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20" windowHeight="11640"/>
  </bookViews>
  <sheets>
    <sheet name="distsum" sheetId="1" r:id="rId1"/>
  </sheets>
  <externalReferences>
    <externalReference r:id="rId2"/>
    <externalReference r:id="rId3"/>
  </externalReferences>
  <definedNames>
    <definedName name="_xlnm._FilterDatabase" localSheetId="0" hidden="1">distsum!$A$9:$BY$450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ode436">[2]codes!$A$10:$C$449</definedName>
    <definedName name="distsum">distsum!$A$10:$BU$450</definedName>
    <definedName name="_xlnm.Print_Area" localSheetId="0">distsum!$A$1:$U$450,distsum!$W$1:$AG$450,distsum!$AI$1:$BU$450</definedName>
    <definedName name="_xlnm.Print_Titles" localSheetId="0">distsum!$8:$9</definedName>
  </definedNames>
  <calcPr calcId="125725"/>
</workbook>
</file>

<file path=xl/calcChain.xml><?xml version="1.0" encoding="utf-8"?>
<calcChain xmlns="http://schemas.openxmlformats.org/spreadsheetml/2006/main">
  <c r="BU450" i="1"/>
  <c r="BM450"/>
  <c r="BI450"/>
  <c r="BE450"/>
  <c r="BD450"/>
  <c r="BB450"/>
  <c r="BA450"/>
  <c r="AZ450"/>
  <c r="AS450"/>
  <c r="AR450"/>
  <c r="AQ450"/>
  <c r="AP450"/>
  <c r="AO450"/>
  <c r="AM450"/>
  <c r="AG450"/>
  <c r="AF450"/>
  <c r="AE450"/>
  <c r="AD450"/>
  <c r="AC450"/>
  <c r="AB450"/>
  <c r="AA450"/>
  <c r="Z450"/>
  <c r="Y450"/>
  <c r="X450"/>
  <c r="W450"/>
  <c r="BU449"/>
  <c r="BK449"/>
  <c r="BF449"/>
  <c r="BC449"/>
  <c r="BG449" s="1"/>
  <c r="AN449"/>
  <c r="BJ449" s="1"/>
  <c r="BL449" s="1"/>
  <c r="BN449" s="1"/>
  <c r="AL449"/>
  <c r="V449"/>
  <c r="R449"/>
  <c r="P449"/>
  <c r="F449"/>
  <c r="K449" s="1"/>
  <c r="E449"/>
  <c r="D449"/>
  <c r="BU448"/>
  <c r="BK448"/>
  <c r="BF448"/>
  <c r="BG448" s="1"/>
  <c r="BC448"/>
  <c r="AL448"/>
  <c r="AN448" s="1"/>
  <c r="V448"/>
  <c r="R448"/>
  <c r="P448"/>
  <c r="F448"/>
  <c r="K448" s="1"/>
  <c r="E448"/>
  <c r="G448" s="1"/>
  <c r="D448"/>
  <c r="BU447"/>
  <c r="BK447"/>
  <c r="BF447"/>
  <c r="BC447"/>
  <c r="BG447" s="1"/>
  <c r="AN447"/>
  <c r="BJ447" s="1"/>
  <c r="BL447" s="1"/>
  <c r="BN447" s="1"/>
  <c r="AL447"/>
  <c r="V447"/>
  <c r="R447"/>
  <c r="P447"/>
  <c r="F447"/>
  <c r="K447" s="1"/>
  <c r="E447"/>
  <c r="D447"/>
  <c r="BU446"/>
  <c r="BK446"/>
  <c r="BF446"/>
  <c r="BG446" s="1"/>
  <c r="BC446"/>
  <c r="AL446"/>
  <c r="AN446" s="1"/>
  <c r="V446"/>
  <c r="R446"/>
  <c r="P446"/>
  <c r="F446"/>
  <c r="K446" s="1"/>
  <c r="E446"/>
  <c r="G446" s="1"/>
  <c r="D446"/>
  <c r="BU445"/>
  <c r="BK445"/>
  <c r="BF445"/>
  <c r="BC445"/>
  <c r="BG445" s="1"/>
  <c r="AN445"/>
  <c r="BJ445" s="1"/>
  <c r="BL445" s="1"/>
  <c r="BN445" s="1"/>
  <c r="AL445"/>
  <c r="V445"/>
  <c r="R445"/>
  <c r="P445"/>
  <c r="F445"/>
  <c r="K445" s="1"/>
  <c r="E445"/>
  <c r="D445"/>
  <c r="BU444"/>
  <c r="BK444"/>
  <c r="BF444"/>
  <c r="BG444" s="1"/>
  <c r="BC444"/>
  <c r="AL444"/>
  <c r="AN444" s="1"/>
  <c r="V444"/>
  <c r="R444"/>
  <c r="P444"/>
  <c r="F444"/>
  <c r="K444" s="1"/>
  <c r="E444"/>
  <c r="G444" s="1"/>
  <c r="D444"/>
  <c r="BU443"/>
  <c r="BK443"/>
  <c r="BF443"/>
  <c r="BC443"/>
  <c r="BG443" s="1"/>
  <c r="AN443"/>
  <c r="BJ443" s="1"/>
  <c r="BL443" s="1"/>
  <c r="BN443" s="1"/>
  <c r="AL443"/>
  <c r="V443"/>
  <c r="R443"/>
  <c r="P443"/>
  <c r="F443"/>
  <c r="K443" s="1"/>
  <c r="E443"/>
  <c r="D443"/>
  <c r="BU442"/>
  <c r="BK442"/>
  <c r="BF442"/>
  <c r="BG442" s="1"/>
  <c r="BC442"/>
  <c r="AL442"/>
  <c r="AN442" s="1"/>
  <c r="V442"/>
  <c r="R442"/>
  <c r="P442"/>
  <c r="F442"/>
  <c r="K442" s="1"/>
  <c r="E442"/>
  <c r="G442" s="1"/>
  <c r="D442"/>
  <c r="BU441"/>
  <c r="BK441"/>
  <c r="BF441"/>
  <c r="BC441"/>
  <c r="BG441" s="1"/>
  <c r="AN441"/>
  <c r="BJ441" s="1"/>
  <c r="BL441" s="1"/>
  <c r="BN441" s="1"/>
  <c r="AL441"/>
  <c r="V441"/>
  <c r="R441"/>
  <c r="P441"/>
  <c r="F441"/>
  <c r="K441" s="1"/>
  <c r="E441"/>
  <c r="D441"/>
  <c r="BU440"/>
  <c r="BK440"/>
  <c r="BF440"/>
  <c r="BG440" s="1"/>
  <c r="BC440"/>
  <c r="AL440"/>
  <c r="AN440" s="1"/>
  <c r="V440"/>
  <c r="R440"/>
  <c r="P440"/>
  <c r="F440"/>
  <c r="K440" s="1"/>
  <c r="E440"/>
  <c r="G440" s="1"/>
  <c r="D440"/>
  <c r="BU439"/>
  <c r="BK439"/>
  <c r="BF439"/>
  <c r="BC439"/>
  <c r="BG439" s="1"/>
  <c r="AN439"/>
  <c r="BJ439" s="1"/>
  <c r="BL439" s="1"/>
  <c r="BN439" s="1"/>
  <c r="AL439"/>
  <c r="V439"/>
  <c r="R439"/>
  <c r="P439"/>
  <c r="F439"/>
  <c r="K439" s="1"/>
  <c r="E439"/>
  <c r="D439"/>
  <c r="BU438"/>
  <c r="BK438"/>
  <c r="BF438"/>
  <c r="BG438" s="1"/>
  <c r="BC438"/>
  <c r="AL438"/>
  <c r="AN438" s="1"/>
  <c r="V438"/>
  <c r="R438"/>
  <c r="P438"/>
  <c r="F438"/>
  <c r="K438" s="1"/>
  <c r="E438"/>
  <c r="G438" s="1"/>
  <c r="D438"/>
  <c r="BU437"/>
  <c r="BK437"/>
  <c r="BF437"/>
  <c r="BC437"/>
  <c r="BG437" s="1"/>
  <c r="AN437"/>
  <c r="BJ437" s="1"/>
  <c r="BL437" s="1"/>
  <c r="BN437" s="1"/>
  <c r="AL437"/>
  <c r="V437"/>
  <c r="R437"/>
  <c r="P437"/>
  <c r="F437"/>
  <c r="K437" s="1"/>
  <c r="E437"/>
  <c r="D437"/>
  <c r="BU436"/>
  <c r="BK436"/>
  <c r="BF436"/>
  <c r="BG436" s="1"/>
  <c r="BC436"/>
  <c r="AL436"/>
  <c r="AN436" s="1"/>
  <c r="V436"/>
  <c r="R436"/>
  <c r="P436"/>
  <c r="F436"/>
  <c r="K436" s="1"/>
  <c r="E436"/>
  <c r="G436" s="1"/>
  <c r="D436"/>
  <c r="BU435"/>
  <c r="BK435"/>
  <c r="BF435"/>
  <c r="BC435"/>
  <c r="BG435" s="1"/>
  <c r="AN435"/>
  <c r="BJ435" s="1"/>
  <c r="BL435" s="1"/>
  <c r="BN435" s="1"/>
  <c r="AL435"/>
  <c r="V435"/>
  <c r="R435"/>
  <c r="P435"/>
  <c r="F435"/>
  <c r="K435" s="1"/>
  <c r="E435"/>
  <c r="D435"/>
  <c r="BU434"/>
  <c r="BK434"/>
  <c r="BF434"/>
  <c r="BG434" s="1"/>
  <c r="BC434"/>
  <c r="AL434"/>
  <c r="AN434" s="1"/>
  <c r="V434"/>
  <c r="R434"/>
  <c r="P434"/>
  <c r="F434"/>
  <c r="K434" s="1"/>
  <c r="E434"/>
  <c r="G434" s="1"/>
  <c r="D434"/>
  <c r="BU433"/>
  <c r="BK433"/>
  <c r="BF433"/>
  <c r="BC433"/>
  <c r="BG433" s="1"/>
  <c r="AN433"/>
  <c r="BJ433" s="1"/>
  <c r="BL433" s="1"/>
  <c r="BN433" s="1"/>
  <c r="AL433"/>
  <c r="V433"/>
  <c r="R433"/>
  <c r="P433"/>
  <c r="F433"/>
  <c r="K433" s="1"/>
  <c r="E433"/>
  <c r="D433"/>
  <c r="BU432"/>
  <c r="BK432"/>
  <c r="BF432"/>
  <c r="BG432" s="1"/>
  <c r="BC432"/>
  <c r="AL432"/>
  <c r="AN432" s="1"/>
  <c r="V432"/>
  <c r="R432"/>
  <c r="P432"/>
  <c r="F432"/>
  <c r="K432" s="1"/>
  <c r="E432"/>
  <c r="G432" s="1"/>
  <c r="D432"/>
  <c r="BU431"/>
  <c r="BK431"/>
  <c r="BF431"/>
  <c r="BC431"/>
  <c r="BG431" s="1"/>
  <c r="AN431"/>
  <c r="BJ431" s="1"/>
  <c r="BL431" s="1"/>
  <c r="BN431" s="1"/>
  <c r="AL431"/>
  <c r="V431"/>
  <c r="R431"/>
  <c r="P431"/>
  <c r="F431"/>
  <c r="K431" s="1"/>
  <c r="E431"/>
  <c r="D431"/>
  <c r="BU430"/>
  <c r="BK430"/>
  <c r="BF430"/>
  <c r="BG430" s="1"/>
  <c r="BC430"/>
  <c r="AL430"/>
  <c r="AN430" s="1"/>
  <c r="V430"/>
  <c r="R430"/>
  <c r="P430"/>
  <c r="F430"/>
  <c r="K430" s="1"/>
  <c r="E430"/>
  <c r="G430" s="1"/>
  <c r="D430"/>
  <c r="BU429"/>
  <c r="BK429"/>
  <c r="BF429"/>
  <c r="BC429"/>
  <c r="BG429" s="1"/>
  <c r="AN429"/>
  <c r="BJ429" s="1"/>
  <c r="BL429" s="1"/>
  <c r="BN429" s="1"/>
  <c r="AL429"/>
  <c r="V429"/>
  <c r="R429"/>
  <c r="P429"/>
  <c r="F429"/>
  <c r="K429" s="1"/>
  <c r="E429"/>
  <c r="D429"/>
  <c r="BU428"/>
  <c r="BK428"/>
  <c r="BF428"/>
  <c r="BG428" s="1"/>
  <c r="BC428"/>
  <c r="AL428"/>
  <c r="AN428" s="1"/>
  <c r="V428"/>
  <c r="R428"/>
  <c r="P428"/>
  <c r="F428"/>
  <c r="K428" s="1"/>
  <c r="E428"/>
  <c r="G428" s="1"/>
  <c r="D428"/>
  <c r="BU427"/>
  <c r="BK427"/>
  <c r="BF427"/>
  <c r="BC427"/>
  <c r="BG427" s="1"/>
  <c r="AN427"/>
  <c r="BJ427" s="1"/>
  <c r="BL427" s="1"/>
  <c r="BN427" s="1"/>
  <c r="AL427"/>
  <c r="V427"/>
  <c r="R427"/>
  <c r="P427"/>
  <c r="F427"/>
  <c r="K427" s="1"/>
  <c r="E427"/>
  <c r="D427"/>
  <c r="BU426"/>
  <c r="BK426"/>
  <c r="BF426"/>
  <c r="BG426" s="1"/>
  <c r="BC426"/>
  <c r="AL426"/>
  <c r="AN426" s="1"/>
  <c r="V426"/>
  <c r="R426"/>
  <c r="P426"/>
  <c r="F426"/>
  <c r="K426" s="1"/>
  <c r="E426"/>
  <c r="G426" s="1"/>
  <c r="D426"/>
  <c r="BU425"/>
  <c r="BK425"/>
  <c r="BF425"/>
  <c r="BC425"/>
  <c r="BG425" s="1"/>
  <c r="AN425"/>
  <c r="AL425"/>
  <c r="V425"/>
  <c r="R425"/>
  <c r="P425"/>
  <c r="F425"/>
  <c r="G425" s="1"/>
  <c r="E425"/>
  <c r="D425"/>
  <c r="BU424"/>
  <c r="BK424"/>
  <c r="BF424"/>
  <c r="BG424" s="1"/>
  <c r="BC424"/>
  <c r="AL424"/>
  <c r="AN424" s="1"/>
  <c r="BJ424" s="1"/>
  <c r="BL424" s="1"/>
  <c r="BN424" s="1"/>
  <c r="V424"/>
  <c r="R424"/>
  <c r="P424"/>
  <c r="F424"/>
  <c r="K424" s="1"/>
  <c r="E424"/>
  <c r="G424" s="1"/>
  <c r="D424"/>
  <c r="BU423"/>
  <c r="BK423"/>
  <c r="BF423"/>
  <c r="BC423"/>
  <c r="BG423" s="1"/>
  <c r="AN423"/>
  <c r="AL423"/>
  <c r="V423"/>
  <c r="R423"/>
  <c r="P423"/>
  <c r="F423"/>
  <c r="K423" s="1"/>
  <c r="E423"/>
  <c r="D423"/>
  <c r="BU422"/>
  <c r="BK422"/>
  <c r="BF422"/>
  <c r="BG422" s="1"/>
  <c r="BC422"/>
  <c r="AN422"/>
  <c r="BJ422" s="1"/>
  <c r="BL422" s="1"/>
  <c r="BN422" s="1"/>
  <c r="AL422"/>
  <c r="V422"/>
  <c r="R422"/>
  <c r="P422"/>
  <c r="F422"/>
  <c r="G422" s="1"/>
  <c r="E422"/>
  <c r="D422"/>
  <c r="BU421"/>
  <c r="BK421"/>
  <c r="BF421"/>
  <c r="BG421" s="1"/>
  <c r="BC421"/>
  <c r="AL421"/>
  <c r="AN421" s="1"/>
  <c r="V421"/>
  <c r="R421"/>
  <c r="P421"/>
  <c r="F421"/>
  <c r="K421" s="1"/>
  <c r="E421"/>
  <c r="G421" s="1"/>
  <c r="D421"/>
  <c r="BU420"/>
  <c r="BK420"/>
  <c r="BF420"/>
  <c r="BC420"/>
  <c r="BG420" s="1"/>
  <c r="AN420"/>
  <c r="BJ420" s="1"/>
  <c r="BL420" s="1"/>
  <c r="BN420" s="1"/>
  <c r="AL420"/>
  <c r="V420"/>
  <c r="R420"/>
  <c r="P420"/>
  <c r="F420"/>
  <c r="G420" s="1"/>
  <c r="E420"/>
  <c r="D420"/>
  <c r="BU419"/>
  <c r="BK419"/>
  <c r="BF419"/>
  <c r="BG419" s="1"/>
  <c r="BC419"/>
  <c r="AL419"/>
  <c r="AN419" s="1"/>
  <c r="V419"/>
  <c r="R419"/>
  <c r="P419"/>
  <c r="F419"/>
  <c r="K419" s="1"/>
  <c r="E419"/>
  <c r="G419" s="1"/>
  <c r="D419"/>
  <c r="BU418"/>
  <c r="BK418"/>
  <c r="BF418"/>
  <c r="BC418"/>
  <c r="BG418" s="1"/>
  <c r="AN418"/>
  <c r="BJ418" s="1"/>
  <c r="BL418" s="1"/>
  <c r="BN418" s="1"/>
  <c r="AL418"/>
  <c r="V418"/>
  <c r="R418"/>
  <c r="P418"/>
  <c r="F418"/>
  <c r="G418" s="1"/>
  <c r="E418"/>
  <c r="D418"/>
  <c r="BU417"/>
  <c r="BK417"/>
  <c r="BF417"/>
  <c r="BG417" s="1"/>
  <c r="BC417"/>
  <c r="AL417"/>
  <c r="AN417" s="1"/>
  <c r="V417"/>
  <c r="R417"/>
  <c r="P417"/>
  <c r="F417"/>
  <c r="K417" s="1"/>
  <c r="E417"/>
  <c r="G417" s="1"/>
  <c r="D417"/>
  <c r="BU416"/>
  <c r="BK416"/>
  <c r="BF416"/>
  <c r="BC416"/>
  <c r="BG416" s="1"/>
  <c r="AN416"/>
  <c r="BJ416" s="1"/>
  <c r="BL416" s="1"/>
  <c r="BN416" s="1"/>
  <c r="AL416"/>
  <c r="V416"/>
  <c r="R416"/>
  <c r="P416"/>
  <c r="F416"/>
  <c r="G416" s="1"/>
  <c r="E416"/>
  <c r="D416"/>
  <c r="BU415"/>
  <c r="BK415"/>
  <c r="BF415"/>
  <c r="BG415" s="1"/>
  <c r="BC415"/>
  <c r="AL415"/>
  <c r="AN415" s="1"/>
  <c r="V415"/>
  <c r="R415"/>
  <c r="P415"/>
  <c r="F415"/>
  <c r="K415" s="1"/>
  <c r="E415"/>
  <c r="G415" s="1"/>
  <c r="D415"/>
  <c r="BU414"/>
  <c r="BK414"/>
  <c r="BF414"/>
  <c r="BC414"/>
  <c r="BG414" s="1"/>
  <c r="AN414"/>
  <c r="BJ414" s="1"/>
  <c r="BL414" s="1"/>
  <c r="BN414" s="1"/>
  <c r="AL414"/>
  <c r="V414"/>
  <c r="R414"/>
  <c r="P414"/>
  <c r="F414"/>
  <c r="G414" s="1"/>
  <c r="E414"/>
  <c r="D414"/>
  <c r="BU413"/>
  <c r="BK413"/>
  <c r="BF413"/>
  <c r="BG413" s="1"/>
  <c r="BC413"/>
  <c r="AL413"/>
  <c r="AN413" s="1"/>
  <c r="V413"/>
  <c r="R413"/>
  <c r="P413"/>
  <c r="F413"/>
  <c r="K413" s="1"/>
  <c r="E413"/>
  <c r="G413" s="1"/>
  <c r="D413"/>
  <c r="BU412"/>
  <c r="BK412"/>
  <c r="BF412"/>
  <c r="BC412"/>
  <c r="BG412" s="1"/>
  <c r="AN412"/>
  <c r="BJ412" s="1"/>
  <c r="BL412" s="1"/>
  <c r="BN412" s="1"/>
  <c r="AL412"/>
  <c r="V412"/>
  <c r="R412"/>
  <c r="P412"/>
  <c r="F412"/>
  <c r="G412" s="1"/>
  <c r="E412"/>
  <c r="D412"/>
  <c r="BU411"/>
  <c r="BK411"/>
  <c r="BF411"/>
  <c r="BG411" s="1"/>
  <c r="BC411"/>
  <c r="AL411"/>
  <c r="AN411" s="1"/>
  <c r="V411"/>
  <c r="R411"/>
  <c r="P411"/>
  <c r="F411"/>
  <c r="K411" s="1"/>
  <c r="E411"/>
  <c r="G411" s="1"/>
  <c r="D411"/>
  <c r="BU410"/>
  <c r="BK410"/>
  <c r="BF410"/>
  <c r="BC410"/>
  <c r="BG410" s="1"/>
  <c r="AN410"/>
  <c r="BJ410" s="1"/>
  <c r="BL410" s="1"/>
  <c r="BN410" s="1"/>
  <c r="AL410"/>
  <c r="V410"/>
  <c r="R410"/>
  <c r="P410"/>
  <c r="F410"/>
  <c r="G410" s="1"/>
  <c r="E410"/>
  <c r="D410"/>
  <c r="BU409"/>
  <c r="BK409"/>
  <c r="BF409"/>
  <c r="BG409" s="1"/>
  <c r="BC409"/>
  <c r="AL409"/>
  <c r="AN409" s="1"/>
  <c r="V409"/>
  <c r="R409"/>
  <c r="P409"/>
  <c r="F409"/>
  <c r="K409" s="1"/>
  <c r="E409"/>
  <c r="G409" s="1"/>
  <c r="D409"/>
  <c r="BU408"/>
  <c r="BK408"/>
  <c r="BF408"/>
  <c r="BC408"/>
  <c r="BG408" s="1"/>
  <c r="AN408"/>
  <c r="BJ408" s="1"/>
  <c r="BL408" s="1"/>
  <c r="BN408" s="1"/>
  <c r="AL408"/>
  <c r="V408"/>
  <c r="R408"/>
  <c r="P408"/>
  <c r="F408"/>
  <c r="G408" s="1"/>
  <c r="E408"/>
  <c r="D408"/>
  <c r="BU407"/>
  <c r="BK407"/>
  <c r="BF407"/>
  <c r="BG407" s="1"/>
  <c r="BC407"/>
  <c r="AL407"/>
  <c r="AN407" s="1"/>
  <c r="V407"/>
  <c r="R407"/>
  <c r="P407"/>
  <c r="F407"/>
  <c r="K407" s="1"/>
  <c r="E407"/>
  <c r="G407" s="1"/>
  <c r="D407"/>
  <c r="BU406"/>
  <c r="BK406"/>
  <c r="BF406"/>
  <c r="BC406"/>
  <c r="BG406" s="1"/>
  <c r="AN406"/>
  <c r="BJ406" s="1"/>
  <c r="BL406" s="1"/>
  <c r="BN406" s="1"/>
  <c r="AL406"/>
  <c r="V406"/>
  <c r="R406"/>
  <c r="P406"/>
  <c r="F406"/>
  <c r="G406" s="1"/>
  <c r="E406"/>
  <c r="D406"/>
  <c r="BU405"/>
  <c r="BK405"/>
  <c r="BF405"/>
  <c r="BG405" s="1"/>
  <c r="BC405"/>
  <c r="AL405"/>
  <c r="AN405" s="1"/>
  <c r="V405"/>
  <c r="R405"/>
  <c r="P405"/>
  <c r="F405"/>
  <c r="K405" s="1"/>
  <c r="E405"/>
  <c r="G405" s="1"/>
  <c r="D405"/>
  <c r="BU404"/>
  <c r="BK404"/>
  <c r="BF404"/>
  <c r="BC404"/>
  <c r="BG404" s="1"/>
  <c r="AN404"/>
  <c r="BJ404" s="1"/>
  <c r="BL404" s="1"/>
  <c r="BN404" s="1"/>
  <c r="AL404"/>
  <c r="V404"/>
  <c r="R404"/>
  <c r="P404"/>
  <c r="F404"/>
  <c r="G404" s="1"/>
  <c r="E404"/>
  <c r="D404"/>
  <c r="BU403"/>
  <c r="BK403"/>
  <c r="BF403"/>
  <c r="BG403" s="1"/>
  <c r="BC403"/>
  <c r="AL403"/>
  <c r="AN403" s="1"/>
  <c r="V403"/>
  <c r="R403"/>
  <c r="P403"/>
  <c r="F403"/>
  <c r="K403" s="1"/>
  <c r="E403"/>
  <c r="G403" s="1"/>
  <c r="D403"/>
  <c r="BU402"/>
  <c r="BK402"/>
  <c r="BF402"/>
  <c r="BC402"/>
  <c r="BG402" s="1"/>
  <c r="AN402"/>
  <c r="BJ402" s="1"/>
  <c r="BL402" s="1"/>
  <c r="BN402" s="1"/>
  <c r="AL402"/>
  <c r="V402"/>
  <c r="R402"/>
  <c r="P402"/>
  <c r="F402"/>
  <c r="G402" s="1"/>
  <c r="E402"/>
  <c r="D402"/>
  <c r="BU401"/>
  <c r="BK401"/>
  <c r="BF401"/>
  <c r="BG401" s="1"/>
  <c r="BC401"/>
  <c r="AL401"/>
  <c r="AN401" s="1"/>
  <c r="V401"/>
  <c r="R401"/>
  <c r="P401"/>
  <c r="F401"/>
  <c r="K401" s="1"/>
  <c r="E401"/>
  <c r="G401" s="1"/>
  <c r="D401"/>
  <c r="BU400"/>
  <c r="BK400"/>
  <c r="BF400"/>
  <c r="BC400"/>
  <c r="BG400" s="1"/>
  <c r="AN400"/>
  <c r="BJ400" s="1"/>
  <c r="BL400" s="1"/>
  <c r="BN400" s="1"/>
  <c r="AL400"/>
  <c r="V400"/>
  <c r="R400"/>
  <c r="P400"/>
  <c r="F400"/>
  <c r="G400" s="1"/>
  <c r="E400"/>
  <c r="D400"/>
  <c r="BU399"/>
  <c r="BK399"/>
  <c r="BF399"/>
  <c r="BG399" s="1"/>
  <c r="BC399"/>
  <c r="AL399"/>
  <c r="AN399" s="1"/>
  <c r="V399"/>
  <c r="R399"/>
  <c r="P399"/>
  <c r="F399"/>
  <c r="K399" s="1"/>
  <c r="E399"/>
  <c r="G399" s="1"/>
  <c r="D399"/>
  <c r="BU398"/>
  <c r="BK398"/>
  <c r="BF398"/>
  <c r="BC398"/>
  <c r="BG398" s="1"/>
  <c r="AN398"/>
  <c r="AL398"/>
  <c r="V398"/>
  <c r="R398"/>
  <c r="P398"/>
  <c r="F398"/>
  <c r="G398" s="1"/>
  <c r="E398"/>
  <c r="D398"/>
  <c r="BU397"/>
  <c r="BK397"/>
  <c r="BF397"/>
  <c r="BG397" s="1"/>
  <c r="BC397"/>
  <c r="AN397"/>
  <c r="AL397"/>
  <c r="V397"/>
  <c r="R397"/>
  <c r="F397"/>
  <c r="K397" s="1"/>
  <c r="E397"/>
  <c r="D397"/>
  <c r="BU396"/>
  <c r="BK396"/>
  <c r="BF396"/>
  <c r="BG396" s="1"/>
  <c r="BC396"/>
  <c r="AL396"/>
  <c r="AN396" s="1"/>
  <c r="V396"/>
  <c r="R396"/>
  <c r="P396"/>
  <c r="F396"/>
  <c r="K396" s="1"/>
  <c r="E396"/>
  <c r="G396" s="1"/>
  <c r="D396"/>
  <c r="BU395"/>
  <c r="BK395"/>
  <c r="BF395"/>
  <c r="BC395"/>
  <c r="BG395" s="1"/>
  <c r="AN395"/>
  <c r="BJ395" s="1"/>
  <c r="BL395" s="1"/>
  <c r="BN395" s="1"/>
  <c r="AL395"/>
  <c r="V395"/>
  <c r="R395"/>
  <c r="P395"/>
  <c r="F395"/>
  <c r="K395" s="1"/>
  <c r="E395"/>
  <c r="D395"/>
  <c r="BU394"/>
  <c r="BK394"/>
  <c r="BF394"/>
  <c r="BG394" s="1"/>
  <c r="BC394"/>
  <c r="AL394"/>
  <c r="AN394" s="1"/>
  <c r="V394"/>
  <c r="R394"/>
  <c r="P394"/>
  <c r="F394"/>
  <c r="K394" s="1"/>
  <c r="E394"/>
  <c r="G394" s="1"/>
  <c r="D394"/>
  <c r="BU393"/>
  <c r="BK393"/>
  <c r="BF393"/>
  <c r="BC393"/>
  <c r="BG393" s="1"/>
  <c r="AN393"/>
  <c r="BJ393" s="1"/>
  <c r="BL393" s="1"/>
  <c r="BN393" s="1"/>
  <c r="AL393"/>
  <c r="V393"/>
  <c r="R393"/>
  <c r="P393"/>
  <c r="F393"/>
  <c r="K393" s="1"/>
  <c r="E393"/>
  <c r="D393"/>
  <c r="BU392"/>
  <c r="BK392"/>
  <c r="BF392"/>
  <c r="BG392" s="1"/>
  <c r="BC392"/>
  <c r="AL392"/>
  <c r="AN392" s="1"/>
  <c r="V392"/>
  <c r="R392"/>
  <c r="P392"/>
  <c r="F392"/>
  <c r="K392" s="1"/>
  <c r="E392"/>
  <c r="G392" s="1"/>
  <c r="D392"/>
  <c r="BU391"/>
  <c r="BK391"/>
  <c r="BF391"/>
  <c r="BC391"/>
  <c r="BG391" s="1"/>
  <c r="AN391"/>
  <c r="BJ391" s="1"/>
  <c r="BL391" s="1"/>
  <c r="BN391" s="1"/>
  <c r="AL391"/>
  <c r="V391"/>
  <c r="R391"/>
  <c r="P391"/>
  <c r="F391"/>
  <c r="K391" s="1"/>
  <c r="E391"/>
  <c r="D391"/>
  <c r="BU390"/>
  <c r="BK390"/>
  <c r="BF390"/>
  <c r="BG390" s="1"/>
  <c r="BC390"/>
  <c r="AL390"/>
  <c r="AN390" s="1"/>
  <c r="V390"/>
  <c r="R390"/>
  <c r="P390"/>
  <c r="F390"/>
  <c r="K390" s="1"/>
  <c r="E390"/>
  <c r="G390" s="1"/>
  <c r="D390"/>
  <c r="BU389"/>
  <c r="BK389"/>
  <c r="BF389"/>
  <c r="BC389"/>
  <c r="BG389" s="1"/>
  <c r="AN389"/>
  <c r="BJ389" s="1"/>
  <c r="BL389" s="1"/>
  <c r="BN389" s="1"/>
  <c r="AL389"/>
  <c r="V389"/>
  <c r="R389"/>
  <c r="P389"/>
  <c r="F389"/>
  <c r="K389" s="1"/>
  <c r="E389"/>
  <c r="D389"/>
  <c r="BU388"/>
  <c r="BK388"/>
  <c r="BF388"/>
  <c r="BG388" s="1"/>
  <c r="BC388"/>
  <c r="AL388"/>
  <c r="AN388" s="1"/>
  <c r="V388"/>
  <c r="R388"/>
  <c r="P388"/>
  <c r="F388"/>
  <c r="K388" s="1"/>
  <c r="E388"/>
  <c r="G388" s="1"/>
  <c r="D388"/>
  <c r="BU387"/>
  <c r="BK387"/>
  <c r="BF387"/>
  <c r="BC387"/>
  <c r="BG387" s="1"/>
  <c r="AN387"/>
  <c r="BJ387" s="1"/>
  <c r="BL387" s="1"/>
  <c r="BN387" s="1"/>
  <c r="AL387"/>
  <c r="V387"/>
  <c r="R387"/>
  <c r="P387"/>
  <c r="F387"/>
  <c r="K387" s="1"/>
  <c r="E387"/>
  <c r="D387"/>
  <c r="BU386"/>
  <c r="BK386"/>
  <c r="BF386"/>
  <c r="BG386" s="1"/>
  <c r="BC386"/>
  <c r="AL386"/>
  <c r="AN386" s="1"/>
  <c r="V386"/>
  <c r="R386"/>
  <c r="P386"/>
  <c r="F386"/>
  <c r="K386" s="1"/>
  <c r="E386"/>
  <c r="G386" s="1"/>
  <c r="D386"/>
  <c r="BU385"/>
  <c r="BK385"/>
  <c r="BF385"/>
  <c r="BC385"/>
  <c r="BG385" s="1"/>
  <c r="AN385"/>
  <c r="BJ385" s="1"/>
  <c r="BL385" s="1"/>
  <c r="BN385" s="1"/>
  <c r="AL385"/>
  <c r="V385"/>
  <c r="R385"/>
  <c r="P385"/>
  <c r="F385"/>
  <c r="K385" s="1"/>
  <c r="E385"/>
  <c r="D385"/>
  <c r="BU384"/>
  <c r="BK384"/>
  <c r="BF384"/>
  <c r="BG384" s="1"/>
  <c r="BC384"/>
  <c r="AL384"/>
  <c r="AN384" s="1"/>
  <c r="V384"/>
  <c r="R384"/>
  <c r="P384"/>
  <c r="F384"/>
  <c r="K384" s="1"/>
  <c r="E384"/>
  <c r="G384" s="1"/>
  <c r="D384"/>
  <c r="BU383"/>
  <c r="BK383"/>
  <c r="BF383"/>
  <c r="BC383"/>
  <c r="BG383" s="1"/>
  <c r="AN383"/>
  <c r="BJ383" s="1"/>
  <c r="BL383" s="1"/>
  <c r="BN383" s="1"/>
  <c r="AL383"/>
  <c r="V383"/>
  <c r="R383"/>
  <c r="P383"/>
  <c r="F383"/>
  <c r="K383" s="1"/>
  <c r="E383"/>
  <c r="D383"/>
  <c r="BU382"/>
  <c r="BK382"/>
  <c r="BF382"/>
  <c r="BG382" s="1"/>
  <c r="BC382"/>
  <c r="AL382"/>
  <c r="AN382" s="1"/>
  <c r="V382"/>
  <c r="R382"/>
  <c r="P382"/>
  <c r="F382"/>
  <c r="K382" s="1"/>
  <c r="E382"/>
  <c r="G382" s="1"/>
  <c r="D382"/>
  <c r="BU381"/>
  <c r="BK381"/>
  <c r="BF381"/>
  <c r="BC381"/>
  <c r="BG381" s="1"/>
  <c r="AN381"/>
  <c r="BJ381" s="1"/>
  <c r="BL381" s="1"/>
  <c r="BN381" s="1"/>
  <c r="AL381"/>
  <c r="V381"/>
  <c r="R381"/>
  <c r="P381"/>
  <c r="F381"/>
  <c r="K381" s="1"/>
  <c r="E381"/>
  <c r="D381"/>
  <c r="BU380"/>
  <c r="BK380"/>
  <c r="BF380"/>
  <c r="BG380" s="1"/>
  <c r="BC380"/>
  <c r="AL380"/>
  <c r="AN380" s="1"/>
  <c r="V380"/>
  <c r="R380"/>
  <c r="P380"/>
  <c r="F380"/>
  <c r="K380" s="1"/>
  <c r="E380"/>
  <c r="G380" s="1"/>
  <c r="D380"/>
  <c r="BU379"/>
  <c r="BK379"/>
  <c r="BF379"/>
  <c r="BC379"/>
  <c r="BG379" s="1"/>
  <c r="AN379"/>
  <c r="BJ379" s="1"/>
  <c r="BL379" s="1"/>
  <c r="BN379" s="1"/>
  <c r="AL379"/>
  <c r="V379"/>
  <c r="R379"/>
  <c r="P379"/>
  <c r="F379"/>
  <c r="K379" s="1"/>
  <c r="E379"/>
  <c r="D379"/>
  <c r="BU378"/>
  <c r="BK378"/>
  <c r="BF378"/>
  <c r="BG378" s="1"/>
  <c r="BC378"/>
  <c r="AL378"/>
  <c r="AN378" s="1"/>
  <c r="V378"/>
  <c r="R378"/>
  <c r="P378"/>
  <c r="F378"/>
  <c r="K378" s="1"/>
  <c r="E378"/>
  <c r="G378" s="1"/>
  <c r="D378"/>
  <c r="BU377"/>
  <c r="BK377"/>
  <c r="BF377"/>
  <c r="BC377"/>
  <c r="BG377" s="1"/>
  <c r="AN377"/>
  <c r="BJ377" s="1"/>
  <c r="BL377" s="1"/>
  <c r="BN377" s="1"/>
  <c r="AL377"/>
  <c r="V377"/>
  <c r="R377"/>
  <c r="P377"/>
  <c r="F377"/>
  <c r="K377" s="1"/>
  <c r="E377"/>
  <c r="D377"/>
  <c r="BU376"/>
  <c r="BK376"/>
  <c r="BF376"/>
  <c r="BG376" s="1"/>
  <c r="BC376"/>
  <c r="AL376"/>
  <c r="AN376" s="1"/>
  <c r="V376"/>
  <c r="R376"/>
  <c r="P376"/>
  <c r="F376"/>
  <c r="K376" s="1"/>
  <c r="E376"/>
  <c r="G376" s="1"/>
  <c r="D376"/>
  <c r="BU375"/>
  <c r="BK375"/>
  <c r="BF375"/>
  <c r="BC375"/>
  <c r="BG375" s="1"/>
  <c r="AN375"/>
  <c r="BJ375" s="1"/>
  <c r="BL375" s="1"/>
  <c r="BN375" s="1"/>
  <c r="AL375"/>
  <c r="V375"/>
  <c r="R375"/>
  <c r="P375"/>
  <c r="F375"/>
  <c r="K375" s="1"/>
  <c r="E375"/>
  <c r="D375"/>
  <c r="BU374"/>
  <c r="BK374"/>
  <c r="BF374"/>
  <c r="BG374" s="1"/>
  <c r="BC374"/>
  <c r="AL374"/>
  <c r="AN374" s="1"/>
  <c r="V374"/>
  <c r="R374"/>
  <c r="P374"/>
  <c r="F374"/>
  <c r="K374" s="1"/>
  <c r="E374"/>
  <c r="G374" s="1"/>
  <c r="D374"/>
  <c r="BU373"/>
  <c r="BK373"/>
  <c r="BF373"/>
  <c r="BC373"/>
  <c r="BG373" s="1"/>
  <c r="AN373"/>
  <c r="BJ373" s="1"/>
  <c r="BL373" s="1"/>
  <c r="BN373" s="1"/>
  <c r="AL373"/>
  <c r="V373"/>
  <c r="R373"/>
  <c r="P373"/>
  <c r="F373"/>
  <c r="K373" s="1"/>
  <c r="E373"/>
  <c r="D373"/>
  <c r="BU372"/>
  <c r="BK372"/>
  <c r="BF372"/>
  <c r="BG372" s="1"/>
  <c r="BC372"/>
  <c r="AL372"/>
  <c r="AN372" s="1"/>
  <c r="V372"/>
  <c r="R372"/>
  <c r="P372"/>
  <c r="F372"/>
  <c r="K372" s="1"/>
  <c r="E372"/>
  <c r="G372" s="1"/>
  <c r="D372"/>
  <c r="BU371"/>
  <c r="BK371"/>
  <c r="BF371"/>
  <c r="BC371"/>
  <c r="BG371" s="1"/>
  <c r="AN371"/>
  <c r="BJ371" s="1"/>
  <c r="BL371" s="1"/>
  <c r="BN371" s="1"/>
  <c r="AL371"/>
  <c r="V371"/>
  <c r="R371"/>
  <c r="P371"/>
  <c r="F371"/>
  <c r="K371" s="1"/>
  <c r="E371"/>
  <c r="D371"/>
  <c r="BU370"/>
  <c r="BK370"/>
  <c r="BF370"/>
  <c r="BG370" s="1"/>
  <c r="BC370"/>
  <c r="AL370"/>
  <c r="AN370" s="1"/>
  <c r="V370"/>
  <c r="R370"/>
  <c r="P370"/>
  <c r="F370"/>
  <c r="K370" s="1"/>
  <c r="E370"/>
  <c r="G370" s="1"/>
  <c r="D370"/>
  <c r="BU369"/>
  <c r="BK369"/>
  <c r="BF369"/>
  <c r="BC369"/>
  <c r="BG369" s="1"/>
  <c r="AN369"/>
  <c r="BJ369" s="1"/>
  <c r="BL369" s="1"/>
  <c r="BN369" s="1"/>
  <c r="AL369"/>
  <c r="V369"/>
  <c r="R369"/>
  <c r="P369"/>
  <c r="F369"/>
  <c r="K369" s="1"/>
  <c r="E369"/>
  <c r="D369"/>
  <c r="BU368"/>
  <c r="BK368"/>
  <c r="BF368"/>
  <c r="BG368" s="1"/>
  <c r="BC368"/>
  <c r="AL368"/>
  <c r="AN368" s="1"/>
  <c r="V368"/>
  <c r="R368"/>
  <c r="P368"/>
  <c r="F368"/>
  <c r="K368" s="1"/>
  <c r="E368"/>
  <c r="G368" s="1"/>
  <c r="D368"/>
  <c r="BU367"/>
  <c r="BK367"/>
  <c r="BF367"/>
  <c r="BC367"/>
  <c r="BG367" s="1"/>
  <c r="AN367"/>
  <c r="BJ367" s="1"/>
  <c r="BL367" s="1"/>
  <c r="BN367" s="1"/>
  <c r="AL367"/>
  <c r="V367"/>
  <c r="R367"/>
  <c r="P367"/>
  <c r="F367"/>
  <c r="K367" s="1"/>
  <c r="E367"/>
  <c r="D367"/>
  <c r="BU366"/>
  <c r="BK366"/>
  <c r="BF366"/>
  <c r="BG366" s="1"/>
  <c r="BC366"/>
  <c r="AL366"/>
  <c r="AN366" s="1"/>
  <c r="V366"/>
  <c r="R366"/>
  <c r="P366"/>
  <c r="F366"/>
  <c r="K366" s="1"/>
  <c r="E366"/>
  <c r="G366" s="1"/>
  <c r="D366"/>
  <c r="BU365"/>
  <c r="BK365"/>
  <c r="BF365"/>
  <c r="BC365"/>
  <c r="BG365" s="1"/>
  <c r="AN365"/>
  <c r="BJ365" s="1"/>
  <c r="BL365" s="1"/>
  <c r="BN365" s="1"/>
  <c r="AL365"/>
  <c r="V365"/>
  <c r="R365"/>
  <c r="P365"/>
  <c r="F365"/>
  <c r="K365" s="1"/>
  <c r="E365"/>
  <c r="D365"/>
  <c r="BU364"/>
  <c r="BK364"/>
  <c r="BF364"/>
  <c r="BG364" s="1"/>
  <c r="BC364"/>
  <c r="AL364"/>
  <c r="AN364" s="1"/>
  <c r="V364"/>
  <c r="R364"/>
  <c r="P364"/>
  <c r="F364"/>
  <c r="K364" s="1"/>
  <c r="E364"/>
  <c r="G364" s="1"/>
  <c r="D364"/>
  <c r="BU363"/>
  <c r="BK363"/>
  <c r="BF363"/>
  <c r="BC363"/>
  <c r="BG363" s="1"/>
  <c r="AN363"/>
  <c r="BJ363" s="1"/>
  <c r="BL363" s="1"/>
  <c r="BN363" s="1"/>
  <c r="AL363"/>
  <c r="V363"/>
  <c r="R363"/>
  <c r="P363"/>
  <c r="F363"/>
  <c r="K363" s="1"/>
  <c r="E363"/>
  <c r="D363"/>
  <c r="BU362"/>
  <c r="BK362"/>
  <c r="BF362"/>
  <c r="BG362" s="1"/>
  <c r="BC362"/>
  <c r="AL362"/>
  <c r="AN362" s="1"/>
  <c r="V362"/>
  <c r="R362"/>
  <c r="P362"/>
  <c r="F362"/>
  <c r="K362" s="1"/>
  <c r="E362"/>
  <c r="G362" s="1"/>
  <c r="D362"/>
  <c r="BU361"/>
  <c r="BK361"/>
  <c r="BF361"/>
  <c r="BC361"/>
  <c r="BG361" s="1"/>
  <c r="AN361"/>
  <c r="BJ361" s="1"/>
  <c r="BL361" s="1"/>
  <c r="BN361" s="1"/>
  <c r="AL361"/>
  <c r="V361"/>
  <c r="R361"/>
  <c r="P361"/>
  <c r="F361"/>
  <c r="K361" s="1"/>
  <c r="E361"/>
  <c r="D361"/>
  <c r="BU360"/>
  <c r="BK360"/>
  <c r="BF360"/>
  <c r="BG360" s="1"/>
  <c r="BC360"/>
  <c r="AL360"/>
  <c r="AN360" s="1"/>
  <c r="V360"/>
  <c r="R360"/>
  <c r="P360"/>
  <c r="F360"/>
  <c r="K360" s="1"/>
  <c r="E360"/>
  <c r="G360" s="1"/>
  <c r="D360"/>
  <c r="BU359"/>
  <c r="BK359"/>
  <c r="BF359"/>
  <c r="BC359"/>
  <c r="BG359" s="1"/>
  <c r="AN359"/>
  <c r="BJ359" s="1"/>
  <c r="BL359" s="1"/>
  <c r="BN359" s="1"/>
  <c r="AL359"/>
  <c r="V359"/>
  <c r="R359"/>
  <c r="P359"/>
  <c r="F359"/>
  <c r="K359" s="1"/>
  <c r="E359"/>
  <c r="D359"/>
  <c r="BU358"/>
  <c r="BK358"/>
  <c r="BF358"/>
  <c r="BG358" s="1"/>
  <c r="BC358"/>
  <c r="AL358"/>
  <c r="AN358" s="1"/>
  <c r="V358"/>
  <c r="R358"/>
  <c r="P358"/>
  <c r="F358"/>
  <c r="K358" s="1"/>
  <c r="E358"/>
  <c r="G358" s="1"/>
  <c r="D358"/>
  <c r="BU357"/>
  <c r="BK357"/>
  <c r="BF357"/>
  <c r="BC357"/>
  <c r="BG357" s="1"/>
  <c r="AN357"/>
  <c r="BJ357" s="1"/>
  <c r="BL357" s="1"/>
  <c r="BN357" s="1"/>
  <c r="AL357"/>
  <c r="V357"/>
  <c r="R357"/>
  <c r="P357"/>
  <c r="F357"/>
  <c r="K357" s="1"/>
  <c r="E357"/>
  <c r="D357"/>
  <c r="BU356"/>
  <c r="BK356"/>
  <c r="BF356"/>
  <c r="BG356" s="1"/>
  <c r="BC356"/>
  <c r="AL356"/>
  <c r="AN356" s="1"/>
  <c r="V356"/>
  <c r="R356"/>
  <c r="P356"/>
  <c r="F356"/>
  <c r="K356" s="1"/>
  <c r="E356"/>
  <c r="G356" s="1"/>
  <c r="D356"/>
  <c r="BU355"/>
  <c r="BK355"/>
  <c r="BF355"/>
  <c r="BC355"/>
  <c r="BG355" s="1"/>
  <c r="AN355"/>
  <c r="BJ355" s="1"/>
  <c r="BL355" s="1"/>
  <c r="BN355" s="1"/>
  <c r="AL355"/>
  <c r="V355"/>
  <c r="R355"/>
  <c r="P355"/>
  <c r="F355"/>
  <c r="K355" s="1"/>
  <c r="E355"/>
  <c r="D355"/>
  <c r="BU354"/>
  <c r="BK354"/>
  <c r="BF354"/>
  <c r="BG354" s="1"/>
  <c r="BC354"/>
  <c r="AL354"/>
  <c r="AN354" s="1"/>
  <c r="V354"/>
  <c r="R354"/>
  <c r="P354"/>
  <c r="F354"/>
  <c r="K354" s="1"/>
  <c r="E354"/>
  <c r="G354" s="1"/>
  <c r="D354"/>
  <c r="BU353"/>
  <c r="BK353"/>
  <c r="BF353"/>
  <c r="BC353"/>
  <c r="BG353" s="1"/>
  <c r="AN353"/>
  <c r="BJ353" s="1"/>
  <c r="BL353" s="1"/>
  <c r="BN353" s="1"/>
  <c r="AL353"/>
  <c r="V353"/>
  <c r="R353"/>
  <c r="P353"/>
  <c r="F353"/>
  <c r="K353" s="1"/>
  <c r="E353"/>
  <c r="D353"/>
  <c r="BU352"/>
  <c r="BK352"/>
  <c r="BF352"/>
  <c r="BG352" s="1"/>
  <c r="BC352"/>
  <c r="AL352"/>
  <c r="AN352" s="1"/>
  <c r="V352"/>
  <c r="R352"/>
  <c r="P352"/>
  <c r="F352"/>
  <c r="K352" s="1"/>
  <c r="E352"/>
  <c r="G352" s="1"/>
  <c r="D352"/>
  <c r="BU351"/>
  <c r="BK351"/>
  <c r="BF351"/>
  <c r="BC351"/>
  <c r="BG351" s="1"/>
  <c r="AN351"/>
  <c r="BJ351" s="1"/>
  <c r="BL351" s="1"/>
  <c r="BN351" s="1"/>
  <c r="AL351"/>
  <c r="V351"/>
  <c r="R351"/>
  <c r="P351"/>
  <c r="F351"/>
  <c r="K351" s="1"/>
  <c r="E351"/>
  <c r="D351"/>
  <c r="BU350"/>
  <c r="BK350"/>
  <c r="BF350"/>
  <c r="BG350" s="1"/>
  <c r="BC350"/>
  <c r="AL350"/>
  <c r="AN350" s="1"/>
  <c r="V350"/>
  <c r="R350"/>
  <c r="P350"/>
  <c r="F350"/>
  <c r="K350" s="1"/>
  <c r="E350"/>
  <c r="G350" s="1"/>
  <c r="D350"/>
  <c r="BU349"/>
  <c r="BK349"/>
  <c r="BF349"/>
  <c r="BC349"/>
  <c r="BG349" s="1"/>
  <c r="AN349"/>
  <c r="BJ349" s="1"/>
  <c r="BL349" s="1"/>
  <c r="BN349" s="1"/>
  <c r="AL349"/>
  <c r="V349"/>
  <c r="R349"/>
  <c r="P349"/>
  <c r="F349"/>
  <c r="K349" s="1"/>
  <c r="E349"/>
  <c r="D349"/>
  <c r="BU348"/>
  <c r="BK348"/>
  <c r="BF348"/>
  <c r="BG348" s="1"/>
  <c r="BC348"/>
  <c r="AL348"/>
  <c r="AN348" s="1"/>
  <c r="V348"/>
  <c r="R348"/>
  <c r="P348"/>
  <c r="F348"/>
  <c r="K348" s="1"/>
  <c r="E348"/>
  <c r="G348" s="1"/>
  <c r="D348"/>
  <c r="BU347"/>
  <c r="BK347"/>
  <c r="BF347"/>
  <c r="BC347"/>
  <c r="BG347" s="1"/>
  <c r="AN347"/>
  <c r="AL347"/>
  <c r="V347"/>
  <c r="R347"/>
  <c r="P347"/>
  <c r="F347"/>
  <c r="G347" s="1"/>
  <c r="E347"/>
  <c r="D347"/>
  <c r="BU346"/>
  <c r="BK346"/>
  <c r="BJ346"/>
  <c r="BL346" s="1"/>
  <c r="BN346" s="1"/>
  <c r="BF346"/>
  <c r="BG346" s="1"/>
  <c r="BC346"/>
  <c r="AL346"/>
  <c r="AN346" s="1"/>
  <c r="V346"/>
  <c r="R346"/>
  <c r="P346"/>
  <c r="F346"/>
  <c r="K346" s="1"/>
  <c r="E346"/>
  <c r="G346" s="1"/>
  <c r="D346"/>
  <c r="BU345"/>
  <c r="BK345"/>
  <c r="BF345"/>
  <c r="BC345"/>
  <c r="BG345" s="1"/>
  <c r="AN345"/>
  <c r="AL345"/>
  <c r="V345"/>
  <c r="R345"/>
  <c r="P345"/>
  <c r="F345"/>
  <c r="G345" s="1"/>
  <c r="E345"/>
  <c r="D345"/>
  <c r="BU344"/>
  <c r="BK344"/>
  <c r="BJ344"/>
  <c r="BL344" s="1"/>
  <c r="BN344" s="1"/>
  <c r="BF344"/>
  <c r="BG344" s="1"/>
  <c r="BC344"/>
  <c r="AL344"/>
  <c r="AN344" s="1"/>
  <c r="V344"/>
  <c r="R344"/>
  <c r="P344"/>
  <c r="F344"/>
  <c r="K344" s="1"/>
  <c r="E344"/>
  <c r="G344" s="1"/>
  <c r="D344"/>
  <c r="BU343"/>
  <c r="BK343"/>
  <c r="BF343"/>
  <c r="BC343"/>
  <c r="BG343" s="1"/>
  <c r="AN343"/>
  <c r="BJ343" s="1"/>
  <c r="BL343" s="1"/>
  <c r="BN343" s="1"/>
  <c r="AL343"/>
  <c r="V343"/>
  <c r="R343"/>
  <c r="P343"/>
  <c r="F343"/>
  <c r="K343" s="1"/>
  <c r="E343"/>
  <c r="D343"/>
  <c r="BU342"/>
  <c r="BK342"/>
  <c r="BF342"/>
  <c r="BG342" s="1"/>
  <c r="BC342"/>
  <c r="AL342"/>
  <c r="AN342" s="1"/>
  <c r="V342"/>
  <c r="R342"/>
  <c r="P342"/>
  <c r="F342"/>
  <c r="K342" s="1"/>
  <c r="E342"/>
  <c r="G342" s="1"/>
  <c r="D342"/>
  <c r="BU341"/>
  <c r="BK341"/>
  <c r="BF341"/>
  <c r="BC341"/>
  <c r="BG341" s="1"/>
  <c r="AN341"/>
  <c r="BJ341" s="1"/>
  <c r="BL341" s="1"/>
  <c r="BN341" s="1"/>
  <c r="AL341"/>
  <c r="V341"/>
  <c r="R341"/>
  <c r="P341"/>
  <c r="F341"/>
  <c r="K341" s="1"/>
  <c r="E341"/>
  <c r="D341"/>
  <c r="BU340"/>
  <c r="BK340"/>
  <c r="BF340"/>
  <c r="BG340" s="1"/>
  <c r="BC340"/>
  <c r="AL340"/>
  <c r="AN340" s="1"/>
  <c r="V340"/>
  <c r="R340"/>
  <c r="P340"/>
  <c r="F340"/>
  <c r="K340" s="1"/>
  <c r="E340"/>
  <c r="G340" s="1"/>
  <c r="D340"/>
  <c r="BU339"/>
  <c r="BK339"/>
  <c r="BF339"/>
  <c r="BC339"/>
  <c r="BG339" s="1"/>
  <c r="AN339"/>
  <c r="BJ339" s="1"/>
  <c r="BL339" s="1"/>
  <c r="BN339" s="1"/>
  <c r="AL339"/>
  <c r="V339"/>
  <c r="R339"/>
  <c r="P339"/>
  <c r="F339"/>
  <c r="K339" s="1"/>
  <c r="E339"/>
  <c r="D339"/>
  <c r="BU338"/>
  <c r="BK338"/>
  <c r="BF338"/>
  <c r="BG338" s="1"/>
  <c r="BC338"/>
  <c r="AL338"/>
  <c r="AN338" s="1"/>
  <c r="V338"/>
  <c r="R338"/>
  <c r="P338"/>
  <c r="F338"/>
  <c r="K338" s="1"/>
  <c r="E338"/>
  <c r="G338" s="1"/>
  <c r="D338"/>
  <c r="BU337"/>
  <c r="BK337"/>
  <c r="BF337"/>
  <c r="BC337"/>
  <c r="BG337" s="1"/>
  <c r="AN337"/>
  <c r="BJ337" s="1"/>
  <c r="BL337" s="1"/>
  <c r="BN337" s="1"/>
  <c r="AL337"/>
  <c r="V337"/>
  <c r="R337"/>
  <c r="P337"/>
  <c r="F337"/>
  <c r="K337" s="1"/>
  <c r="E337"/>
  <c r="D337"/>
  <c r="BU336"/>
  <c r="BK336"/>
  <c r="BF336"/>
  <c r="BG336" s="1"/>
  <c r="BC336"/>
  <c r="AL336"/>
  <c r="AN336" s="1"/>
  <c r="V336"/>
  <c r="R336"/>
  <c r="P336"/>
  <c r="F336"/>
  <c r="K336" s="1"/>
  <c r="E336"/>
  <c r="G336" s="1"/>
  <c r="D336"/>
  <c r="BU335"/>
  <c r="BK335"/>
  <c r="BF335"/>
  <c r="BC335"/>
  <c r="BG335" s="1"/>
  <c r="AN335"/>
  <c r="BJ335" s="1"/>
  <c r="BL335" s="1"/>
  <c r="BN335" s="1"/>
  <c r="AL335"/>
  <c r="V335"/>
  <c r="R335"/>
  <c r="P335"/>
  <c r="F335"/>
  <c r="K335" s="1"/>
  <c r="E335"/>
  <c r="D335"/>
  <c r="BU334"/>
  <c r="BK334"/>
  <c r="BF334"/>
  <c r="BG334" s="1"/>
  <c r="BC334"/>
  <c r="AL334"/>
  <c r="AN334" s="1"/>
  <c r="V334"/>
  <c r="R334"/>
  <c r="P334"/>
  <c r="F334"/>
  <c r="K334" s="1"/>
  <c r="E334"/>
  <c r="G334" s="1"/>
  <c r="D334"/>
  <c r="BU333"/>
  <c r="BK333"/>
  <c r="BF333"/>
  <c r="BC333"/>
  <c r="BG333" s="1"/>
  <c r="AN333"/>
  <c r="BJ333" s="1"/>
  <c r="BL333" s="1"/>
  <c r="BN333" s="1"/>
  <c r="AL333"/>
  <c r="V333"/>
  <c r="R333"/>
  <c r="P333"/>
  <c r="F333"/>
  <c r="K333" s="1"/>
  <c r="E333"/>
  <c r="D333"/>
  <c r="BU332"/>
  <c r="BK332"/>
  <c r="BF332"/>
  <c r="BG332" s="1"/>
  <c r="BC332"/>
  <c r="AL332"/>
  <c r="AN332" s="1"/>
  <c r="V332"/>
  <c r="R332"/>
  <c r="P332"/>
  <c r="F332"/>
  <c r="K332" s="1"/>
  <c r="E332"/>
  <c r="G332" s="1"/>
  <c r="D332"/>
  <c r="BU331"/>
  <c r="BK331"/>
  <c r="BF331"/>
  <c r="BC331"/>
  <c r="BG331" s="1"/>
  <c r="AN331"/>
  <c r="BJ331" s="1"/>
  <c r="BL331" s="1"/>
  <c r="BN331" s="1"/>
  <c r="AL331"/>
  <c r="V331"/>
  <c r="R331"/>
  <c r="P331"/>
  <c r="F331"/>
  <c r="K331" s="1"/>
  <c r="E331"/>
  <c r="D331"/>
  <c r="BU330"/>
  <c r="BK330"/>
  <c r="BF330"/>
  <c r="BG330" s="1"/>
  <c r="BC330"/>
  <c r="AL330"/>
  <c r="AN330" s="1"/>
  <c r="V330"/>
  <c r="R330"/>
  <c r="P330"/>
  <c r="F330"/>
  <c r="K330" s="1"/>
  <c r="E330"/>
  <c r="G330" s="1"/>
  <c r="D330"/>
  <c r="BU329"/>
  <c r="BK329"/>
  <c r="BF329"/>
  <c r="BC329"/>
  <c r="BG329" s="1"/>
  <c r="AN329"/>
  <c r="BJ329" s="1"/>
  <c r="BL329" s="1"/>
  <c r="BN329" s="1"/>
  <c r="AL329"/>
  <c r="V329"/>
  <c r="R329"/>
  <c r="P329"/>
  <c r="F329"/>
  <c r="K329" s="1"/>
  <c r="E329"/>
  <c r="D329"/>
  <c r="BU328"/>
  <c r="BK328"/>
  <c r="BF328"/>
  <c r="BG328" s="1"/>
  <c r="BC328"/>
  <c r="AL328"/>
  <c r="AN328" s="1"/>
  <c r="V328"/>
  <c r="R328"/>
  <c r="P328"/>
  <c r="F328"/>
  <c r="K328" s="1"/>
  <c r="E328"/>
  <c r="G328" s="1"/>
  <c r="D328"/>
  <c r="BU327"/>
  <c r="BK327"/>
  <c r="BF327"/>
  <c r="BC327"/>
  <c r="BG327" s="1"/>
  <c r="AN327"/>
  <c r="BJ327" s="1"/>
  <c r="BL327" s="1"/>
  <c r="BN327" s="1"/>
  <c r="AL327"/>
  <c r="V327"/>
  <c r="R327"/>
  <c r="P327"/>
  <c r="F327"/>
  <c r="K327" s="1"/>
  <c r="E327"/>
  <c r="D327"/>
  <c r="BU326"/>
  <c r="BK326"/>
  <c r="BF326"/>
  <c r="BG326" s="1"/>
  <c r="BC326"/>
  <c r="AL326"/>
  <c r="AN326" s="1"/>
  <c r="V326"/>
  <c r="R326"/>
  <c r="P326"/>
  <c r="F326"/>
  <c r="K326" s="1"/>
  <c r="E326"/>
  <c r="G326" s="1"/>
  <c r="D326"/>
  <c r="BU325"/>
  <c r="BK325"/>
  <c r="BF325"/>
  <c r="BC325"/>
  <c r="BG325" s="1"/>
  <c r="AN325"/>
  <c r="BJ325" s="1"/>
  <c r="BL325" s="1"/>
  <c r="BN325" s="1"/>
  <c r="AL325"/>
  <c r="V325"/>
  <c r="R325"/>
  <c r="P325"/>
  <c r="F325"/>
  <c r="K325" s="1"/>
  <c r="E325"/>
  <c r="D325"/>
  <c r="BU324"/>
  <c r="BK324"/>
  <c r="BF324"/>
  <c r="BG324" s="1"/>
  <c r="BC324"/>
  <c r="AL324"/>
  <c r="AN324" s="1"/>
  <c r="V324"/>
  <c r="R324"/>
  <c r="P324"/>
  <c r="F324"/>
  <c r="K324" s="1"/>
  <c r="E324"/>
  <c r="G324" s="1"/>
  <c r="D324"/>
  <c r="BU323"/>
  <c r="BK323"/>
  <c r="BF323"/>
  <c r="BC323"/>
  <c r="BG323" s="1"/>
  <c r="AN323"/>
  <c r="BJ323" s="1"/>
  <c r="BL323" s="1"/>
  <c r="BN323" s="1"/>
  <c r="AL323"/>
  <c r="V323"/>
  <c r="R323"/>
  <c r="P323"/>
  <c r="F323"/>
  <c r="K323" s="1"/>
  <c r="E323"/>
  <c r="D323"/>
  <c r="BU322"/>
  <c r="BK322"/>
  <c r="BF322"/>
  <c r="BG322" s="1"/>
  <c r="BC322"/>
  <c r="AL322"/>
  <c r="AN322" s="1"/>
  <c r="V322"/>
  <c r="R322"/>
  <c r="P322"/>
  <c r="F322"/>
  <c r="K322" s="1"/>
  <c r="E322"/>
  <c r="G322" s="1"/>
  <c r="D322"/>
  <c r="BU321"/>
  <c r="BK321"/>
  <c r="BF321"/>
  <c r="BC321"/>
  <c r="BG321" s="1"/>
  <c r="AN321"/>
  <c r="BJ321" s="1"/>
  <c r="BL321" s="1"/>
  <c r="BN321" s="1"/>
  <c r="AL321"/>
  <c r="V321"/>
  <c r="R321"/>
  <c r="P321"/>
  <c r="F321"/>
  <c r="K321" s="1"/>
  <c r="E321"/>
  <c r="D321"/>
  <c r="BU320"/>
  <c r="BK320"/>
  <c r="BF320"/>
  <c r="BG320" s="1"/>
  <c r="BC320"/>
  <c r="AL320"/>
  <c r="AN320" s="1"/>
  <c r="V320"/>
  <c r="R320"/>
  <c r="P320"/>
  <c r="F320"/>
  <c r="K320" s="1"/>
  <c r="E320"/>
  <c r="G320" s="1"/>
  <c r="D320"/>
  <c r="BU319"/>
  <c r="BK319"/>
  <c r="BF319"/>
  <c r="BC319"/>
  <c r="BG319" s="1"/>
  <c r="AN319"/>
  <c r="BJ319" s="1"/>
  <c r="BL319" s="1"/>
  <c r="BN319" s="1"/>
  <c r="AL319"/>
  <c r="V319"/>
  <c r="R319"/>
  <c r="P319"/>
  <c r="F319"/>
  <c r="K319" s="1"/>
  <c r="E319"/>
  <c r="D319"/>
  <c r="BU318"/>
  <c r="BK318"/>
  <c r="BF318"/>
  <c r="BG318" s="1"/>
  <c r="BC318"/>
  <c r="AL318"/>
  <c r="AN318" s="1"/>
  <c r="V318"/>
  <c r="R318"/>
  <c r="P318"/>
  <c r="F318"/>
  <c r="K318" s="1"/>
  <c r="E318"/>
  <c r="G318" s="1"/>
  <c r="D318"/>
  <c r="BU317"/>
  <c r="BK317"/>
  <c r="BF317"/>
  <c r="BC317"/>
  <c r="BG317" s="1"/>
  <c r="AN317"/>
  <c r="BJ317" s="1"/>
  <c r="BL317" s="1"/>
  <c r="BN317" s="1"/>
  <c r="AL317"/>
  <c r="V317"/>
  <c r="R317"/>
  <c r="P317"/>
  <c r="F317"/>
  <c r="K317" s="1"/>
  <c r="E317"/>
  <c r="D317"/>
  <c r="BU316"/>
  <c r="BK316"/>
  <c r="BF316"/>
  <c r="BG316" s="1"/>
  <c r="BC316"/>
  <c r="AL316"/>
  <c r="AN316" s="1"/>
  <c r="V316"/>
  <c r="R316"/>
  <c r="P316"/>
  <c r="F316"/>
  <c r="K316" s="1"/>
  <c r="E316"/>
  <c r="G316" s="1"/>
  <c r="D316"/>
  <c r="BU315"/>
  <c r="BK315"/>
  <c r="BF315"/>
  <c r="BC315"/>
  <c r="BG315" s="1"/>
  <c r="AN315"/>
  <c r="BJ315" s="1"/>
  <c r="BL315" s="1"/>
  <c r="BN315" s="1"/>
  <c r="AL315"/>
  <c r="V315"/>
  <c r="R315"/>
  <c r="P315"/>
  <c r="F315"/>
  <c r="K315" s="1"/>
  <c r="E315"/>
  <c r="D315"/>
  <c r="BU314"/>
  <c r="BK314"/>
  <c r="BF314"/>
  <c r="BG314" s="1"/>
  <c r="BC314"/>
  <c r="AL314"/>
  <c r="AN314" s="1"/>
  <c r="V314"/>
  <c r="R314"/>
  <c r="P314"/>
  <c r="F314"/>
  <c r="K314" s="1"/>
  <c r="E314"/>
  <c r="G314" s="1"/>
  <c r="D314"/>
  <c r="BU313"/>
  <c r="BK313"/>
  <c r="BF313"/>
  <c r="BC313"/>
  <c r="BG313" s="1"/>
  <c r="AN313"/>
  <c r="BJ313" s="1"/>
  <c r="BL313" s="1"/>
  <c r="BN313" s="1"/>
  <c r="AL313"/>
  <c r="V313"/>
  <c r="R313"/>
  <c r="P313"/>
  <c r="F313"/>
  <c r="K313" s="1"/>
  <c r="E313"/>
  <c r="D313"/>
  <c r="BU312"/>
  <c r="BK312"/>
  <c r="BF312"/>
  <c r="BG312" s="1"/>
  <c r="BC312"/>
  <c r="AL312"/>
  <c r="AN312" s="1"/>
  <c r="V312"/>
  <c r="R312"/>
  <c r="P312"/>
  <c r="F312"/>
  <c r="K312" s="1"/>
  <c r="E312"/>
  <c r="G312" s="1"/>
  <c r="D312"/>
  <c r="BU311"/>
  <c r="BK311"/>
  <c r="BF311"/>
  <c r="BC311"/>
  <c r="BG311" s="1"/>
  <c r="AN311"/>
  <c r="BJ311" s="1"/>
  <c r="BL311" s="1"/>
  <c r="BN311" s="1"/>
  <c r="AL311"/>
  <c r="V311"/>
  <c r="R311"/>
  <c r="P311"/>
  <c r="F311"/>
  <c r="K311" s="1"/>
  <c r="E311"/>
  <c r="D311"/>
  <c r="BU310"/>
  <c r="BK310"/>
  <c r="BF310"/>
  <c r="BG310" s="1"/>
  <c r="BC310"/>
  <c r="AL310"/>
  <c r="AN310" s="1"/>
  <c r="V310"/>
  <c r="R310"/>
  <c r="P310"/>
  <c r="F310"/>
  <c r="K310" s="1"/>
  <c r="E310"/>
  <c r="G310" s="1"/>
  <c r="D310"/>
  <c r="BU309"/>
  <c r="BK309"/>
  <c r="BF309"/>
  <c r="BC309"/>
  <c r="BG309" s="1"/>
  <c r="AN309"/>
  <c r="BJ309" s="1"/>
  <c r="BL309" s="1"/>
  <c r="BN309" s="1"/>
  <c r="AL309"/>
  <c r="V309"/>
  <c r="R309"/>
  <c r="P309"/>
  <c r="F309"/>
  <c r="K309" s="1"/>
  <c r="E309"/>
  <c r="D309"/>
  <c r="BU308"/>
  <c r="BK308"/>
  <c r="BF308"/>
  <c r="BG308" s="1"/>
  <c r="BC308"/>
  <c r="AL308"/>
  <c r="AN308" s="1"/>
  <c r="V308"/>
  <c r="R308"/>
  <c r="P308"/>
  <c r="F308"/>
  <c r="K308" s="1"/>
  <c r="E308"/>
  <c r="G308" s="1"/>
  <c r="D308"/>
  <c r="BU307"/>
  <c r="BK307"/>
  <c r="BF307"/>
  <c r="BC307"/>
  <c r="BG307" s="1"/>
  <c r="AN307"/>
  <c r="BJ307" s="1"/>
  <c r="BL307" s="1"/>
  <c r="BN307" s="1"/>
  <c r="AL307"/>
  <c r="V307"/>
  <c r="R307"/>
  <c r="P307"/>
  <c r="F307"/>
  <c r="K307" s="1"/>
  <c r="E307"/>
  <c r="D307"/>
  <c r="BU306"/>
  <c r="BK306"/>
  <c r="BF306"/>
  <c r="BG306" s="1"/>
  <c r="BC306"/>
  <c r="AL306"/>
  <c r="AN306" s="1"/>
  <c r="V306"/>
  <c r="R306"/>
  <c r="P306"/>
  <c r="F306"/>
  <c r="K306" s="1"/>
  <c r="E306"/>
  <c r="G306" s="1"/>
  <c r="D306"/>
  <c r="BU305"/>
  <c r="BK305"/>
  <c r="BF305"/>
  <c r="BC305"/>
  <c r="BG305" s="1"/>
  <c r="AN305"/>
  <c r="BJ305" s="1"/>
  <c r="BL305" s="1"/>
  <c r="BN305" s="1"/>
  <c r="AL305"/>
  <c r="V305"/>
  <c r="R305"/>
  <c r="P305"/>
  <c r="F305"/>
  <c r="K305" s="1"/>
  <c r="E305"/>
  <c r="D305"/>
  <c r="BU304"/>
  <c r="BK304"/>
  <c r="BF304"/>
  <c r="BG304" s="1"/>
  <c r="BC304"/>
  <c r="AL304"/>
  <c r="AN304" s="1"/>
  <c r="V304"/>
  <c r="R304"/>
  <c r="P304"/>
  <c r="F304"/>
  <c r="K304" s="1"/>
  <c r="E304"/>
  <c r="G304" s="1"/>
  <c r="D304"/>
  <c r="BU303"/>
  <c r="BK303"/>
  <c r="BF303"/>
  <c r="BC303"/>
  <c r="BG303" s="1"/>
  <c r="AN303"/>
  <c r="BJ303" s="1"/>
  <c r="BL303" s="1"/>
  <c r="BN303" s="1"/>
  <c r="AL303"/>
  <c r="V303"/>
  <c r="R303"/>
  <c r="P303"/>
  <c r="F303"/>
  <c r="K303" s="1"/>
  <c r="E303"/>
  <c r="D303"/>
  <c r="BU302"/>
  <c r="BK302"/>
  <c r="BF302"/>
  <c r="BG302" s="1"/>
  <c r="BC302"/>
  <c r="AL302"/>
  <c r="AN302" s="1"/>
  <c r="V302"/>
  <c r="R302"/>
  <c r="P302"/>
  <c r="F302"/>
  <c r="K302" s="1"/>
  <c r="E302"/>
  <c r="G302" s="1"/>
  <c r="D302"/>
  <c r="BU301"/>
  <c r="BK301"/>
  <c r="BF301"/>
  <c r="BC301"/>
  <c r="BG301" s="1"/>
  <c r="AN301"/>
  <c r="BJ301" s="1"/>
  <c r="BL301" s="1"/>
  <c r="BN301" s="1"/>
  <c r="AL301"/>
  <c r="V301"/>
  <c r="R301"/>
  <c r="P301"/>
  <c r="F301"/>
  <c r="K301" s="1"/>
  <c r="E301"/>
  <c r="D301"/>
  <c r="BU300"/>
  <c r="BK300"/>
  <c r="BF300"/>
  <c r="BG300" s="1"/>
  <c r="BC300"/>
  <c r="AL300"/>
  <c r="AN300" s="1"/>
  <c r="V300"/>
  <c r="R300"/>
  <c r="P300"/>
  <c r="F300"/>
  <c r="K300" s="1"/>
  <c r="E300"/>
  <c r="G300" s="1"/>
  <c r="D300"/>
  <c r="BU299"/>
  <c r="BK299"/>
  <c r="BF299"/>
  <c r="BC299"/>
  <c r="BG299" s="1"/>
  <c r="AN299"/>
  <c r="BJ299" s="1"/>
  <c r="BL299" s="1"/>
  <c r="BN299" s="1"/>
  <c r="AL299"/>
  <c r="V299"/>
  <c r="R299"/>
  <c r="P299"/>
  <c r="F299"/>
  <c r="K299" s="1"/>
  <c r="E299"/>
  <c r="D299"/>
  <c r="BU298"/>
  <c r="BK298"/>
  <c r="BF298"/>
  <c r="BG298" s="1"/>
  <c r="BC298"/>
  <c r="AL298"/>
  <c r="AN298" s="1"/>
  <c r="V298"/>
  <c r="R298"/>
  <c r="P298"/>
  <c r="F298"/>
  <c r="K298" s="1"/>
  <c r="E298"/>
  <c r="G298" s="1"/>
  <c r="D298"/>
  <c r="BU297"/>
  <c r="BK297"/>
  <c r="BF297"/>
  <c r="BC297"/>
  <c r="BG297" s="1"/>
  <c r="AN297"/>
  <c r="BJ297" s="1"/>
  <c r="BL297" s="1"/>
  <c r="BN297" s="1"/>
  <c r="AL297"/>
  <c r="V297"/>
  <c r="R297"/>
  <c r="P297"/>
  <c r="F297"/>
  <c r="K297" s="1"/>
  <c r="E297"/>
  <c r="D297"/>
  <c r="BU296"/>
  <c r="BK296"/>
  <c r="BF296"/>
  <c r="BG296" s="1"/>
  <c r="BC296"/>
  <c r="AL296"/>
  <c r="AN296" s="1"/>
  <c r="V296"/>
  <c r="R296"/>
  <c r="P296"/>
  <c r="F296"/>
  <c r="K296" s="1"/>
  <c r="E296"/>
  <c r="G296" s="1"/>
  <c r="D296"/>
  <c r="BU295"/>
  <c r="BK295"/>
  <c r="BF295"/>
  <c r="BC295"/>
  <c r="BG295" s="1"/>
  <c r="AN295"/>
  <c r="BJ295" s="1"/>
  <c r="BL295" s="1"/>
  <c r="BN295" s="1"/>
  <c r="AL295"/>
  <c r="V295"/>
  <c r="R295"/>
  <c r="P295"/>
  <c r="F295"/>
  <c r="K295" s="1"/>
  <c r="E295"/>
  <c r="D295"/>
  <c r="BU294"/>
  <c r="BK294"/>
  <c r="BF294"/>
  <c r="BG294" s="1"/>
  <c r="BC294"/>
  <c r="AL294"/>
  <c r="AN294" s="1"/>
  <c r="V294"/>
  <c r="R294"/>
  <c r="P294"/>
  <c r="F294"/>
  <c r="K294" s="1"/>
  <c r="E294"/>
  <c r="G294" s="1"/>
  <c r="D294"/>
  <c r="BU293"/>
  <c r="BK293"/>
  <c r="BF293"/>
  <c r="BC293"/>
  <c r="BG293" s="1"/>
  <c r="AN293"/>
  <c r="BJ293" s="1"/>
  <c r="BL293" s="1"/>
  <c r="BN293" s="1"/>
  <c r="AL293"/>
  <c r="V293"/>
  <c r="R293"/>
  <c r="P293"/>
  <c r="F293"/>
  <c r="K293" s="1"/>
  <c r="E293"/>
  <c r="D293"/>
  <c r="BU292"/>
  <c r="BK292"/>
  <c r="BF292"/>
  <c r="BG292" s="1"/>
  <c r="BC292"/>
  <c r="AL292"/>
  <c r="AN292" s="1"/>
  <c r="V292"/>
  <c r="R292"/>
  <c r="P292"/>
  <c r="F292"/>
  <c r="K292" s="1"/>
  <c r="E292"/>
  <c r="G292" s="1"/>
  <c r="D292"/>
  <c r="BU291"/>
  <c r="BK291"/>
  <c r="BF291"/>
  <c r="BC291"/>
  <c r="BG291" s="1"/>
  <c r="AN291"/>
  <c r="BJ291" s="1"/>
  <c r="BL291" s="1"/>
  <c r="BN291" s="1"/>
  <c r="AL291"/>
  <c r="V291"/>
  <c r="R291"/>
  <c r="P291"/>
  <c r="F291"/>
  <c r="K291" s="1"/>
  <c r="E291"/>
  <c r="D291"/>
  <c r="BU290"/>
  <c r="BK290"/>
  <c r="BF290"/>
  <c r="BG290" s="1"/>
  <c r="BC290"/>
  <c r="AL290"/>
  <c r="AN290" s="1"/>
  <c r="V290"/>
  <c r="R290"/>
  <c r="P290"/>
  <c r="F290"/>
  <c r="K290" s="1"/>
  <c r="E290"/>
  <c r="G290" s="1"/>
  <c r="D290"/>
  <c r="BU289"/>
  <c r="BK289"/>
  <c r="BF289"/>
  <c r="BC289"/>
  <c r="BG289" s="1"/>
  <c r="AN289"/>
  <c r="BJ289" s="1"/>
  <c r="BL289" s="1"/>
  <c r="BN289" s="1"/>
  <c r="AL289"/>
  <c r="V289"/>
  <c r="R289"/>
  <c r="P289"/>
  <c r="F289"/>
  <c r="K289" s="1"/>
  <c r="E289"/>
  <c r="D289"/>
  <c r="BU288"/>
  <c r="BK288"/>
  <c r="BF288"/>
  <c r="BG288" s="1"/>
  <c r="BC288"/>
  <c r="AL288"/>
  <c r="AN288" s="1"/>
  <c r="V288"/>
  <c r="R288"/>
  <c r="P288"/>
  <c r="F288"/>
  <c r="K288" s="1"/>
  <c r="E288"/>
  <c r="G288" s="1"/>
  <c r="D288"/>
  <c r="BU287"/>
  <c r="BK287"/>
  <c r="BF287"/>
  <c r="BC287"/>
  <c r="BG287" s="1"/>
  <c r="AN287"/>
  <c r="AL287"/>
  <c r="V287"/>
  <c r="R287"/>
  <c r="P287"/>
  <c r="F287"/>
  <c r="G287" s="1"/>
  <c r="E287"/>
  <c r="D287"/>
  <c r="BU286"/>
  <c r="BK286"/>
  <c r="BF286"/>
  <c r="BG286" s="1"/>
  <c r="BC286"/>
  <c r="AL286"/>
  <c r="AN286" s="1"/>
  <c r="V286"/>
  <c r="R286"/>
  <c r="P286"/>
  <c r="F286"/>
  <c r="K286" s="1"/>
  <c r="E286"/>
  <c r="G286" s="1"/>
  <c r="D286"/>
  <c r="BU285"/>
  <c r="BK285"/>
  <c r="BF285"/>
  <c r="BC285"/>
  <c r="BG285" s="1"/>
  <c r="AN285"/>
  <c r="BJ285" s="1"/>
  <c r="BL285" s="1"/>
  <c r="BN285" s="1"/>
  <c r="AL285"/>
  <c r="V285"/>
  <c r="R285"/>
  <c r="P285"/>
  <c r="F285"/>
  <c r="G285" s="1"/>
  <c r="E285"/>
  <c r="D285"/>
  <c r="BU284"/>
  <c r="BK284"/>
  <c r="BF284"/>
  <c r="BG284" s="1"/>
  <c r="BC284"/>
  <c r="AL284"/>
  <c r="AN284" s="1"/>
  <c r="V284"/>
  <c r="R284"/>
  <c r="P284"/>
  <c r="F284"/>
  <c r="K284" s="1"/>
  <c r="E284"/>
  <c r="G284" s="1"/>
  <c r="D284"/>
  <c r="BU283"/>
  <c r="BK283"/>
  <c r="BF283"/>
  <c r="BC283"/>
  <c r="BG283" s="1"/>
  <c r="AN283"/>
  <c r="BJ283" s="1"/>
  <c r="BL283" s="1"/>
  <c r="BN283" s="1"/>
  <c r="AL283"/>
  <c r="V283"/>
  <c r="R283"/>
  <c r="P283"/>
  <c r="F283"/>
  <c r="G283" s="1"/>
  <c r="E283"/>
  <c r="D283"/>
  <c r="BU282"/>
  <c r="BK282"/>
  <c r="BF282"/>
  <c r="BG282" s="1"/>
  <c r="BC282"/>
  <c r="AL282"/>
  <c r="AN282" s="1"/>
  <c r="V282"/>
  <c r="R282"/>
  <c r="P282"/>
  <c r="F282"/>
  <c r="K282" s="1"/>
  <c r="E282"/>
  <c r="G282" s="1"/>
  <c r="D282"/>
  <c r="BU281"/>
  <c r="BK281"/>
  <c r="BF281"/>
  <c r="BC281"/>
  <c r="BG281" s="1"/>
  <c r="AN281"/>
  <c r="BJ281" s="1"/>
  <c r="BL281" s="1"/>
  <c r="BN281" s="1"/>
  <c r="AL281"/>
  <c r="V281"/>
  <c r="R281"/>
  <c r="P281"/>
  <c r="F281"/>
  <c r="G281" s="1"/>
  <c r="E281"/>
  <c r="D281"/>
  <c r="BU280"/>
  <c r="BK280"/>
  <c r="BF280"/>
  <c r="BG280" s="1"/>
  <c r="BC280"/>
  <c r="AL280"/>
  <c r="AN280" s="1"/>
  <c r="V280"/>
  <c r="R280"/>
  <c r="P280"/>
  <c r="F280"/>
  <c r="K280" s="1"/>
  <c r="E280"/>
  <c r="G280" s="1"/>
  <c r="D280"/>
  <c r="BU279"/>
  <c r="BK279"/>
  <c r="BF279"/>
  <c r="BC279"/>
  <c r="BG279" s="1"/>
  <c r="AN279"/>
  <c r="BJ279" s="1"/>
  <c r="BL279" s="1"/>
  <c r="BN279" s="1"/>
  <c r="AL279"/>
  <c r="V279"/>
  <c r="R279"/>
  <c r="P279"/>
  <c r="F279"/>
  <c r="G279" s="1"/>
  <c r="E279"/>
  <c r="D279"/>
  <c r="BU278"/>
  <c r="BK278"/>
  <c r="BF278"/>
  <c r="BG278" s="1"/>
  <c r="BC278"/>
  <c r="AL278"/>
  <c r="AN278" s="1"/>
  <c r="V278"/>
  <c r="R278"/>
  <c r="P278"/>
  <c r="F278"/>
  <c r="K278" s="1"/>
  <c r="E278"/>
  <c r="G278" s="1"/>
  <c r="D278"/>
  <c r="BU277"/>
  <c r="BK277"/>
  <c r="BF277"/>
  <c r="BC277"/>
  <c r="BG277" s="1"/>
  <c r="AN277"/>
  <c r="BJ277" s="1"/>
  <c r="BL277" s="1"/>
  <c r="BN277" s="1"/>
  <c r="AL277"/>
  <c r="V277"/>
  <c r="R277"/>
  <c r="P277"/>
  <c r="F277"/>
  <c r="G277" s="1"/>
  <c r="E277"/>
  <c r="D277"/>
  <c r="BU276"/>
  <c r="BK276"/>
  <c r="BF276"/>
  <c r="BG276" s="1"/>
  <c r="BC276"/>
  <c r="AL276"/>
  <c r="AN276" s="1"/>
  <c r="V276"/>
  <c r="R276"/>
  <c r="P276"/>
  <c r="F276"/>
  <c r="K276" s="1"/>
  <c r="E276"/>
  <c r="G276" s="1"/>
  <c r="D276"/>
  <c r="BU275"/>
  <c r="BK275"/>
  <c r="BF275"/>
  <c r="BC275"/>
  <c r="BG275" s="1"/>
  <c r="AN275"/>
  <c r="BJ275" s="1"/>
  <c r="BL275" s="1"/>
  <c r="BN275" s="1"/>
  <c r="AL275"/>
  <c r="V275"/>
  <c r="R275"/>
  <c r="P275"/>
  <c r="F275"/>
  <c r="G275" s="1"/>
  <c r="E275"/>
  <c r="D275"/>
  <c r="BU274"/>
  <c r="BK274"/>
  <c r="BF274"/>
  <c r="BG274" s="1"/>
  <c r="BC274"/>
  <c r="AL274"/>
  <c r="AN274" s="1"/>
  <c r="V274"/>
  <c r="R274"/>
  <c r="P274"/>
  <c r="F274"/>
  <c r="K274" s="1"/>
  <c r="E274"/>
  <c r="G274" s="1"/>
  <c r="D274"/>
  <c r="BU273"/>
  <c r="BK273"/>
  <c r="BF273"/>
  <c r="BC273"/>
  <c r="BG273" s="1"/>
  <c r="AN273"/>
  <c r="BJ273" s="1"/>
  <c r="BL273" s="1"/>
  <c r="BN273" s="1"/>
  <c r="AL273"/>
  <c r="V273"/>
  <c r="R273"/>
  <c r="P273"/>
  <c r="F273"/>
  <c r="G273" s="1"/>
  <c r="E273"/>
  <c r="D273"/>
  <c r="BU272"/>
  <c r="BK272"/>
  <c r="BF272"/>
  <c r="BG272" s="1"/>
  <c r="BC272"/>
  <c r="AL272"/>
  <c r="AN272" s="1"/>
  <c r="V272"/>
  <c r="R272"/>
  <c r="P272"/>
  <c r="F272"/>
  <c r="K272" s="1"/>
  <c r="E272"/>
  <c r="G272" s="1"/>
  <c r="D272"/>
  <c r="BU271"/>
  <c r="BK271"/>
  <c r="BF271"/>
  <c r="BC271"/>
  <c r="BG271" s="1"/>
  <c r="AN271"/>
  <c r="BJ271" s="1"/>
  <c r="BL271" s="1"/>
  <c r="BN271" s="1"/>
  <c r="AL271"/>
  <c r="V271"/>
  <c r="R271"/>
  <c r="P271"/>
  <c r="F271"/>
  <c r="G271" s="1"/>
  <c r="E271"/>
  <c r="D271"/>
  <c r="BU270"/>
  <c r="BK270"/>
  <c r="BF270"/>
  <c r="BG270" s="1"/>
  <c r="BC270"/>
  <c r="AL270"/>
  <c r="AN270" s="1"/>
  <c r="V270"/>
  <c r="R270"/>
  <c r="P270"/>
  <c r="F270"/>
  <c r="K270" s="1"/>
  <c r="E270"/>
  <c r="G270" s="1"/>
  <c r="D270"/>
  <c r="BU269"/>
  <c r="BK269"/>
  <c r="BF269"/>
  <c r="BC269"/>
  <c r="BG269" s="1"/>
  <c r="AN269"/>
  <c r="BJ269" s="1"/>
  <c r="BL269" s="1"/>
  <c r="BN269" s="1"/>
  <c r="AL269"/>
  <c r="V269"/>
  <c r="R269"/>
  <c r="P269"/>
  <c r="F269"/>
  <c r="G269" s="1"/>
  <c r="E269"/>
  <c r="D269"/>
  <c r="BU268"/>
  <c r="BK268"/>
  <c r="BF268"/>
  <c r="BG268" s="1"/>
  <c r="BC268"/>
  <c r="AL268"/>
  <c r="AN268" s="1"/>
  <c r="V268"/>
  <c r="R268"/>
  <c r="P268"/>
  <c r="F268"/>
  <c r="K268" s="1"/>
  <c r="E268"/>
  <c r="G268" s="1"/>
  <c r="D268"/>
  <c r="BU267"/>
  <c r="BK267"/>
  <c r="BF267"/>
  <c r="BC267"/>
  <c r="BG267" s="1"/>
  <c r="AN267"/>
  <c r="BJ267" s="1"/>
  <c r="BL267" s="1"/>
  <c r="BN267" s="1"/>
  <c r="AL267"/>
  <c r="V267"/>
  <c r="R267"/>
  <c r="P267"/>
  <c r="F267"/>
  <c r="G267" s="1"/>
  <c r="E267"/>
  <c r="D267"/>
  <c r="BU266"/>
  <c r="BK266"/>
  <c r="BF266"/>
  <c r="BG266" s="1"/>
  <c r="BC266"/>
  <c r="AL266"/>
  <c r="AN266" s="1"/>
  <c r="V266"/>
  <c r="R266"/>
  <c r="P266"/>
  <c r="F266"/>
  <c r="K266" s="1"/>
  <c r="E266"/>
  <c r="G266" s="1"/>
  <c r="D266"/>
  <c r="BU265"/>
  <c r="BK265"/>
  <c r="BF265"/>
  <c r="BC265"/>
  <c r="BG265" s="1"/>
  <c r="AN265"/>
  <c r="BJ265" s="1"/>
  <c r="BL265" s="1"/>
  <c r="BN265" s="1"/>
  <c r="AL265"/>
  <c r="V265"/>
  <c r="R265"/>
  <c r="P265"/>
  <c r="F265"/>
  <c r="G265" s="1"/>
  <c r="E265"/>
  <c r="D265"/>
  <c r="BU264"/>
  <c r="BK264"/>
  <c r="BF264"/>
  <c r="BG264" s="1"/>
  <c r="BC264"/>
  <c r="AL264"/>
  <c r="AN264" s="1"/>
  <c r="V264"/>
  <c r="R264"/>
  <c r="P264"/>
  <c r="F264"/>
  <c r="K264" s="1"/>
  <c r="E264"/>
  <c r="G264" s="1"/>
  <c r="D264"/>
  <c r="BU263"/>
  <c r="BK263"/>
  <c r="BF263"/>
  <c r="BC263"/>
  <c r="BG263" s="1"/>
  <c r="AN263"/>
  <c r="BJ263" s="1"/>
  <c r="BL263" s="1"/>
  <c r="BN263" s="1"/>
  <c r="AL263"/>
  <c r="V263"/>
  <c r="R263"/>
  <c r="P263"/>
  <c r="F263"/>
  <c r="G263" s="1"/>
  <c r="E263"/>
  <c r="D263"/>
  <c r="BU262"/>
  <c r="BK262"/>
  <c r="BF262"/>
  <c r="BG262" s="1"/>
  <c r="BC262"/>
  <c r="AL262"/>
  <c r="AN262" s="1"/>
  <c r="V262"/>
  <c r="R262"/>
  <c r="P262"/>
  <c r="F262"/>
  <c r="K262" s="1"/>
  <c r="E262"/>
  <c r="G262" s="1"/>
  <c r="D262"/>
  <c r="BU261"/>
  <c r="BK261"/>
  <c r="BF261"/>
  <c r="BC261"/>
  <c r="BG261" s="1"/>
  <c r="AN261"/>
  <c r="BJ261" s="1"/>
  <c r="BL261" s="1"/>
  <c r="BN261" s="1"/>
  <c r="AL261"/>
  <c r="V261"/>
  <c r="R261"/>
  <c r="P261"/>
  <c r="F261"/>
  <c r="G261" s="1"/>
  <c r="E261"/>
  <c r="D261"/>
  <c r="BU260"/>
  <c r="BK260"/>
  <c r="BF260"/>
  <c r="BG260" s="1"/>
  <c r="BC260"/>
  <c r="AL260"/>
  <c r="AN260" s="1"/>
  <c r="V260"/>
  <c r="R260"/>
  <c r="P260"/>
  <c r="F260"/>
  <c r="K260" s="1"/>
  <c r="E260"/>
  <c r="G260" s="1"/>
  <c r="D260"/>
  <c r="BU259"/>
  <c r="BK259"/>
  <c r="BF259"/>
  <c r="BC259"/>
  <c r="BG259" s="1"/>
  <c r="AN259"/>
  <c r="BJ259" s="1"/>
  <c r="BL259" s="1"/>
  <c r="BN259" s="1"/>
  <c r="AL259"/>
  <c r="V259"/>
  <c r="R259"/>
  <c r="P259"/>
  <c r="F259"/>
  <c r="G259" s="1"/>
  <c r="E259"/>
  <c r="D259"/>
  <c r="BU258"/>
  <c r="BK258"/>
  <c r="BF258"/>
  <c r="BG258" s="1"/>
  <c r="BC258"/>
  <c r="AL258"/>
  <c r="AN258" s="1"/>
  <c r="V258"/>
  <c r="R258"/>
  <c r="P258"/>
  <c r="F258"/>
  <c r="K258" s="1"/>
  <c r="E258"/>
  <c r="G258" s="1"/>
  <c r="D258"/>
  <c r="BU257"/>
  <c r="BK257"/>
  <c r="BF257"/>
  <c r="BC257"/>
  <c r="BG257" s="1"/>
  <c r="AN257"/>
  <c r="BJ257" s="1"/>
  <c r="BL257" s="1"/>
  <c r="BN257" s="1"/>
  <c r="AL257"/>
  <c r="V257"/>
  <c r="R257"/>
  <c r="P257"/>
  <c r="F257"/>
  <c r="G257" s="1"/>
  <c r="E257"/>
  <c r="D257"/>
  <c r="BU256"/>
  <c r="BK256"/>
  <c r="BF256"/>
  <c r="BG256" s="1"/>
  <c r="BC256"/>
  <c r="AL256"/>
  <c r="AN256" s="1"/>
  <c r="V256"/>
  <c r="R256"/>
  <c r="P256"/>
  <c r="F256"/>
  <c r="K256" s="1"/>
  <c r="E256"/>
  <c r="G256" s="1"/>
  <c r="D256"/>
  <c r="BU255"/>
  <c r="BK255"/>
  <c r="BF255"/>
  <c r="BC255"/>
  <c r="BG255" s="1"/>
  <c r="AN255"/>
  <c r="BJ255" s="1"/>
  <c r="BL255" s="1"/>
  <c r="BN255" s="1"/>
  <c r="AL255"/>
  <c r="V255"/>
  <c r="R255"/>
  <c r="P255"/>
  <c r="F255"/>
  <c r="G255" s="1"/>
  <c r="E255"/>
  <c r="D255"/>
  <c r="BU254"/>
  <c r="BK254"/>
  <c r="BF254"/>
  <c r="BG254" s="1"/>
  <c r="BC254"/>
  <c r="AL254"/>
  <c r="AN254" s="1"/>
  <c r="V254"/>
  <c r="R254"/>
  <c r="P254"/>
  <c r="F254"/>
  <c r="K254" s="1"/>
  <c r="E254"/>
  <c r="G254" s="1"/>
  <c r="D254"/>
  <c r="BU253"/>
  <c r="BK253"/>
  <c r="BF253"/>
  <c r="BC253"/>
  <c r="BG253" s="1"/>
  <c r="AN253"/>
  <c r="BJ253" s="1"/>
  <c r="BL253" s="1"/>
  <c r="BN253" s="1"/>
  <c r="AL253"/>
  <c r="V253"/>
  <c r="R253"/>
  <c r="P253"/>
  <c r="F253"/>
  <c r="G253" s="1"/>
  <c r="E253"/>
  <c r="D253"/>
  <c r="BU252"/>
  <c r="BK252"/>
  <c r="BF252"/>
  <c r="BG252" s="1"/>
  <c r="BC252"/>
  <c r="AL252"/>
  <c r="AN252" s="1"/>
  <c r="V252"/>
  <c r="R252"/>
  <c r="P252"/>
  <c r="F252"/>
  <c r="K252" s="1"/>
  <c r="E252"/>
  <c r="G252" s="1"/>
  <c r="D252"/>
  <c r="BU251"/>
  <c r="BK251"/>
  <c r="BF251"/>
  <c r="BC251"/>
  <c r="BG251" s="1"/>
  <c r="AN251"/>
  <c r="BJ251" s="1"/>
  <c r="BL251" s="1"/>
  <c r="BN251" s="1"/>
  <c r="AL251"/>
  <c r="V251"/>
  <c r="R251"/>
  <c r="P251"/>
  <c r="F251"/>
  <c r="G251" s="1"/>
  <c r="E251"/>
  <c r="D251"/>
  <c r="BU250"/>
  <c r="BK250"/>
  <c r="BF250"/>
  <c r="BG250" s="1"/>
  <c r="BC250"/>
  <c r="AL250"/>
  <c r="AN250" s="1"/>
  <c r="V250"/>
  <c r="R250"/>
  <c r="P250"/>
  <c r="F250"/>
  <c r="K250" s="1"/>
  <c r="E250"/>
  <c r="G250" s="1"/>
  <c r="D250"/>
  <c r="BU249"/>
  <c r="BK249"/>
  <c r="BF249"/>
  <c r="BC249"/>
  <c r="BG249" s="1"/>
  <c r="AN249"/>
  <c r="BJ249" s="1"/>
  <c r="BL249" s="1"/>
  <c r="BN249" s="1"/>
  <c r="AL249"/>
  <c r="V249"/>
  <c r="R249"/>
  <c r="P249"/>
  <c r="F249"/>
  <c r="G249" s="1"/>
  <c r="E249"/>
  <c r="D249"/>
  <c r="BU248"/>
  <c r="BK248"/>
  <c r="BF248"/>
  <c r="BG248" s="1"/>
  <c r="BC248"/>
  <c r="AL248"/>
  <c r="AN248" s="1"/>
  <c r="V248"/>
  <c r="R248"/>
  <c r="P248"/>
  <c r="F248"/>
  <c r="K248" s="1"/>
  <c r="E248"/>
  <c r="G248" s="1"/>
  <c r="D248"/>
  <c r="BU247"/>
  <c r="BK247"/>
  <c r="BF247"/>
  <c r="BC247"/>
  <c r="BG247" s="1"/>
  <c r="AN247"/>
  <c r="BJ247" s="1"/>
  <c r="BL247" s="1"/>
  <c r="BN247" s="1"/>
  <c r="AL247"/>
  <c r="V247"/>
  <c r="R247"/>
  <c r="P247"/>
  <c r="F247"/>
  <c r="G247" s="1"/>
  <c r="E247"/>
  <c r="D247"/>
  <c r="BU246"/>
  <c r="BK246"/>
  <c r="BF246"/>
  <c r="BG246" s="1"/>
  <c r="BC246"/>
  <c r="AL246"/>
  <c r="AN246" s="1"/>
  <c r="V246"/>
  <c r="R246"/>
  <c r="P246"/>
  <c r="F246"/>
  <c r="K246" s="1"/>
  <c r="E246"/>
  <c r="G246" s="1"/>
  <c r="D246"/>
  <c r="BU245"/>
  <c r="BK245"/>
  <c r="BF245"/>
  <c r="BC245"/>
  <c r="BG245" s="1"/>
  <c r="AN245"/>
  <c r="BJ245" s="1"/>
  <c r="BL245" s="1"/>
  <c r="BN245" s="1"/>
  <c r="AL245"/>
  <c r="V245"/>
  <c r="R245"/>
  <c r="P245"/>
  <c r="F245"/>
  <c r="G245" s="1"/>
  <c r="E245"/>
  <c r="D245"/>
  <c r="BU244"/>
  <c r="BK244"/>
  <c r="BF244"/>
  <c r="BG244" s="1"/>
  <c r="BC244"/>
  <c r="AL244"/>
  <c r="AN244" s="1"/>
  <c r="V244"/>
  <c r="R244"/>
  <c r="P244"/>
  <c r="F244"/>
  <c r="K244" s="1"/>
  <c r="E244"/>
  <c r="G244" s="1"/>
  <c r="D244"/>
  <c r="BU243"/>
  <c r="BK243"/>
  <c r="BF243"/>
  <c r="BC243"/>
  <c r="BG243" s="1"/>
  <c r="AN243"/>
  <c r="BJ243" s="1"/>
  <c r="BL243" s="1"/>
  <c r="BN243" s="1"/>
  <c r="AL243"/>
  <c r="V243"/>
  <c r="R243"/>
  <c r="P243"/>
  <c r="F243"/>
  <c r="G243" s="1"/>
  <c r="E243"/>
  <c r="D243"/>
  <c r="BU242"/>
  <c r="BK242"/>
  <c r="BF242"/>
  <c r="BG242" s="1"/>
  <c r="BC242"/>
  <c r="AL242"/>
  <c r="AN242" s="1"/>
  <c r="V242"/>
  <c r="R242"/>
  <c r="P242"/>
  <c r="F242"/>
  <c r="K242" s="1"/>
  <c r="E242"/>
  <c r="G242" s="1"/>
  <c r="D242"/>
  <c r="BU241"/>
  <c r="BK241"/>
  <c r="BF241"/>
  <c r="BC241"/>
  <c r="BG241" s="1"/>
  <c r="AN241"/>
  <c r="BJ241" s="1"/>
  <c r="BL241" s="1"/>
  <c r="BN241" s="1"/>
  <c r="AL241"/>
  <c r="V241"/>
  <c r="R241"/>
  <c r="P241"/>
  <c r="F241"/>
  <c r="G241" s="1"/>
  <c r="E241"/>
  <c r="D241"/>
  <c r="BU240"/>
  <c r="BK240"/>
  <c r="BF240"/>
  <c r="BG240" s="1"/>
  <c r="BC240"/>
  <c r="AL240"/>
  <c r="AN240" s="1"/>
  <c r="V240"/>
  <c r="R240"/>
  <c r="P240"/>
  <c r="F240"/>
  <c r="K240" s="1"/>
  <c r="E240"/>
  <c r="G240" s="1"/>
  <c r="D240"/>
  <c r="BU239"/>
  <c r="BK239"/>
  <c r="BF239"/>
  <c r="BC239"/>
  <c r="BG239" s="1"/>
  <c r="AN239"/>
  <c r="BJ239" s="1"/>
  <c r="BL239" s="1"/>
  <c r="BN239" s="1"/>
  <c r="AL239"/>
  <c r="V239"/>
  <c r="R239"/>
  <c r="P239"/>
  <c r="F239"/>
  <c r="G239" s="1"/>
  <c r="E239"/>
  <c r="D239"/>
  <c r="BU238"/>
  <c r="BK238"/>
  <c r="BF238"/>
  <c r="BG238" s="1"/>
  <c r="BC238"/>
  <c r="AL238"/>
  <c r="AN238" s="1"/>
  <c r="V238"/>
  <c r="R238"/>
  <c r="P238"/>
  <c r="F238"/>
  <c r="K238" s="1"/>
  <c r="E238"/>
  <c r="G238" s="1"/>
  <c r="D238"/>
  <c r="BU237"/>
  <c r="BK237"/>
  <c r="BF237"/>
  <c r="BC237"/>
  <c r="BG237" s="1"/>
  <c r="AN237"/>
  <c r="BJ237" s="1"/>
  <c r="BL237" s="1"/>
  <c r="BN237" s="1"/>
  <c r="AL237"/>
  <c r="V237"/>
  <c r="R237"/>
  <c r="P237"/>
  <c r="F237"/>
  <c r="G237" s="1"/>
  <c r="E237"/>
  <c r="D237"/>
  <c r="BU236"/>
  <c r="BK236"/>
  <c r="BF236"/>
  <c r="BG236" s="1"/>
  <c r="BC236"/>
  <c r="AL236"/>
  <c r="AN236" s="1"/>
  <c r="V236"/>
  <c r="R236"/>
  <c r="P236"/>
  <c r="F236"/>
  <c r="K236" s="1"/>
  <c r="E236"/>
  <c r="G236" s="1"/>
  <c r="D236"/>
  <c r="BU235"/>
  <c r="BK235"/>
  <c r="BF235"/>
  <c r="BC235"/>
  <c r="BG235" s="1"/>
  <c r="AN235"/>
  <c r="BJ235" s="1"/>
  <c r="BL235" s="1"/>
  <c r="BN235" s="1"/>
  <c r="AL235"/>
  <c r="V235"/>
  <c r="R235"/>
  <c r="P235"/>
  <c r="F235"/>
  <c r="G235" s="1"/>
  <c r="E235"/>
  <c r="D235"/>
  <c r="BU234"/>
  <c r="BK234"/>
  <c r="BF234"/>
  <c r="BG234" s="1"/>
  <c r="BC234"/>
  <c r="AL234"/>
  <c r="AN234" s="1"/>
  <c r="V234"/>
  <c r="R234"/>
  <c r="P234"/>
  <c r="F234"/>
  <c r="K234" s="1"/>
  <c r="E234"/>
  <c r="G234" s="1"/>
  <c r="D234"/>
  <c r="BU233"/>
  <c r="BK233"/>
  <c r="BF233"/>
  <c r="BC233"/>
  <c r="BG233" s="1"/>
  <c r="AN233"/>
  <c r="BJ233" s="1"/>
  <c r="BL233" s="1"/>
  <c r="BN233" s="1"/>
  <c r="AL233"/>
  <c r="V233"/>
  <c r="R233"/>
  <c r="P233"/>
  <c r="F233"/>
  <c r="G233" s="1"/>
  <c r="E233"/>
  <c r="D233"/>
  <c r="BU232"/>
  <c r="BK232"/>
  <c r="BF232"/>
  <c r="BG232" s="1"/>
  <c r="BC232"/>
  <c r="AL232"/>
  <c r="AN232" s="1"/>
  <c r="V232"/>
  <c r="R232"/>
  <c r="P232"/>
  <c r="F232"/>
  <c r="K232" s="1"/>
  <c r="E232"/>
  <c r="G232" s="1"/>
  <c r="D232"/>
  <c r="BU231"/>
  <c r="BK231"/>
  <c r="BF231"/>
  <c r="BC231"/>
  <c r="BG231" s="1"/>
  <c r="AN231"/>
  <c r="BJ231" s="1"/>
  <c r="BL231" s="1"/>
  <c r="BN231" s="1"/>
  <c r="AL231"/>
  <c r="V231"/>
  <c r="R231"/>
  <c r="P231"/>
  <c r="F231"/>
  <c r="G231" s="1"/>
  <c r="E231"/>
  <c r="D231"/>
  <c r="BU230"/>
  <c r="BK230"/>
  <c r="BF230"/>
  <c r="BG230" s="1"/>
  <c r="BC230"/>
  <c r="AL230"/>
  <c r="AN230" s="1"/>
  <c r="V230"/>
  <c r="R230"/>
  <c r="P230"/>
  <c r="F230"/>
  <c r="K230" s="1"/>
  <c r="E230"/>
  <c r="G230" s="1"/>
  <c r="D230"/>
  <c r="BU229"/>
  <c r="BK229"/>
  <c r="BF229"/>
  <c r="BC229"/>
  <c r="BG229" s="1"/>
  <c r="AN229"/>
  <c r="BJ229" s="1"/>
  <c r="BL229" s="1"/>
  <c r="BN229" s="1"/>
  <c r="AL229"/>
  <c r="V229"/>
  <c r="R229"/>
  <c r="P229"/>
  <c r="F229"/>
  <c r="G229" s="1"/>
  <c r="E229"/>
  <c r="D229"/>
  <c r="BU228"/>
  <c r="BK228"/>
  <c r="BF228"/>
  <c r="BG228" s="1"/>
  <c r="BC228"/>
  <c r="AL228"/>
  <c r="AN228" s="1"/>
  <c r="V228"/>
  <c r="R228"/>
  <c r="P228"/>
  <c r="F228"/>
  <c r="K228" s="1"/>
  <c r="E228"/>
  <c r="G228" s="1"/>
  <c r="D228"/>
  <c r="BU227"/>
  <c r="BK227"/>
  <c r="BF227"/>
  <c r="BC227"/>
  <c r="BG227" s="1"/>
  <c r="AN227"/>
  <c r="BJ227" s="1"/>
  <c r="BL227" s="1"/>
  <c r="BN227" s="1"/>
  <c r="AL227"/>
  <c r="V227"/>
  <c r="R227"/>
  <c r="P227"/>
  <c r="F227"/>
  <c r="G227" s="1"/>
  <c r="E227"/>
  <c r="D227"/>
  <c r="BU226"/>
  <c r="BK226"/>
  <c r="BF226"/>
  <c r="BG226" s="1"/>
  <c r="BC226"/>
  <c r="AL226"/>
  <c r="AN226" s="1"/>
  <c r="V226"/>
  <c r="R226"/>
  <c r="P226"/>
  <c r="F226"/>
  <c r="K226" s="1"/>
  <c r="E226"/>
  <c r="G226" s="1"/>
  <c r="D226"/>
  <c r="BU225"/>
  <c r="BK225"/>
  <c r="BF225"/>
  <c r="BC225"/>
  <c r="BG225" s="1"/>
  <c r="AN225"/>
  <c r="BJ225" s="1"/>
  <c r="BL225" s="1"/>
  <c r="BN225" s="1"/>
  <c r="AL225"/>
  <c r="V225"/>
  <c r="R225"/>
  <c r="P225"/>
  <c r="F225"/>
  <c r="G225" s="1"/>
  <c r="E225"/>
  <c r="D225"/>
  <c r="BU224"/>
  <c r="BK224"/>
  <c r="BF224"/>
  <c r="BG224" s="1"/>
  <c r="BC224"/>
  <c r="AL224"/>
  <c r="AN224" s="1"/>
  <c r="V224"/>
  <c r="R224"/>
  <c r="P224"/>
  <c r="F224"/>
  <c r="K224" s="1"/>
  <c r="E224"/>
  <c r="G224" s="1"/>
  <c r="D224"/>
  <c r="BU223"/>
  <c r="BK223"/>
  <c r="BF223"/>
  <c r="BC223"/>
  <c r="BG223" s="1"/>
  <c r="AN223"/>
  <c r="BJ223" s="1"/>
  <c r="BL223" s="1"/>
  <c r="BN223" s="1"/>
  <c r="AL223"/>
  <c r="V223"/>
  <c r="R223"/>
  <c r="P223"/>
  <c r="F223"/>
  <c r="G223" s="1"/>
  <c r="E223"/>
  <c r="D223"/>
  <c r="BU222"/>
  <c r="BK222"/>
  <c r="BF222"/>
  <c r="BG222" s="1"/>
  <c r="BC222"/>
  <c r="AL222"/>
  <c r="AN222" s="1"/>
  <c r="V222"/>
  <c r="R222"/>
  <c r="P222"/>
  <c r="F222"/>
  <c r="K222" s="1"/>
  <c r="E222"/>
  <c r="G222" s="1"/>
  <c r="D222"/>
  <c r="BU221"/>
  <c r="BK221"/>
  <c r="BF221"/>
  <c r="BC221"/>
  <c r="BG221" s="1"/>
  <c r="AN221"/>
  <c r="BJ221" s="1"/>
  <c r="BL221" s="1"/>
  <c r="BN221" s="1"/>
  <c r="AL221"/>
  <c r="V221"/>
  <c r="R221"/>
  <c r="P221"/>
  <c r="F221"/>
  <c r="G221" s="1"/>
  <c r="E221"/>
  <c r="D221"/>
  <c r="BU220"/>
  <c r="BK220"/>
  <c r="BF220"/>
  <c r="BG220" s="1"/>
  <c r="BC220"/>
  <c r="AL220"/>
  <c r="AN220" s="1"/>
  <c r="V220"/>
  <c r="R220"/>
  <c r="P220"/>
  <c r="F220"/>
  <c r="K220" s="1"/>
  <c r="E220"/>
  <c r="G220" s="1"/>
  <c r="D220"/>
  <c r="BU219"/>
  <c r="BK219"/>
  <c r="BF219"/>
  <c r="BC219"/>
  <c r="BG219" s="1"/>
  <c r="AN219"/>
  <c r="BJ219" s="1"/>
  <c r="BL219" s="1"/>
  <c r="BN219" s="1"/>
  <c r="AL219"/>
  <c r="V219"/>
  <c r="R219"/>
  <c r="P219"/>
  <c r="F219"/>
  <c r="G219" s="1"/>
  <c r="E219"/>
  <c r="D219"/>
  <c r="BU218"/>
  <c r="BK218"/>
  <c r="BF218"/>
  <c r="BG218" s="1"/>
  <c r="BC218"/>
  <c r="AL218"/>
  <c r="AN218" s="1"/>
  <c r="V218"/>
  <c r="R218"/>
  <c r="P218"/>
  <c r="F218"/>
  <c r="K218" s="1"/>
  <c r="E218"/>
  <c r="G218" s="1"/>
  <c r="D218"/>
  <c r="BU217"/>
  <c r="BK217"/>
  <c r="BF217"/>
  <c r="BC217"/>
  <c r="BG217" s="1"/>
  <c r="AN217"/>
  <c r="BJ217" s="1"/>
  <c r="BL217" s="1"/>
  <c r="BN217" s="1"/>
  <c r="AL217"/>
  <c r="V217"/>
  <c r="R217"/>
  <c r="P217"/>
  <c r="F217"/>
  <c r="G217" s="1"/>
  <c r="E217"/>
  <c r="D217"/>
  <c r="BU216"/>
  <c r="BK216"/>
  <c r="BF216"/>
  <c r="BG216" s="1"/>
  <c r="BC216"/>
  <c r="AL216"/>
  <c r="AN216" s="1"/>
  <c r="V216"/>
  <c r="R216"/>
  <c r="P216"/>
  <c r="F216"/>
  <c r="K216" s="1"/>
  <c r="E216"/>
  <c r="G216" s="1"/>
  <c r="D216"/>
  <c r="BU215"/>
  <c r="BK215"/>
  <c r="BF215"/>
  <c r="BC215"/>
  <c r="BG215" s="1"/>
  <c r="AN215"/>
  <c r="BJ215" s="1"/>
  <c r="BL215" s="1"/>
  <c r="BN215" s="1"/>
  <c r="AL215"/>
  <c r="V215"/>
  <c r="R215"/>
  <c r="P215"/>
  <c r="F215"/>
  <c r="G215" s="1"/>
  <c r="E215"/>
  <c r="D215"/>
  <c r="BU214"/>
  <c r="BK214"/>
  <c r="BF214"/>
  <c r="BG214" s="1"/>
  <c r="BC214"/>
  <c r="AL214"/>
  <c r="AN214" s="1"/>
  <c r="V214"/>
  <c r="R214"/>
  <c r="P214"/>
  <c r="F214"/>
  <c r="K214" s="1"/>
  <c r="E214"/>
  <c r="G214" s="1"/>
  <c r="D214"/>
  <c r="BU213"/>
  <c r="BK213"/>
  <c r="BF213"/>
  <c r="BC213"/>
  <c r="BG213" s="1"/>
  <c r="AN213"/>
  <c r="BJ213" s="1"/>
  <c r="BL213" s="1"/>
  <c r="BN213" s="1"/>
  <c r="AL213"/>
  <c r="V213"/>
  <c r="R213"/>
  <c r="P213"/>
  <c r="F213"/>
  <c r="G213" s="1"/>
  <c r="E213"/>
  <c r="D213"/>
  <c r="BU212"/>
  <c r="BK212"/>
  <c r="BF212"/>
  <c r="BG212" s="1"/>
  <c r="BC212"/>
  <c r="AL212"/>
  <c r="AN212" s="1"/>
  <c r="V212"/>
  <c r="R212"/>
  <c r="P212"/>
  <c r="F212"/>
  <c r="K212" s="1"/>
  <c r="E212"/>
  <c r="G212" s="1"/>
  <c r="D212"/>
  <c r="BU211"/>
  <c r="BK211"/>
  <c r="BF211"/>
  <c r="BC211"/>
  <c r="BG211" s="1"/>
  <c r="AN211"/>
  <c r="BJ211" s="1"/>
  <c r="BL211" s="1"/>
  <c r="BN211" s="1"/>
  <c r="AL211"/>
  <c r="V211"/>
  <c r="R211"/>
  <c r="P211"/>
  <c r="F211"/>
  <c r="G211" s="1"/>
  <c r="E211"/>
  <c r="D211"/>
  <c r="BU210"/>
  <c r="BK210"/>
  <c r="BF210"/>
  <c r="BG210" s="1"/>
  <c r="BC210"/>
  <c r="AL210"/>
  <c r="AN210" s="1"/>
  <c r="V210"/>
  <c r="R210"/>
  <c r="P210"/>
  <c r="F210"/>
  <c r="K210" s="1"/>
  <c r="E210"/>
  <c r="G210" s="1"/>
  <c r="D210"/>
  <c r="BU209"/>
  <c r="BK209"/>
  <c r="BF209"/>
  <c r="BC209"/>
  <c r="BG209" s="1"/>
  <c r="AN209"/>
  <c r="BJ209" s="1"/>
  <c r="BL209" s="1"/>
  <c r="BN209" s="1"/>
  <c r="AL209"/>
  <c r="V209"/>
  <c r="R209"/>
  <c r="P209"/>
  <c r="F209"/>
  <c r="G209" s="1"/>
  <c r="E209"/>
  <c r="D209"/>
  <c r="BU208"/>
  <c r="BK208"/>
  <c r="BF208"/>
  <c r="BG208" s="1"/>
  <c r="BC208"/>
  <c r="AL208"/>
  <c r="AN208" s="1"/>
  <c r="V208"/>
  <c r="R208"/>
  <c r="P208"/>
  <c r="F208"/>
  <c r="K208" s="1"/>
  <c r="E208"/>
  <c r="G208" s="1"/>
  <c r="D208"/>
  <c r="BU207"/>
  <c r="BK207"/>
  <c r="BF207"/>
  <c r="BC207"/>
  <c r="BG207" s="1"/>
  <c r="AN207"/>
  <c r="BJ207" s="1"/>
  <c r="BL207" s="1"/>
  <c r="BN207" s="1"/>
  <c r="AL207"/>
  <c r="V207"/>
  <c r="R207"/>
  <c r="P207"/>
  <c r="F207"/>
  <c r="G207" s="1"/>
  <c r="E207"/>
  <c r="D207"/>
  <c r="BU206"/>
  <c r="BK206"/>
  <c r="BF206"/>
  <c r="BG206" s="1"/>
  <c r="BC206"/>
  <c r="AL206"/>
  <c r="AN206" s="1"/>
  <c r="V206"/>
  <c r="R206"/>
  <c r="P206"/>
  <c r="F206"/>
  <c r="K206" s="1"/>
  <c r="E206"/>
  <c r="G206" s="1"/>
  <c r="D206"/>
  <c r="BU205"/>
  <c r="BK205"/>
  <c r="BF205"/>
  <c r="BC205"/>
  <c r="BG205" s="1"/>
  <c r="AN205"/>
  <c r="BJ205" s="1"/>
  <c r="BL205" s="1"/>
  <c r="BN205" s="1"/>
  <c r="AL205"/>
  <c r="V205"/>
  <c r="R205"/>
  <c r="P205"/>
  <c r="F205"/>
  <c r="G205" s="1"/>
  <c r="E205"/>
  <c r="D205"/>
  <c r="BU204"/>
  <c r="BK204"/>
  <c r="BF204"/>
  <c r="BG204" s="1"/>
  <c r="BC204"/>
  <c r="AL204"/>
  <c r="AN204" s="1"/>
  <c r="V204"/>
  <c r="R204"/>
  <c r="P204"/>
  <c r="F204"/>
  <c r="K204" s="1"/>
  <c r="E204"/>
  <c r="G204" s="1"/>
  <c r="D204"/>
  <c r="BU203"/>
  <c r="BK203"/>
  <c r="BF203"/>
  <c r="BC203"/>
  <c r="BG203" s="1"/>
  <c r="AN203"/>
  <c r="BJ203" s="1"/>
  <c r="BL203" s="1"/>
  <c r="BN203" s="1"/>
  <c r="AL203"/>
  <c r="V203"/>
  <c r="R203"/>
  <c r="P203"/>
  <c r="F203"/>
  <c r="G203" s="1"/>
  <c r="E203"/>
  <c r="D203"/>
  <c r="BU202"/>
  <c r="BK202"/>
  <c r="BF202"/>
  <c r="BG202" s="1"/>
  <c r="BC202"/>
  <c r="AL202"/>
  <c r="AN202" s="1"/>
  <c r="V202"/>
  <c r="R202"/>
  <c r="P202"/>
  <c r="F202"/>
  <c r="K202" s="1"/>
  <c r="E202"/>
  <c r="G202" s="1"/>
  <c r="D202"/>
  <c r="BU201"/>
  <c r="BK201"/>
  <c r="BF201"/>
  <c r="BC201"/>
  <c r="BG201" s="1"/>
  <c r="AN201"/>
  <c r="BJ201" s="1"/>
  <c r="BL201" s="1"/>
  <c r="BN201" s="1"/>
  <c r="AL201"/>
  <c r="V201"/>
  <c r="R201"/>
  <c r="P201"/>
  <c r="F201"/>
  <c r="G201" s="1"/>
  <c r="E201"/>
  <c r="D201"/>
  <c r="BU200"/>
  <c r="BK200"/>
  <c r="BF200"/>
  <c r="BG200" s="1"/>
  <c r="BC200"/>
  <c r="AL200"/>
  <c r="AN200" s="1"/>
  <c r="V200"/>
  <c r="R200"/>
  <c r="P200"/>
  <c r="F200"/>
  <c r="K200" s="1"/>
  <c r="E200"/>
  <c r="G200" s="1"/>
  <c r="D200"/>
  <c r="BU199"/>
  <c r="BK199"/>
  <c r="BF199"/>
  <c r="BC199"/>
  <c r="BG199" s="1"/>
  <c r="AN199"/>
  <c r="BJ199" s="1"/>
  <c r="BL199" s="1"/>
  <c r="BN199" s="1"/>
  <c r="AL199"/>
  <c r="V199"/>
  <c r="R199"/>
  <c r="P199"/>
  <c r="F199"/>
  <c r="G199" s="1"/>
  <c r="E199"/>
  <c r="D199"/>
  <c r="BU198"/>
  <c r="BK198"/>
  <c r="BF198"/>
  <c r="BG198" s="1"/>
  <c r="BC198"/>
  <c r="AL198"/>
  <c r="AN198" s="1"/>
  <c r="V198"/>
  <c r="R198"/>
  <c r="P198"/>
  <c r="F198"/>
  <c r="K198" s="1"/>
  <c r="E198"/>
  <c r="G198" s="1"/>
  <c r="D198"/>
  <c r="BU197"/>
  <c r="BK197"/>
  <c r="BF197"/>
  <c r="BC197"/>
  <c r="BG197" s="1"/>
  <c r="AN197"/>
  <c r="BJ197" s="1"/>
  <c r="BL197" s="1"/>
  <c r="BN197" s="1"/>
  <c r="AL197"/>
  <c r="V197"/>
  <c r="R197"/>
  <c r="P197"/>
  <c r="F197"/>
  <c r="G197" s="1"/>
  <c r="E197"/>
  <c r="D197"/>
  <c r="BU196"/>
  <c r="BK196"/>
  <c r="BF196"/>
  <c r="BG196" s="1"/>
  <c r="BC196"/>
  <c r="AL196"/>
  <c r="AN196" s="1"/>
  <c r="V196"/>
  <c r="R196"/>
  <c r="P196"/>
  <c r="F196"/>
  <c r="K196" s="1"/>
  <c r="E196"/>
  <c r="G196" s="1"/>
  <c r="D196"/>
  <c r="BU195"/>
  <c r="BK195"/>
  <c r="BF195"/>
  <c r="BC195"/>
  <c r="BG195" s="1"/>
  <c r="AN195"/>
  <c r="BJ195" s="1"/>
  <c r="BL195" s="1"/>
  <c r="BN195" s="1"/>
  <c r="AL195"/>
  <c r="V195"/>
  <c r="R195"/>
  <c r="P195"/>
  <c r="F195"/>
  <c r="G195" s="1"/>
  <c r="E195"/>
  <c r="D195"/>
  <c r="BU194"/>
  <c r="BK194"/>
  <c r="BF194"/>
  <c r="BG194" s="1"/>
  <c r="BC194"/>
  <c r="AL194"/>
  <c r="AN194" s="1"/>
  <c r="V194"/>
  <c r="R194"/>
  <c r="P194"/>
  <c r="F194"/>
  <c r="K194" s="1"/>
  <c r="E194"/>
  <c r="G194" s="1"/>
  <c r="D194"/>
  <c r="BU193"/>
  <c r="BK193"/>
  <c r="BF193"/>
  <c r="BC193"/>
  <c r="BG193" s="1"/>
  <c r="AN193"/>
  <c r="BJ193" s="1"/>
  <c r="BL193" s="1"/>
  <c r="BN193" s="1"/>
  <c r="AL193"/>
  <c r="V193"/>
  <c r="R193"/>
  <c r="P193"/>
  <c r="F193"/>
  <c r="G193" s="1"/>
  <c r="E193"/>
  <c r="D193"/>
  <c r="BU192"/>
  <c r="BK192"/>
  <c r="BF192"/>
  <c r="BG192" s="1"/>
  <c r="BC192"/>
  <c r="AL192"/>
  <c r="AN192" s="1"/>
  <c r="V192"/>
  <c r="R192"/>
  <c r="P192"/>
  <c r="F192"/>
  <c r="K192" s="1"/>
  <c r="E192"/>
  <c r="G192" s="1"/>
  <c r="D192"/>
  <c r="BU191"/>
  <c r="BK191"/>
  <c r="BF191"/>
  <c r="BC191"/>
  <c r="BG191" s="1"/>
  <c r="AN191"/>
  <c r="BJ191" s="1"/>
  <c r="BL191" s="1"/>
  <c r="BN191" s="1"/>
  <c r="AL191"/>
  <c r="V191"/>
  <c r="R191"/>
  <c r="P191"/>
  <c r="F191"/>
  <c r="G191" s="1"/>
  <c r="E191"/>
  <c r="D191"/>
  <c r="BU190"/>
  <c r="BK190"/>
  <c r="BF190"/>
  <c r="BG190" s="1"/>
  <c r="BC190"/>
  <c r="AL190"/>
  <c r="AN190" s="1"/>
  <c r="V190"/>
  <c r="R190"/>
  <c r="P190"/>
  <c r="F190"/>
  <c r="K190" s="1"/>
  <c r="E190"/>
  <c r="G190" s="1"/>
  <c r="D190"/>
  <c r="BU189"/>
  <c r="BK189"/>
  <c r="BF189"/>
  <c r="BC189"/>
  <c r="BG189" s="1"/>
  <c r="AN189"/>
  <c r="BJ189" s="1"/>
  <c r="BL189" s="1"/>
  <c r="BN189" s="1"/>
  <c r="AL189"/>
  <c r="V189"/>
  <c r="R189"/>
  <c r="P189"/>
  <c r="F189"/>
  <c r="G189" s="1"/>
  <c r="E189"/>
  <c r="D189"/>
  <c r="BU188"/>
  <c r="BK188"/>
  <c r="BF188"/>
  <c r="BG188" s="1"/>
  <c r="BC188"/>
  <c r="AL188"/>
  <c r="AN188" s="1"/>
  <c r="V188"/>
  <c r="R188"/>
  <c r="P188"/>
  <c r="F188"/>
  <c r="K188" s="1"/>
  <c r="E188"/>
  <c r="G188" s="1"/>
  <c r="D188"/>
  <c r="BU187"/>
  <c r="BK187"/>
  <c r="BF187"/>
  <c r="BC187"/>
  <c r="BG187" s="1"/>
  <c r="AN187"/>
  <c r="BJ187" s="1"/>
  <c r="BL187" s="1"/>
  <c r="BN187" s="1"/>
  <c r="AL187"/>
  <c r="V187"/>
  <c r="R187"/>
  <c r="P187"/>
  <c r="F187"/>
  <c r="G187" s="1"/>
  <c r="E187"/>
  <c r="D187"/>
  <c r="BU186"/>
  <c r="BK186"/>
  <c r="BF186"/>
  <c r="BG186" s="1"/>
  <c r="BC186"/>
  <c r="AL186"/>
  <c r="AN186" s="1"/>
  <c r="V186"/>
  <c r="R186"/>
  <c r="P186"/>
  <c r="F186"/>
  <c r="K186" s="1"/>
  <c r="E186"/>
  <c r="G186" s="1"/>
  <c r="D186"/>
  <c r="BU185"/>
  <c r="BK185"/>
  <c r="BF185"/>
  <c r="BC185"/>
  <c r="BG185" s="1"/>
  <c r="AN185"/>
  <c r="BJ185" s="1"/>
  <c r="BL185" s="1"/>
  <c r="BN185" s="1"/>
  <c r="AL185"/>
  <c r="V185"/>
  <c r="R185"/>
  <c r="P185"/>
  <c r="F185"/>
  <c r="G185" s="1"/>
  <c r="E185"/>
  <c r="D185"/>
  <c r="BU184"/>
  <c r="BK184"/>
  <c r="BF184"/>
  <c r="BG184" s="1"/>
  <c r="BC184"/>
  <c r="AL184"/>
  <c r="AN184" s="1"/>
  <c r="V184"/>
  <c r="R184"/>
  <c r="P184"/>
  <c r="F184"/>
  <c r="K184" s="1"/>
  <c r="E184"/>
  <c r="G184" s="1"/>
  <c r="D184"/>
  <c r="BU183"/>
  <c r="BK183"/>
  <c r="BF183"/>
  <c r="BC183"/>
  <c r="BG183" s="1"/>
  <c r="AN183"/>
  <c r="BJ183" s="1"/>
  <c r="BL183" s="1"/>
  <c r="BN183" s="1"/>
  <c r="AL183"/>
  <c r="V183"/>
  <c r="R183"/>
  <c r="P183"/>
  <c r="F183"/>
  <c r="G183" s="1"/>
  <c r="E183"/>
  <c r="D183"/>
  <c r="BU182"/>
  <c r="BK182"/>
  <c r="BF182"/>
  <c r="BG182" s="1"/>
  <c r="BC182"/>
  <c r="AL182"/>
  <c r="AN182" s="1"/>
  <c r="V182"/>
  <c r="R182"/>
  <c r="P182"/>
  <c r="F182"/>
  <c r="K182" s="1"/>
  <c r="E182"/>
  <c r="G182" s="1"/>
  <c r="D182"/>
  <c r="BU181"/>
  <c r="BK181"/>
  <c r="BF181"/>
  <c r="BC181"/>
  <c r="BG181" s="1"/>
  <c r="AN181"/>
  <c r="AL181"/>
  <c r="V181"/>
  <c r="R181"/>
  <c r="P181"/>
  <c r="F181"/>
  <c r="G181" s="1"/>
  <c r="E181"/>
  <c r="D181"/>
  <c r="BU180"/>
  <c r="BK180"/>
  <c r="BF180"/>
  <c r="BG180" s="1"/>
  <c r="BC180"/>
  <c r="AL180"/>
  <c r="AN180" s="1"/>
  <c r="V180"/>
  <c r="R180"/>
  <c r="P180"/>
  <c r="F180"/>
  <c r="K180" s="1"/>
  <c r="E180"/>
  <c r="G180" s="1"/>
  <c r="D180"/>
  <c r="BU179"/>
  <c r="BK179"/>
  <c r="BF179"/>
  <c r="BC179"/>
  <c r="BG179" s="1"/>
  <c r="AN179"/>
  <c r="AL179"/>
  <c r="V179"/>
  <c r="R179"/>
  <c r="P179"/>
  <c r="F179"/>
  <c r="G179" s="1"/>
  <c r="E179"/>
  <c r="D179"/>
  <c r="BU178"/>
  <c r="BK178"/>
  <c r="BF178"/>
  <c r="BG178" s="1"/>
  <c r="BC178"/>
  <c r="AL178"/>
  <c r="AN178" s="1"/>
  <c r="V178"/>
  <c r="R178"/>
  <c r="P178"/>
  <c r="F178"/>
  <c r="K178" s="1"/>
  <c r="E178"/>
  <c r="G178" s="1"/>
  <c r="D178"/>
  <c r="BU177"/>
  <c r="BK177"/>
  <c r="BF177"/>
  <c r="BC177"/>
  <c r="BG177" s="1"/>
  <c r="AN177"/>
  <c r="AL177"/>
  <c r="V177"/>
  <c r="R177"/>
  <c r="P177"/>
  <c r="F177"/>
  <c r="K177" s="1"/>
  <c r="E177"/>
  <c r="D177"/>
  <c r="BU176"/>
  <c r="BK176"/>
  <c r="BF176"/>
  <c r="BG176" s="1"/>
  <c r="BC176"/>
  <c r="AL176"/>
  <c r="AN176" s="1"/>
  <c r="V176"/>
  <c r="R176"/>
  <c r="P176"/>
  <c r="F176"/>
  <c r="K176" s="1"/>
  <c r="E176"/>
  <c r="G176" s="1"/>
  <c r="D176"/>
  <c r="BU175"/>
  <c r="BK175"/>
  <c r="BF175"/>
  <c r="BC175"/>
  <c r="BG175" s="1"/>
  <c r="AN175"/>
  <c r="BJ175" s="1"/>
  <c r="BL175" s="1"/>
  <c r="BN175" s="1"/>
  <c r="AL175"/>
  <c r="V175"/>
  <c r="R175"/>
  <c r="P175"/>
  <c r="F175"/>
  <c r="K175" s="1"/>
  <c r="E175"/>
  <c r="D175"/>
  <c r="BU174"/>
  <c r="BK174"/>
  <c r="BF174"/>
  <c r="BG174" s="1"/>
  <c r="BC174"/>
  <c r="AL174"/>
  <c r="AN174" s="1"/>
  <c r="V174"/>
  <c r="R174"/>
  <c r="P174"/>
  <c r="F174"/>
  <c r="K174" s="1"/>
  <c r="E174"/>
  <c r="G174" s="1"/>
  <c r="D174"/>
  <c r="BU173"/>
  <c r="BK173"/>
  <c r="BF173"/>
  <c r="BC173"/>
  <c r="BG173" s="1"/>
  <c r="AN173"/>
  <c r="BJ173" s="1"/>
  <c r="BL173" s="1"/>
  <c r="BN173" s="1"/>
  <c r="AL173"/>
  <c r="V173"/>
  <c r="R173"/>
  <c r="P173"/>
  <c r="F173"/>
  <c r="K173" s="1"/>
  <c r="E173"/>
  <c r="D173"/>
  <c r="BU172"/>
  <c r="BK172"/>
  <c r="BF172"/>
  <c r="BG172" s="1"/>
  <c r="BC172"/>
  <c r="AL172"/>
  <c r="AN172" s="1"/>
  <c r="V172"/>
  <c r="R172"/>
  <c r="P172"/>
  <c r="F172"/>
  <c r="K172" s="1"/>
  <c r="E172"/>
  <c r="G172" s="1"/>
  <c r="D172"/>
  <c r="BU171"/>
  <c r="BK171"/>
  <c r="BF171"/>
  <c r="BC171"/>
  <c r="BG171" s="1"/>
  <c r="AN171"/>
  <c r="BJ171" s="1"/>
  <c r="BL171" s="1"/>
  <c r="BN171" s="1"/>
  <c r="AL171"/>
  <c r="V171"/>
  <c r="R171"/>
  <c r="P171"/>
  <c r="F171"/>
  <c r="K171" s="1"/>
  <c r="E171"/>
  <c r="D171"/>
  <c r="BU170"/>
  <c r="BK170"/>
  <c r="BF170"/>
  <c r="BG170" s="1"/>
  <c r="BC170"/>
  <c r="AL170"/>
  <c r="AN170" s="1"/>
  <c r="V170"/>
  <c r="R170"/>
  <c r="P170"/>
  <c r="F170"/>
  <c r="K170" s="1"/>
  <c r="E170"/>
  <c r="G170" s="1"/>
  <c r="D170"/>
  <c r="BU169"/>
  <c r="BK169"/>
  <c r="BF169"/>
  <c r="BC169"/>
  <c r="BG169" s="1"/>
  <c r="AN169"/>
  <c r="BJ169" s="1"/>
  <c r="BL169" s="1"/>
  <c r="BN169" s="1"/>
  <c r="AL169"/>
  <c r="V169"/>
  <c r="R169"/>
  <c r="P169"/>
  <c r="F169"/>
  <c r="K169" s="1"/>
  <c r="E169"/>
  <c r="D169"/>
  <c r="BU168"/>
  <c r="BK168"/>
  <c r="BF168"/>
  <c r="BG168" s="1"/>
  <c r="BC168"/>
  <c r="AL168"/>
  <c r="AN168" s="1"/>
  <c r="V168"/>
  <c r="R168"/>
  <c r="P168"/>
  <c r="F168"/>
  <c r="K168" s="1"/>
  <c r="E168"/>
  <c r="G168" s="1"/>
  <c r="D168"/>
  <c r="BU167"/>
  <c r="BK167"/>
  <c r="BF167"/>
  <c r="BC167"/>
  <c r="BG167" s="1"/>
  <c r="AN167"/>
  <c r="BJ167" s="1"/>
  <c r="BL167" s="1"/>
  <c r="BN167" s="1"/>
  <c r="AL167"/>
  <c r="V167"/>
  <c r="R167"/>
  <c r="P167"/>
  <c r="F167"/>
  <c r="K167" s="1"/>
  <c r="E167"/>
  <c r="D167"/>
  <c r="BU166"/>
  <c r="BK166"/>
  <c r="BF166"/>
  <c r="BG166" s="1"/>
  <c r="BC166"/>
  <c r="AL166"/>
  <c r="AN166" s="1"/>
  <c r="V166"/>
  <c r="R166"/>
  <c r="P166"/>
  <c r="F166"/>
  <c r="K166" s="1"/>
  <c r="E166"/>
  <c r="G166" s="1"/>
  <c r="D166"/>
  <c r="BU165"/>
  <c r="BK165"/>
  <c r="BF165"/>
  <c r="BC165"/>
  <c r="BG165" s="1"/>
  <c r="AN165"/>
  <c r="BJ165" s="1"/>
  <c r="BL165" s="1"/>
  <c r="BN165" s="1"/>
  <c r="AL165"/>
  <c r="V165"/>
  <c r="R165"/>
  <c r="P165"/>
  <c r="F165"/>
  <c r="K165" s="1"/>
  <c r="E165"/>
  <c r="D165"/>
  <c r="BU164"/>
  <c r="BK164"/>
  <c r="BF164"/>
  <c r="BG164" s="1"/>
  <c r="BC164"/>
  <c r="AL164"/>
  <c r="AN164" s="1"/>
  <c r="V164"/>
  <c r="R164"/>
  <c r="P164"/>
  <c r="F164"/>
  <c r="K164" s="1"/>
  <c r="E164"/>
  <c r="G164" s="1"/>
  <c r="D164"/>
  <c r="BU163"/>
  <c r="BK163"/>
  <c r="BF163"/>
  <c r="BC163"/>
  <c r="BG163" s="1"/>
  <c r="AN163"/>
  <c r="BJ163" s="1"/>
  <c r="BL163" s="1"/>
  <c r="BN163" s="1"/>
  <c r="AL163"/>
  <c r="V163"/>
  <c r="R163"/>
  <c r="P163"/>
  <c r="F163"/>
  <c r="K163" s="1"/>
  <c r="E163"/>
  <c r="D163"/>
  <c r="BU162"/>
  <c r="BK162"/>
  <c r="BF162"/>
  <c r="BG162" s="1"/>
  <c r="BC162"/>
  <c r="AL162"/>
  <c r="AN162" s="1"/>
  <c r="V162"/>
  <c r="R162"/>
  <c r="P162"/>
  <c r="F162"/>
  <c r="K162" s="1"/>
  <c r="E162"/>
  <c r="G162" s="1"/>
  <c r="D162"/>
  <c r="BU161"/>
  <c r="BK161"/>
  <c r="BF161"/>
  <c r="BC161"/>
  <c r="BG161" s="1"/>
  <c r="AN161"/>
  <c r="BJ161" s="1"/>
  <c r="BL161" s="1"/>
  <c r="BN161" s="1"/>
  <c r="AL161"/>
  <c r="V161"/>
  <c r="R161"/>
  <c r="P161"/>
  <c r="F161"/>
  <c r="K161" s="1"/>
  <c r="E161"/>
  <c r="D161"/>
  <c r="BU160"/>
  <c r="BK160"/>
  <c r="BF160"/>
  <c r="BG160" s="1"/>
  <c r="BC160"/>
  <c r="AL160"/>
  <c r="AN160" s="1"/>
  <c r="V160"/>
  <c r="R160"/>
  <c r="P160"/>
  <c r="F160"/>
  <c r="K160" s="1"/>
  <c r="E160"/>
  <c r="G160" s="1"/>
  <c r="D160"/>
  <c r="BU159"/>
  <c r="BK159"/>
  <c r="BF159"/>
  <c r="BC159"/>
  <c r="BG159" s="1"/>
  <c r="AN159"/>
  <c r="BJ159" s="1"/>
  <c r="BL159" s="1"/>
  <c r="BN159" s="1"/>
  <c r="AL159"/>
  <c r="V159"/>
  <c r="R159"/>
  <c r="P159"/>
  <c r="F159"/>
  <c r="K159" s="1"/>
  <c r="E159"/>
  <c r="D159"/>
  <c r="BU158"/>
  <c r="BK158"/>
  <c r="BF158"/>
  <c r="BG158" s="1"/>
  <c r="BC158"/>
  <c r="AL158"/>
  <c r="AN158" s="1"/>
  <c r="V158"/>
  <c r="R158"/>
  <c r="P158"/>
  <c r="F158"/>
  <c r="K158" s="1"/>
  <c r="E158"/>
  <c r="G158" s="1"/>
  <c r="D158"/>
  <c r="BU157"/>
  <c r="BK157"/>
  <c r="BF157"/>
  <c r="BC157"/>
  <c r="BG157" s="1"/>
  <c r="AN157"/>
  <c r="BJ157" s="1"/>
  <c r="BL157" s="1"/>
  <c r="BN157" s="1"/>
  <c r="AL157"/>
  <c r="V157"/>
  <c r="R157"/>
  <c r="P157"/>
  <c r="F157"/>
  <c r="K157" s="1"/>
  <c r="E157"/>
  <c r="D157"/>
  <c r="BU156"/>
  <c r="BK156"/>
  <c r="BF156"/>
  <c r="BG156" s="1"/>
  <c r="BC156"/>
  <c r="AL156"/>
  <c r="AN156" s="1"/>
  <c r="V156"/>
  <c r="R156"/>
  <c r="P156"/>
  <c r="F156"/>
  <c r="K156" s="1"/>
  <c r="E156"/>
  <c r="G156" s="1"/>
  <c r="D156"/>
  <c r="BU155"/>
  <c r="BK155"/>
  <c r="BF155"/>
  <c r="BC155"/>
  <c r="BG155" s="1"/>
  <c r="AN155"/>
  <c r="BJ155" s="1"/>
  <c r="BL155" s="1"/>
  <c r="BN155" s="1"/>
  <c r="AL155"/>
  <c r="V155"/>
  <c r="R155"/>
  <c r="P155"/>
  <c r="F155"/>
  <c r="K155" s="1"/>
  <c r="E155"/>
  <c r="D155"/>
  <c r="BU154"/>
  <c r="BK154"/>
  <c r="BF154"/>
  <c r="BG154" s="1"/>
  <c r="BC154"/>
  <c r="AL154"/>
  <c r="AN154" s="1"/>
  <c r="V154"/>
  <c r="R154"/>
  <c r="P154"/>
  <c r="F154"/>
  <c r="K154" s="1"/>
  <c r="E154"/>
  <c r="G154" s="1"/>
  <c r="D154"/>
  <c r="BU153"/>
  <c r="BK153"/>
  <c r="BF153"/>
  <c r="BC153"/>
  <c r="BG153" s="1"/>
  <c r="AN153"/>
  <c r="BJ153" s="1"/>
  <c r="BL153" s="1"/>
  <c r="BN153" s="1"/>
  <c r="AL153"/>
  <c r="V153"/>
  <c r="R153"/>
  <c r="P153"/>
  <c r="F153"/>
  <c r="K153" s="1"/>
  <c r="E153"/>
  <c r="D153"/>
  <c r="BU152"/>
  <c r="BK152"/>
  <c r="BF152"/>
  <c r="BC152"/>
  <c r="BG152" s="1"/>
  <c r="AN152"/>
  <c r="BJ152" s="1"/>
  <c r="BL152" s="1"/>
  <c r="BN152" s="1"/>
  <c r="AL152"/>
  <c r="V152"/>
  <c r="R152"/>
  <c r="P152"/>
  <c r="F152"/>
  <c r="G152" s="1"/>
  <c r="E152"/>
  <c r="D152"/>
  <c r="BU151"/>
  <c r="BK151"/>
  <c r="BF151"/>
  <c r="BG151" s="1"/>
  <c r="BC151"/>
  <c r="AL151"/>
  <c r="AN151" s="1"/>
  <c r="V151"/>
  <c r="R151"/>
  <c r="P151"/>
  <c r="F151"/>
  <c r="K151" s="1"/>
  <c r="E151"/>
  <c r="G151" s="1"/>
  <c r="D151"/>
  <c r="BU150"/>
  <c r="BK150"/>
  <c r="BF150"/>
  <c r="BC150"/>
  <c r="BG150" s="1"/>
  <c r="AN150"/>
  <c r="BJ150" s="1"/>
  <c r="BL150" s="1"/>
  <c r="BN150" s="1"/>
  <c r="AL150"/>
  <c r="V150"/>
  <c r="R150"/>
  <c r="P150"/>
  <c r="F150"/>
  <c r="G150" s="1"/>
  <c r="E150"/>
  <c r="D150"/>
  <c r="BU149"/>
  <c r="BK149"/>
  <c r="BF149"/>
  <c r="BG149" s="1"/>
  <c r="BC149"/>
  <c r="AL149"/>
  <c r="AN149" s="1"/>
  <c r="V149"/>
  <c r="R149"/>
  <c r="P149"/>
  <c r="F149"/>
  <c r="K149" s="1"/>
  <c r="E149"/>
  <c r="G149" s="1"/>
  <c r="D149"/>
  <c r="BU148"/>
  <c r="BK148"/>
  <c r="BF148"/>
  <c r="BC148"/>
  <c r="BG148" s="1"/>
  <c r="AN148"/>
  <c r="BJ148" s="1"/>
  <c r="BL148" s="1"/>
  <c r="BN148" s="1"/>
  <c r="AL148"/>
  <c r="V148"/>
  <c r="R148"/>
  <c r="P148"/>
  <c r="F148"/>
  <c r="G148" s="1"/>
  <c r="E148"/>
  <c r="D148"/>
  <c r="BU147"/>
  <c r="BK147"/>
  <c r="BF147"/>
  <c r="BG147" s="1"/>
  <c r="BC147"/>
  <c r="AL147"/>
  <c r="AN147" s="1"/>
  <c r="V147"/>
  <c r="R147"/>
  <c r="P147"/>
  <c r="F147"/>
  <c r="K147" s="1"/>
  <c r="E147"/>
  <c r="G147" s="1"/>
  <c r="D147"/>
  <c r="BU146"/>
  <c r="BK146"/>
  <c r="BF146"/>
  <c r="BC146"/>
  <c r="BG146" s="1"/>
  <c r="AN146"/>
  <c r="BJ146" s="1"/>
  <c r="BL146" s="1"/>
  <c r="BN146" s="1"/>
  <c r="AL146"/>
  <c r="V146"/>
  <c r="R146"/>
  <c r="P146"/>
  <c r="F146"/>
  <c r="G146" s="1"/>
  <c r="E146"/>
  <c r="D146"/>
  <c r="BU145"/>
  <c r="BK145"/>
  <c r="BF145"/>
  <c r="BG145" s="1"/>
  <c r="BC145"/>
  <c r="AL145"/>
  <c r="AN145" s="1"/>
  <c r="V145"/>
  <c r="R145"/>
  <c r="P145"/>
  <c r="F145"/>
  <c r="K145" s="1"/>
  <c r="E145"/>
  <c r="G145" s="1"/>
  <c r="D145"/>
  <c r="BU144"/>
  <c r="BK144"/>
  <c r="BF144"/>
  <c r="BC144"/>
  <c r="BG144" s="1"/>
  <c r="AN144"/>
  <c r="BJ144" s="1"/>
  <c r="BL144" s="1"/>
  <c r="BN144" s="1"/>
  <c r="AL144"/>
  <c r="V144"/>
  <c r="R144"/>
  <c r="P144"/>
  <c r="F144"/>
  <c r="G144" s="1"/>
  <c r="E144"/>
  <c r="D144"/>
  <c r="BU143"/>
  <c r="BK143"/>
  <c r="BF143"/>
  <c r="BG143" s="1"/>
  <c r="BC143"/>
  <c r="AL143"/>
  <c r="AN143" s="1"/>
  <c r="V143"/>
  <c r="R143"/>
  <c r="P143"/>
  <c r="F143"/>
  <c r="K143" s="1"/>
  <c r="E143"/>
  <c r="G143" s="1"/>
  <c r="D143"/>
  <c r="BU142"/>
  <c r="BK142"/>
  <c r="BF142"/>
  <c r="BC142"/>
  <c r="BG142" s="1"/>
  <c r="AN142"/>
  <c r="BJ142" s="1"/>
  <c r="BL142" s="1"/>
  <c r="BN142" s="1"/>
  <c r="AL142"/>
  <c r="V142"/>
  <c r="R142"/>
  <c r="P142"/>
  <c r="F142"/>
  <c r="G142" s="1"/>
  <c r="E142"/>
  <c r="D142"/>
  <c r="BU141"/>
  <c r="BK141"/>
  <c r="BF141"/>
  <c r="BG141" s="1"/>
  <c r="BC141"/>
  <c r="AL141"/>
  <c r="AN141" s="1"/>
  <c r="V141"/>
  <c r="R141"/>
  <c r="P141"/>
  <c r="F141"/>
  <c r="K141" s="1"/>
  <c r="E141"/>
  <c r="G141" s="1"/>
  <c r="D141"/>
  <c r="BU140"/>
  <c r="BK140"/>
  <c r="BF140"/>
  <c r="BC140"/>
  <c r="BG140" s="1"/>
  <c r="AN140"/>
  <c r="BJ140" s="1"/>
  <c r="BL140" s="1"/>
  <c r="BN140" s="1"/>
  <c r="AL140"/>
  <c r="V140"/>
  <c r="R140"/>
  <c r="P140"/>
  <c r="F140"/>
  <c r="G140" s="1"/>
  <c r="E140"/>
  <c r="D140"/>
  <c r="BU139"/>
  <c r="BK139"/>
  <c r="BF139"/>
  <c r="BG139" s="1"/>
  <c r="BC139"/>
  <c r="AL139"/>
  <c r="AN139" s="1"/>
  <c r="V139"/>
  <c r="R139"/>
  <c r="P139"/>
  <c r="F139"/>
  <c r="K139" s="1"/>
  <c r="E139"/>
  <c r="G139" s="1"/>
  <c r="D139"/>
  <c r="BU138"/>
  <c r="BK138"/>
  <c r="BF138"/>
  <c r="BC138"/>
  <c r="BG138" s="1"/>
  <c r="AN138"/>
  <c r="BJ138" s="1"/>
  <c r="BL138" s="1"/>
  <c r="BN138" s="1"/>
  <c r="AL138"/>
  <c r="V138"/>
  <c r="R138"/>
  <c r="P138"/>
  <c r="F138"/>
  <c r="G138" s="1"/>
  <c r="E138"/>
  <c r="D138"/>
  <c r="BU137"/>
  <c r="BK137"/>
  <c r="BF137"/>
  <c r="BG137" s="1"/>
  <c r="BC137"/>
  <c r="AL137"/>
  <c r="AN137" s="1"/>
  <c r="V137"/>
  <c r="R137"/>
  <c r="P137"/>
  <c r="F137"/>
  <c r="K137" s="1"/>
  <c r="E137"/>
  <c r="G137" s="1"/>
  <c r="D137"/>
  <c r="BU136"/>
  <c r="BK136"/>
  <c r="BF136"/>
  <c r="BC136"/>
  <c r="BG136" s="1"/>
  <c r="AN136"/>
  <c r="BJ136" s="1"/>
  <c r="BL136" s="1"/>
  <c r="BN136" s="1"/>
  <c r="AL136"/>
  <c r="V136"/>
  <c r="R136"/>
  <c r="P136"/>
  <c r="F136"/>
  <c r="G136" s="1"/>
  <c r="E136"/>
  <c r="D136"/>
  <c r="BU135"/>
  <c r="BK135"/>
  <c r="BF135"/>
  <c r="BG135" s="1"/>
  <c r="BC135"/>
  <c r="AL135"/>
  <c r="AN135" s="1"/>
  <c r="V135"/>
  <c r="R135"/>
  <c r="P135"/>
  <c r="F135"/>
  <c r="K135" s="1"/>
  <c r="E135"/>
  <c r="G135" s="1"/>
  <c r="D135"/>
  <c r="BU134"/>
  <c r="BK134"/>
  <c r="BF134"/>
  <c r="BC134"/>
  <c r="BG134" s="1"/>
  <c r="AN134"/>
  <c r="BJ134" s="1"/>
  <c r="BL134" s="1"/>
  <c r="BN134" s="1"/>
  <c r="AL134"/>
  <c r="V134"/>
  <c r="R134"/>
  <c r="P134"/>
  <c r="F134"/>
  <c r="G134" s="1"/>
  <c r="E134"/>
  <c r="D134"/>
  <c r="BU133"/>
  <c r="BK133"/>
  <c r="BF133"/>
  <c r="BG133" s="1"/>
  <c r="BC133"/>
  <c r="AL133"/>
  <c r="AN133" s="1"/>
  <c r="V133"/>
  <c r="R133"/>
  <c r="P133"/>
  <c r="F133"/>
  <c r="K133" s="1"/>
  <c r="E133"/>
  <c r="G133" s="1"/>
  <c r="D133"/>
  <c r="BU132"/>
  <c r="BK132"/>
  <c r="BF132"/>
  <c r="BC132"/>
  <c r="BG132" s="1"/>
  <c r="AN132"/>
  <c r="BJ132" s="1"/>
  <c r="BL132" s="1"/>
  <c r="BN132" s="1"/>
  <c r="AL132"/>
  <c r="V132"/>
  <c r="R132"/>
  <c r="P132"/>
  <c r="F132"/>
  <c r="G132" s="1"/>
  <c r="E132"/>
  <c r="D132"/>
  <c r="BU131"/>
  <c r="BK131"/>
  <c r="BF131"/>
  <c r="BG131" s="1"/>
  <c r="BC131"/>
  <c r="AL131"/>
  <c r="AN131" s="1"/>
  <c r="V131"/>
  <c r="R131"/>
  <c r="P131"/>
  <c r="F131"/>
  <c r="K131" s="1"/>
  <c r="E131"/>
  <c r="G131" s="1"/>
  <c r="D131"/>
  <c r="BU130"/>
  <c r="BK130"/>
  <c r="BF130"/>
  <c r="BC130"/>
  <c r="BG130" s="1"/>
  <c r="AN130"/>
  <c r="BJ130" s="1"/>
  <c r="BL130" s="1"/>
  <c r="BN130" s="1"/>
  <c r="AL130"/>
  <c r="V130"/>
  <c r="R130"/>
  <c r="P130"/>
  <c r="F130"/>
  <c r="G130" s="1"/>
  <c r="E130"/>
  <c r="D130"/>
  <c r="BU129"/>
  <c r="BK129"/>
  <c r="BF129"/>
  <c r="BG129" s="1"/>
  <c r="BC129"/>
  <c r="AL129"/>
  <c r="AN129" s="1"/>
  <c r="V129"/>
  <c r="R129"/>
  <c r="P129"/>
  <c r="F129"/>
  <c r="K129" s="1"/>
  <c r="E129"/>
  <c r="G129" s="1"/>
  <c r="D129"/>
  <c r="BU128"/>
  <c r="BK128"/>
  <c r="BF128"/>
  <c r="BC128"/>
  <c r="BG128" s="1"/>
  <c r="AN128"/>
  <c r="BJ128" s="1"/>
  <c r="BL128" s="1"/>
  <c r="BN128" s="1"/>
  <c r="AL128"/>
  <c r="V128"/>
  <c r="R128"/>
  <c r="P128"/>
  <c r="F128"/>
  <c r="G128" s="1"/>
  <c r="E128"/>
  <c r="D128"/>
  <c r="BU127"/>
  <c r="BK127"/>
  <c r="BF127"/>
  <c r="BG127" s="1"/>
  <c r="BC127"/>
  <c r="AL127"/>
  <c r="AN127" s="1"/>
  <c r="V127"/>
  <c r="R127"/>
  <c r="P127"/>
  <c r="F127"/>
  <c r="K127" s="1"/>
  <c r="E127"/>
  <c r="G127" s="1"/>
  <c r="D127"/>
  <c r="BU126"/>
  <c r="BK126"/>
  <c r="BF126"/>
  <c r="BC126"/>
  <c r="BG126" s="1"/>
  <c r="AN126"/>
  <c r="BJ126" s="1"/>
  <c r="BL126" s="1"/>
  <c r="BN126" s="1"/>
  <c r="AL126"/>
  <c r="V126"/>
  <c r="R126"/>
  <c r="P126"/>
  <c r="F126"/>
  <c r="G126" s="1"/>
  <c r="E126"/>
  <c r="D126"/>
  <c r="BU125"/>
  <c r="BK125"/>
  <c r="BF125"/>
  <c r="BG125" s="1"/>
  <c r="BC125"/>
  <c r="AL125"/>
  <c r="AN125" s="1"/>
  <c r="V125"/>
  <c r="R125"/>
  <c r="P125"/>
  <c r="F125"/>
  <c r="K125" s="1"/>
  <c r="E125"/>
  <c r="G125" s="1"/>
  <c r="D125"/>
  <c r="BU124"/>
  <c r="BK124"/>
  <c r="BF124"/>
  <c r="BC124"/>
  <c r="BG124" s="1"/>
  <c r="AN124"/>
  <c r="BJ124" s="1"/>
  <c r="BL124" s="1"/>
  <c r="BN124" s="1"/>
  <c r="AL124"/>
  <c r="V124"/>
  <c r="R124"/>
  <c r="P124"/>
  <c r="F124"/>
  <c r="G124" s="1"/>
  <c r="E124"/>
  <c r="D124"/>
  <c r="BU123"/>
  <c r="BK123"/>
  <c r="BF123"/>
  <c r="BG123" s="1"/>
  <c r="BC123"/>
  <c r="AL123"/>
  <c r="AN123" s="1"/>
  <c r="V123"/>
  <c r="R123"/>
  <c r="P123"/>
  <c r="F123"/>
  <c r="K123" s="1"/>
  <c r="E123"/>
  <c r="G123" s="1"/>
  <c r="D123"/>
  <c r="BU122"/>
  <c r="BK122"/>
  <c r="BF122"/>
  <c r="BC122"/>
  <c r="BG122" s="1"/>
  <c r="AN122"/>
  <c r="BJ122" s="1"/>
  <c r="BL122" s="1"/>
  <c r="BN122" s="1"/>
  <c r="AL122"/>
  <c r="V122"/>
  <c r="R122"/>
  <c r="P122"/>
  <c r="F122"/>
  <c r="G122" s="1"/>
  <c r="E122"/>
  <c r="D122"/>
  <c r="BU121"/>
  <c r="BK121"/>
  <c r="BF121"/>
  <c r="BG121" s="1"/>
  <c r="BC121"/>
  <c r="AL121"/>
  <c r="AN121" s="1"/>
  <c r="V121"/>
  <c r="R121"/>
  <c r="P121"/>
  <c r="F121"/>
  <c r="K121" s="1"/>
  <c r="E121"/>
  <c r="G121" s="1"/>
  <c r="D121"/>
  <c r="BU120"/>
  <c r="BK120"/>
  <c r="BF120"/>
  <c r="BC120"/>
  <c r="BG120" s="1"/>
  <c r="AN120"/>
  <c r="BJ120" s="1"/>
  <c r="BL120" s="1"/>
  <c r="BN120" s="1"/>
  <c r="AL120"/>
  <c r="V120"/>
  <c r="R120"/>
  <c r="P120"/>
  <c r="F120"/>
  <c r="G120" s="1"/>
  <c r="E120"/>
  <c r="D120"/>
  <c r="BU119"/>
  <c r="BK119"/>
  <c r="BF119"/>
  <c r="BG119" s="1"/>
  <c r="BC119"/>
  <c r="AL119"/>
  <c r="AN119" s="1"/>
  <c r="V119"/>
  <c r="R119"/>
  <c r="P119"/>
  <c r="F119"/>
  <c r="K119" s="1"/>
  <c r="E119"/>
  <c r="G119" s="1"/>
  <c r="D119"/>
  <c r="BU118"/>
  <c r="BK118"/>
  <c r="BF118"/>
  <c r="BC118"/>
  <c r="BG118" s="1"/>
  <c r="AN118"/>
  <c r="BJ118" s="1"/>
  <c r="BL118" s="1"/>
  <c r="BN118" s="1"/>
  <c r="AL118"/>
  <c r="V118"/>
  <c r="R118"/>
  <c r="P118"/>
  <c r="F118"/>
  <c r="G118" s="1"/>
  <c r="E118"/>
  <c r="D118"/>
  <c r="BU117"/>
  <c r="BK117"/>
  <c r="BF117"/>
  <c r="BG117" s="1"/>
  <c r="BC117"/>
  <c r="AL117"/>
  <c r="AN117" s="1"/>
  <c r="V117"/>
  <c r="R117"/>
  <c r="P117"/>
  <c r="F117"/>
  <c r="K117" s="1"/>
  <c r="E117"/>
  <c r="G117" s="1"/>
  <c r="D117"/>
  <c r="BU116"/>
  <c r="BK116"/>
  <c r="BF116"/>
  <c r="BC116"/>
  <c r="BG116" s="1"/>
  <c r="AN116"/>
  <c r="BJ116" s="1"/>
  <c r="BL116" s="1"/>
  <c r="BN116" s="1"/>
  <c r="AL116"/>
  <c r="V116"/>
  <c r="R116"/>
  <c r="P116"/>
  <c r="F116"/>
  <c r="G116" s="1"/>
  <c r="E116"/>
  <c r="D116"/>
  <c r="BU115"/>
  <c r="BK115"/>
  <c r="BF115"/>
  <c r="BG115" s="1"/>
  <c r="BC115"/>
  <c r="AL115"/>
  <c r="AN115" s="1"/>
  <c r="V115"/>
  <c r="R115"/>
  <c r="P115"/>
  <c r="F115"/>
  <c r="K115" s="1"/>
  <c r="E115"/>
  <c r="G115" s="1"/>
  <c r="D115"/>
  <c r="BU114"/>
  <c r="BK114"/>
  <c r="BF114"/>
  <c r="BC114"/>
  <c r="BG114" s="1"/>
  <c r="AN114"/>
  <c r="BJ114" s="1"/>
  <c r="BL114" s="1"/>
  <c r="BN114" s="1"/>
  <c r="AL114"/>
  <c r="V114"/>
  <c r="R114"/>
  <c r="P114"/>
  <c r="F114"/>
  <c r="G114" s="1"/>
  <c r="E114"/>
  <c r="D114"/>
  <c r="BU113"/>
  <c r="BK113"/>
  <c r="BF113"/>
  <c r="BG113" s="1"/>
  <c r="BC113"/>
  <c r="AL113"/>
  <c r="AN113" s="1"/>
  <c r="V113"/>
  <c r="R113"/>
  <c r="P113"/>
  <c r="F113"/>
  <c r="K113" s="1"/>
  <c r="E113"/>
  <c r="G113" s="1"/>
  <c r="D113"/>
  <c r="BU112"/>
  <c r="BK112"/>
  <c r="BF112"/>
  <c r="BC112"/>
  <c r="BG112" s="1"/>
  <c r="AN112"/>
  <c r="BJ112" s="1"/>
  <c r="BL112" s="1"/>
  <c r="BN112" s="1"/>
  <c r="AL112"/>
  <c r="V112"/>
  <c r="R112"/>
  <c r="P112"/>
  <c r="F112"/>
  <c r="G112" s="1"/>
  <c r="E112"/>
  <c r="D112"/>
  <c r="BU111"/>
  <c r="BK111"/>
  <c r="BF111"/>
  <c r="BG111" s="1"/>
  <c r="BC111"/>
  <c r="AL111"/>
  <c r="AN111" s="1"/>
  <c r="V111"/>
  <c r="R111"/>
  <c r="P111"/>
  <c r="F111"/>
  <c r="K111" s="1"/>
  <c r="E111"/>
  <c r="G111" s="1"/>
  <c r="D111"/>
  <c r="BU110"/>
  <c r="BK110"/>
  <c r="BF110"/>
  <c r="BC110"/>
  <c r="BG110" s="1"/>
  <c r="AN110"/>
  <c r="BJ110" s="1"/>
  <c r="BL110" s="1"/>
  <c r="BN110" s="1"/>
  <c r="AL110"/>
  <c r="V110"/>
  <c r="R110"/>
  <c r="P110"/>
  <c r="F110"/>
  <c r="G110" s="1"/>
  <c r="E110"/>
  <c r="D110"/>
  <c r="BU109"/>
  <c r="BK109"/>
  <c r="BF109"/>
  <c r="BG109" s="1"/>
  <c r="BC109"/>
  <c r="AL109"/>
  <c r="AN109" s="1"/>
  <c r="V109"/>
  <c r="R109"/>
  <c r="P109"/>
  <c r="F109"/>
  <c r="K109" s="1"/>
  <c r="E109"/>
  <c r="G109" s="1"/>
  <c r="D109"/>
  <c r="BU108"/>
  <c r="BK108"/>
  <c r="BF108"/>
  <c r="BC108"/>
  <c r="BG108" s="1"/>
  <c r="AN108"/>
  <c r="BJ108" s="1"/>
  <c r="BL108" s="1"/>
  <c r="BN108" s="1"/>
  <c r="AL108"/>
  <c r="V108"/>
  <c r="R108"/>
  <c r="P108"/>
  <c r="F108"/>
  <c r="G108" s="1"/>
  <c r="E108"/>
  <c r="D108"/>
  <c r="BU107"/>
  <c r="BK107"/>
  <c r="BF107"/>
  <c r="BG107" s="1"/>
  <c r="BC107"/>
  <c r="AL107"/>
  <c r="AN107" s="1"/>
  <c r="V107"/>
  <c r="R107"/>
  <c r="P107"/>
  <c r="F107"/>
  <c r="K107" s="1"/>
  <c r="E107"/>
  <c r="G107" s="1"/>
  <c r="D107"/>
  <c r="BU106"/>
  <c r="BK106"/>
  <c r="BF106"/>
  <c r="BC106"/>
  <c r="BG106" s="1"/>
  <c r="AN106"/>
  <c r="BJ106" s="1"/>
  <c r="BL106" s="1"/>
  <c r="BN106" s="1"/>
  <c r="AL106"/>
  <c r="V106"/>
  <c r="R106"/>
  <c r="P106"/>
  <c r="F106"/>
  <c r="G106" s="1"/>
  <c r="E106"/>
  <c r="D106"/>
  <c r="BU105"/>
  <c r="BK105"/>
  <c r="BF105"/>
  <c r="BG105" s="1"/>
  <c r="BC105"/>
  <c r="AL105"/>
  <c r="AN105" s="1"/>
  <c r="V105"/>
  <c r="R105"/>
  <c r="P105"/>
  <c r="F105"/>
  <c r="K105" s="1"/>
  <c r="E105"/>
  <c r="G105" s="1"/>
  <c r="D105"/>
  <c r="BU104"/>
  <c r="BK104"/>
  <c r="BF104"/>
  <c r="BC104"/>
  <c r="BG104" s="1"/>
  <c r="AN104"/>
  <c r="BJ104" s="1"/>
  <c r="BL104" s="1"/>
  <c r="BN104" s="1"/>
  <c r="AL104"/>
  <c r="V104"/>
  <c r="R104"/>
  <c r="P104"/>
  <c r="F104"/>
  <c r="G104" s="1"/>
  <c r="E104"/>
  <c r="D104"/>
  <c r="BU103"/>
  <c r="BK103"/>
  <c r="BF103"/>
  <c r="BG103" s="1"/>
  <c r="BC103"/>
  <c r="AL103"/>
  <c r="AN103" s="1"/>
  <c r="V103"/>
  <c r="R103"/>
  <c r="P103"/>
  <c r="F103"/>
  <c r="K103" s="1"/>
  <c r="E103"/>
  <c r="G103" s="1"/>
  <c r="D103"/>
  <c r="BU102"/>
  <c r="BK102"/>
  <c r="BF102"/>
  <c r="BC102"/>
  <c r="BG102" s="1"/>
  <c r="AN102"/>
  <c r="BJ102" s="1"/>
  <c r="BL102" s="1"/>
  <c r="BN102" s="1"/>
  <c r="AL102"/>
  <c r="V102"/>
  <c r="R102"/>
  <c r="P102"/>
  <c r="F102"/>
  <c r="G102" s="1"/>
  <c r="E102"/>
  <c r="D102"/>
  <c r="BU101"/>
  <c r="BK101"/>
  <c r="BF101"/>
  <c r="BG101" s="1"/>
  <c r="BC101"/>
  <c r="AL101"/>
  <c r="AN101" s="1"/>
  <c r="V101"/>
  <c r="R101"/>
  <c r="P101"/>
  <c r="F101"/>
  <c r="K101" s="1"/>
  <c r="E101"/>
  <c r="G101" s="1"/>
  <c r="D101"/>
  <c r="BU100"/>
  <c r="BK100"/>
  <c r="BF100"/>
  <c r="BC100"/>
  <c r="BG100" s="1"/>
  <c r="AN100"/>
  <c r="BJ100" s="1"/>
  <c r="BL100" s="1"/>
  <c r="BN100" s="1"/>
  <c r="AL100"/>
  <c r="V100"/>
  <c r="R100"/>
  <c r="P100"/>
  <c r="F100"/>
  <c r="G100" s="1"/>
  <c r="E100"/>
  <c r="D100"/>
  <c r="BU99"/>
  <c r="BK99"/>
  <c r="BF99"/>
  <c r="BG99" s="1"/>
  <c r="BC99"/>
  <c r="AL99"/>
  <c r="AN99" s="1"/>
  <c r="V99"/>
  <c r="R99"/>
  <c r="P99"/>
  <c r="F99"/>
  <c r="K99" s="1"/>
  <c r="E99"/>
  <c r="G99" s="1"/>
  <c r="D99"/>
  <c r="BU98"/>
  <c r="BK98"/>
  <c r="BF98"/>
  <c r="BC98"/>
  <c r="BG98" s="1"/>
  <c r="AN98"/>
  <c r="BJ98" s="1"/>
  <c r="BL98" s="1"/>
  <c r="BN98" s="1"/>
  <c r="AL98"/>
  <c r="V98"/>
  <c r="R98"/>
  <c r="P98"/>
  <c r="F98"/>
  <c r="G98" s="1"/>
  <c r="E98"/>
  <c r="D98"/>
  <c r="BU97"/>
  <c r="BK97"/>
  <c r="BF97"/>
  <c r="BG97" s="1"/>
  <c r="BC97"/>
  <c r="AL97"/>
  <c r="AN97" s="1"/>
  <c r="V97"/>
  <c r="R97"/>
  <c r="P97"/>
  <c r="F97"/>
  <c r="K97" s="1"/>
  <c r="E97"/>
  <c r="G97" s="1"/>
  <c r="D97"/>
  <c r="BU96"/>
  <c r="BK96"/>
  <c r="BF96"/>
  <c r="BC96"/>
  <c r="BG96" s="1"/>
  <c r="AN96"/>
  <c r="BJ96" s="1"/>
  <c r="BL96" s="1"/>
  <c r="BN96" s="1"/>
  <c r="AL96"/>
  <c r="V96"/>
  <c r="R96"/>
  <c r="P96"/>
  <c r="F96"/>
  <c r="G96" s="1"/>
  <c r="E96"/>
  <c r="D96"/>
  <c r="BU95"/>
  <c r="BK95"/>
  <c r="BF95"/>
  <c r="BG95" s="1"/>
  <c r="BC95"/>
  <c r="AL95"/>
  <c r="AN95" s="1"/>
  <c r="V95"/>
  <c r="R95"/>
  <c r="P95"/>
  <c r="F95"/>
  <c r="K95" s="1"/>
  <c r="E95"/>
  <c r="G95" s="1"/>
  <c r="D95"/>
  <c r="BU94"/>
  <c r="BK94"/>
  <c r="BF94"/>
  <c r="BC94"/>
  <c r="BG94" s="1"/>
  <c r="AN94"/>
  <c r="BJ94" s="1"/>
  <c r="BL94" s="1"/>
  <c r="BN94" s="1"/>
  <c r="AL94"/>
  <c r="V94"/>
  <c r="R94"/>
  <c r="P94"/>
  <c r="F94"/>
  <c r="G94" s="1"/>
  <c r="E94"/>
  <c r="D94"/>
  <c r="BU93"/>
  <c r="BK93"/>
  <c r="BF93"/>
  <c r="BG93" s="1"/>
  <c r="BC93"/>
  <c r="AL93"/>
  <c r="AN93" s="1"/>
  <c r="V93"/>
  <c r="R93"/>
  <c r="P93"/>
  <c r="F93"/>
  <c r="K93" s="1"/>
  <c r="E93"/>
  <c r="G93" s="1"/>
  <c r="D93"/>
  <c r="BU92"/>
  <c r="BK92"/>
  <c r="BF92"/>
  <c r="BC92"/>
  <c r="BG92" s="1"/>
  <c r="AN92"/>
  <c r="BJ92" s="1"/>
  <c r="BL92" s="1"/>
  <c r="BN92" s="1"/>
  <c r="AL92"/>
  <c r="V92"/>
  <c r="R92"/>
  <c r="P92"/>
  <c r="F92"/>
  <c r="G92" s="1"/>
  <c r="E92"/>
  <c r="D92"/>
  <c r="BU91"/>
  <c r="BK91"/>
  <c r="BF91"/>
  <c r="BG91" s="1"/>
  <c r="BC91"/>
  <c r="AL91"/>
  <c r="AN91" s="1"/>
  <c r="V91"/>
  <c r="R91"/>
  <c r="P91"/>
  <c r="F91"/>
  <c r="K91" s="1"/>
  <c r="E91"/>
  <c r="G91" s="1"/>
  <c r="D91"/>
  <c r="BU90"/>
  <c r="BK90"/>
  <c r="BF90"/>
  <c r="BC90"/>
  <c r="BG90" s="1"/>
  <c r="AN90"/>
  <c r="BJ90" s="1"/>
  <c r="BL90" s="1"/>
  <c r="BN90" s="1"/>
  <c r="AL90"/>
  <c r="V90"/>
  <c r="R90"/>
  <c r="P90"/>
  <c r="F90"/>
  <c r="G90" s="1"/>
  <c r="E90"/>
  <c r="D90"/>
  <c r="BU89"/>
  <c r="BK89"/>
  <c r="BF89"/>
  <c r="BG89" s="1"/>
  <c r="BC89"/>
  <c r="AL89"/>
  <c r="AN89" s="1"/>
  <c r="V89"/>
  <c r="R89"/>
  <c r="P89"/>
  <c r="F89"/>
  <c r="K89" s="1"/>
  <c r="E89"/>
  <c r="G89" s="1"/>
  <c r="D89"/>
  <c r="BU88"/>
  <c r="BK88"/>
  <c r="BF88"/>
  <c r="BC88"/>
  <c r="BG88" s="1"/>
  <c r="AN88"/>
  <c r="BJ88" s="1"/>
  <c r="BL88" s="1"/>
  <c r="BN88" s="1"/>
  <c r="AL88"/>
  <c r="V88"/>
  <c r="R88"/>
  <c r="P88"/>
  <c r="F88"/>
  <c r="G88" s="1"/>
  <c r="E88"/>
  <c r="D88"/>
  <c r="BU87"/>
  <c r="BK87"/>
  <c r="BF87"/>
  <c r="BG87" s="1"/>
  <c r="BC87"/>
  <c r="AL87"/>
  <c r="AN87" s="1"/>
  <c r="V87"/>
  <c r="R87"/>
  <c r="P87"/>
  <c r="F87"/>
  <c r="K87" s="1"/>
  <c r="E87"/>
  <c r="G87" s="1"/>
  <c r="D87"/>
  <c r="BU86"/>
  <c r="BK86"/>
  <c r="BF86"/>
  <c r="BC86"/>
  <c r="BG86" s="1"/>
  <c r="AN86"/>
  <c r="BJ86" s="1"/>
  <c r="BL86" s="1"/>
  <c r="BN86" s="1"/>
  <c r="AL86"/>
  <c r="V86"/>
  <c r="R86"/>
  <c r="P86"/>
  <c r="F86"/>
  <c r="G86" s="1"/>
  <c r="E86"/>
  <c r="D86"/>
  <c r="BU85"/>
  <c r="BK85"/>
  <c r="BF85"/>
  <c r="BG85" s="1"/>
  <c r="BC85"/>
  <c r="AL85"/>
  <c r="AN85" s="1"/>
  <c r="V85"/>
  <c r="R85"/>
  <c r="P85"/>
  <c r="F85"/>
  <c r="K85" s="1"/>
  <c r="E85"/>
  <c r="G85" s="1"/>
  <c r="D85"/>
  <c r="BU84"/>
  <c r="BK84"/>
  <c r="BF84"/>
  <c r="BC84"/>
  <c r="BG84" s="1"/>
  <c r="AN84"/>
  <c r="BJ84" s="1"/>
  <c r="BL84" s="1"/>
  <c r="BN84" s="1"/>
  <c r="AL84"/>
  <c r="V84"/>
  <c r="R84"/>
  <c r="P84"/>
  <c r="F84"/>
  <c r="G84" s="1"/>
  <c r="E84"/>
  <c r="D84"/>
  <c r="BU83"/>
  <c r="BK83"/>
  <c r="BF83"/>
  <c r="BG83" s="1"/>
  <c r="BC83"/>
  <c r="AL83"/>
  <c r="AN83" s="1"/>
  <c r="V83"/>
  <c r="R83"/>
  <c r="P83"/>
  <c r="F83"/>
  <c r="K83" s="1"/>
  <c r="E83"/>
  <c r="G83" s="1"/>
  <c r="D83"/>
  <c r="BU82"/>
  <c r="BK82"/>
  <c r="BF82"/>
  <c r="BC82"/>
  <c r="BG82" s="1"/>
  <c r="AN82"/>
  <c r="BJ82" s="1"/>
  <c r="BL82" s="1"/>
  <c r="BN82" s="1"/>
  <c r="AL82"/>
  <c r="V82"/>
  <c r="R82"/>
  <c r="P82"/>
  <c r="F82"/>
  <c r="G82" s="1"/>
  <c r="E82"/>
  <c r="D82"/>
  <c r="BU81"/>
  <c r="BK81"/>
  <c r="BF81"/>
  <c r="BG81" s="1"/>
  <c r="BC81"/>
  <c r="AL81"/>
  <c r="AN81" s="1"/>
  <c r="V81"/>
  <c r="R81"/>
  <c r="P81"/>
  <c r="F81"/>
  <c r="K81" s="1"/>
  <c r="E81"/>
  <c r="G81" s="1"/>
  <c r="D81"/>
  <c r="BU80"/>
  <c r="BK80"/>
  <c r="BF80"/>
  <c r="BC80"/>
  <c r="BG80" s="1"/>
  <c r="AN80"/>
  <c r="BJ80" s="1"/>
  <c r="BL80" s="1"/>
  <c r="BN80" s="1"/>
  <c r="AL80"/>
  <c r="V80"/>
  <c r="R80"/>
  <c r="P80"/>
  <c r="F80"/>
  <c r="G80" s="1"/>
  <c r="E80"/>
  <c r="D80"/>
  <c r="BU79"/>
  <c r="BK79"/>
  <c r="BF79"/>
  <c r="BG79" s="1"/>
  <c r="BC79"/>
  <c r="AL79"/>
  <c r="AN79" s="1"/>
  <c r="V79"/>
  <c r="R79"/>
  <c r="P79"/>
  <c r="F79"/>
  <c r="K79" s="1"/>
  <c r="E79"/>
  <c r="G79" s="1"/>
  <c r="D79"/>
  <c r="BU78"/>
  <c r="BK78"/>
  <c r="BF78"/>
  <c r="BC78"/>
  <c r="BG78" s="1"/>
  <c r="AN78"/>
  <c r="BJ78" s="1"/>
  <c r="BL78" s="1"/>
  <c r="BN78" s="1"/>
  <c r="AL78"/>
  <c r="V78"/>
  <c r="R78"/>
  <c r="P78"/>
  <c r="F78"/>
  <c r="G78" s="1"/>
  <c r="E78"/>
  <c r="D78"/>
  <c r="BU77"/>
  <c r="BK77"/>
  <c r="BF77"/>
  <c r="BG77" s="1"/>
  <c r="BC77"/>
  <c r="AL77"/>
  <c r="AN77" s="1"/>
  <c r="V77"/>
  <c r="R77"/>
  <c r="P77"/>
  <c r="F77"/>
  <c r="K77" s="1"/>
  <c r="E77"/>
  <c r="G77" s="1"/>
  <c r="D77"/>
  <c r="BU76"/>
  <c r="BK76"/>
  <c r="BF76"/>
  <c r="BC76"/>
  <c r="BG76" s="1"/>
  <c r="AN76"/>
  <c r="BJ76" s="1"/>
  <c r="BL76" s="1"/>
  <c r="BN76" s="1"/>
  <c r="AL76"/>
  <c r="V76"/>
  <c r="R76"/>
  <c r="P76"/>
  <c r="F76"/>
  <c r="G76" s="1"/>
  <c r="E76"/>
  <c r="D76"/>
  <c r="BU75"/>
  <c r="BK75"/>
  <c r="BF75"/>
  <c r="BG75" s="1"/>
  <c r="BC75"/>
  <c r="AL75"/>
  <c r="AN75" s="1"/>
  <c r="V75"/>
  <c r="R75"/>
  <c r="P75"/>
  <c r="F75"/>
  <c r="K75" s="1"/>
  <c r="E75"/>
  <c r="G75" s="1"/>
  <c r="D75"/>
  <c r="BU74"/>
  <c r="BK74"/>
  <c r="BF74"/>
  <c r="BC74"/>
  <c r="BG74" s="1"/>
  <c r="AN74"/>
  <c r="BJ74" s="1"/>
  <c r="BL74" s="1"/>
  <c r="BN74" s="1"/>
  <c r="AL74"/>
  <c r="V74"/>
  <c r="R74"/>
  <c r="P74"/>
  <c r="F74"/>
  <c r="G74" s="1"/>
  <c r="E74"/>
  <c r="D74"/>
  <c r="BU73"/>
  <c r="BK73"/>
  <c r="BF73"/>
  <c r="BG73" s="1"/>
  <c r="BC73"/>
  <c r="AL73"/>
  <c r="AN73" s="1"/>
  <c r="V73"/>
  <c r="R73"/>
  <c r="P73"/>
  <c r="F73"/>
  <c r="K73" s="1"/>
  <c r="E73"/>
  <c r="G73" s="1"/>
  <c r="D73"/>
  <c r="BU72"/>
  <c r="BK72"/>
  <c r="BF72"/>
  <c r="BC72"/>
  <c r="BG72" s="1"/>
  <c r="AN72"/>
  <c r="BJ72" s="1"/>
  <c r="BL72" s="1"/>
  <c r="BN72" s="1"/>
  <c r="AL72"/>
  <c r="V72"/>
  <c r="R72"/>
  <c r="P72"/>
  <c r="F72"/>
  <c r="G72" s="1"/>
  <c r="E72"/>
  <c r="D72"/>
  <c r="BU71"/>
  <c r="BK71"/>
  <c r="BF71"/>
  <c r="BG71" s="1"/>
  <c r="BC71"/>
  <c r="AL71"/>
  <c r="AN71" s="1"/>
  <c r="V71"/>
  <c r="R71"/>
  <c r="P71"/>
  <c r="F71"/>
  <c r="K71" s="1"/>
  <c r="E71"/>
  <c r="G71" s="1"/>
  <c r="D71"/>
  <c r="BU70"/>
  <c r="BK70"/>
  <c r="BF70"/>
  <c r="BC70"/>
  <c r="BG70" s="1"/>
  <c r="AN70"/>
  <c r="BJ70" s="1"/>
  <c r="BL70" s="1"/>
  <c r="BN70" s="1"/>
  <c r="AL70"/>
  <c r="V70"/>
  <c r="R70"/>
  <c r="P70"/>
  <c r="F70"/>
  <c r="G70" s="1"/>
  <c r="E70"/>
  <c r="D70"/>
  <c r="BU69"/>
  <c r="BK69"/>
  <c r="BJ69"/>
  <c r="BL69" s="1"/>
  <c r="BN69" s="1"/>
  <c r="BF69"/>
  <c r="BG69" s="1"/>
  <c r="BC69"/>
  <c r="AL69"/>
  <c r="AN69" s="1"/>
  <c r="V69"/>
  <c r="R69"/>
  <c r="P69"/>
  <c r="F69"/>
  <c r="K69" s="1"/>
  <c r="E69"/>
  <c r="G69" s="1"/>
  <c r="D69"/>
  <c r="BU68"/>
  <c r="BK68"/>
  <c r="BF68"/>
  <c r="BC68"/>
  <c r="BG68" s="1"/>
  <c r="AN68"/>
  <c r="AL68"/>
  <c r="V68"/>
  <c r="R68"/>
  <c r="P68"/>
  <c r="F68"/>
  <c r="G68" s="1"/>
  <c r="E68"/>
  <c r="D68"/>
  <c r="BU67"/>
  <c r="BK67"/>
  <c r="BJ67"/>
  <c r="BL67" s="1"/>
  <c r="BN67" s="1"/>
  <c r="BF67"/>
  <c r="BG67" s="1"/>
  <c r="BC67"/>
  <c r="AL67"/>
  <c r="AN67" s="1"/>
  <c r="V67"/>
  <c r="R67"/>
  <c r="P67"/>
  <c r="F67"/>
  <c r="K67" s="1"/>
  <c r="E67"/>
  <c r="G67" s="1"/>
  <c r="D67"/>
  <c r="BU66"/>
  <c r="BK66"/>
  <c r="BF66"/>
  <c r="BC66"/>
  <c r="BG66" s="1"/>
  <c r="AN66"/>
  <c r="AL66"/>
  <c r="V66"/>
  <c r="R66"/>
  <c r="P66"/>
  <c r="F66"/>
  <c r="G66" s="1"/>
  <c r="E66"/>
  <c r="D66"/>
  <c r="BU65"/>
  <c r="BK65"/>
  <c r="BJ65"/>
  <c r="BL65" s="1"/>
  <c r="BN65" s="1"/>
  <c r="BF65"/>
  <c r="BG65" s="1"/>
  <c r="BC65"/>
  <c r="AL65"/>
  <c r="AN65" s="1"/>
  <c r="V65"/>
  <c r="R65"/>
  <c r="P65"/>
  <c r="F65"/>
  <c r="K65" s="1"/>
  <c r="E65"/>
  <c r="G65" s="1"/>
  <c r="D65"/>
  <c r="BU64"/>
  <c r="BK64"/>
  <c r="BF64"/>
  <c r="BC64"/>
  <c r="BG64" s="1"/>
  <c r="AN64"/>
  <c r="AL64"/>
  <c r="V64"/>
  <c r="R64"/>
  <c r="P64"/>
  <c r="F64"/>
  <c r="G64" s="1"/>
  <c r="E64"/>
  <c r="D64"/>
  <c r="BU63"/>
  <c r="BK63"/>
  <c r="BJ63"/>
  <c r="BL63" s="1"/>
  <c r="BN63" s="1"/>
  <c r="BF63"/>
  <c r="BG63" s="1"/>
  <c r="BC63"/>
  <c r="AL63"/>
  <c r="AN63" s="1"/>
  <c r="V63"/>
  <c r="R63"/>
  <c r="P63"/>
  <c r="F63"/>
  <c r="K63" s="1"/>
  <c r="E63"/>
  <c r="G63" s="1"/>
  <c r="D63"/>
  <c r="BU62"/>
  <c r="BK62"/>
  <c r="BF62"/>
  <c r="BC62"/>
  <c r="BG62" s="1"/>
  <c r="AN62"/>
  <c r="AL62"/>
  <c r="V62"/>
  <c r="R62"/>
  <c r="P62"/>
  <c r="F62"/>
  <c r="G62" s="1"/>
  <c r="E62"/>
  <c r="D62"/>
  <c r="BU61"/>
  <c r="BK61"/>
  <c r="BJ61"/>
  <c r="BL61" s="1"/>
  <c r="BN61" s="1"/>
  <c r="BF61"/>
  <c r="BG61" s="1"/>
  <c r="BC61"/>
  <c r="AL61"/>
  <c r="AN61" s="1"/>
  <c r="V61"/>
  <c r="R61"/>
  <c r="P61"/>
  <c r="F61"/>
  <c r="K61" s="1"/>
  <c r="E61"/>
  <c r="G61" s="1"/>
  <c r="D61"/>
  <c r="BU60"/>
  <c r="BK60"/>
  <c r="BF60"/>
  <c r="BC60"/>
  <c r="BG60" s="1"/>
  <c r="AN60"/>
  <c r="AL60"/>
  <c r="V60"/>
  <c r="R60"/>
  <c r="P60"/>
  <c r="F60"/>
  <c r="G60" s="1"/>
  <c r="E60"/>
  <c r="D60"/>
  <c r="BU59"/>
  <c r="BK59"/>
  <c r="BJ59"/>
  <c r="BL59" s="1"/>
  <c r="BN59" s="1"/>
  <c r="BF59"/>
  <c r="BG59" s="1"/>
  <c r="BC59"/>
  <c r="AL59"/>
  <c r="AN59" s="1"/>
  <c r="V59"/>
  <c r="R59"/>
  <c r="P59"/>
  <c r="F59"/>
  <c r="K59" s="1"/>
  <c r="E59"/>
  <c r="G59" s="1"/>
  <c r="D59"/>
  <c r="BU58"/>
  <c r="BK58"/>
  <c r="BF58"/>
  <c r="BC58"/>
  <c r="BG58" s="1"/>
  <c r="AN58"/>
  <c r="AL58"/>
  <c r="V58"/>
  <c r="R58"/>
  <c r="P58"/>
  <c r="F58"/>
  <c r="G58" s="1"/>
  <c r="E58"/>
  <c r="D58"/>
  <c r="BU57"/>
  <c r="BK57"/>
  <c r="BJ57"/>
  <c r="BL57" s="1"/>
  <c r="BN57" s="1"/>
  <c r="BF57"/>
  <c r="BG57" s="1"/>
  <c r="BC57"/>
  <c r="AL57"/>
  <c r="AN57" s="1"/>
  <c r="V57"/>
  <c r="R57"/>
  <c r="P57"/>
  <c r="F57"/>
  <c r="K57" s="1"/>
  <c r="E57"/>
  <c r="G57" s="1"/>
  <c r="D57"/>
  <c r="BU56"/>
  <c r="BK56"/>
  <c r="BF56"/>
  <c r="BC56"/>
  <c r="BG56" s="1"/>
  <c r="AN56"/>
  <c r="AL56"/>
  <c r="V56"/>
  <c r="R56"/>
  <c r="P56"/>
  <c r="F56"/>
  <c r="G56" s="1"/>
  <c r="E56"/>
  <c r="D56"/>
  <c r="BU55"/>
  <c r="BK55"/>
  <c r="BJ55"/>
  <c r="BL55" s="1"/>
  <c r="BN55" s="1"/>
  <c r="BF55"/>
  <c r="BG55" s="1"/>
  <c r="BC55"/>
  <c r="AL55"/>
  <c r="AN55" s="1"/>
  <c r="V55"/>
  <c r="R55"/>
  <c r="P55"/>
  <c r="F55"/>
  <c r="K55" s="1"/>
  <c r="E55"/>
  <c r="G55" s="1"/>
  <c r="D55"/>
  <c r="BU54"/>
  <c r="BK54"/>
  <c r="BF54"/>
  <c r="BC54"/>
  <c r="BG54" s="1"/>
  <c r="AN54"/>
  <c r="AL54"/>
  <c r="V54"/>
  <c r="R54"/>
  <c r="P54"/>
  <c r="F54"/>
  <c r="G54" s="1"/>
  <c r="E54"/>
  <c r="D54"/>
  <c r="BU53"/>
  <c r="BK53"/>
  <c r="BJ53"/>
  <c r="BL53" s="1"/>
  <c r="BN53" s="1"/>
  <c r="BF53"/>
  <c r="BG53" s="1"/>
  <c r="BC53"/>
  <c r="AL53"/>
  <c r="AN53" s="1"/>
  <c r="V53"/>
  <c r="R53"/>
  <c r="P53"/>
  <c r="F53"/>
  <c r="K53" s="1"/>
  <c r="E53"/>
  <c r="G53" s="1"/>
  <c r="D53"/>
  <c r="BU52"/>
  <c r="BK52"/>
  <c r="BF52"/>
  <c r="BC52"/>
  <c r="BG52" s="1"/>
  <c r="AN52"/>
  <c r="AL52"/>
  <c r="V52"/>
  <c r="R52"/>
  <c r="P52"/>
  <c r="F52"/>
  <c r="G52" s="1"/>
  <c r="E52"/>
  <c r="D52"/>
  <c r="BU51"/>
  <c r="BK51"/>
  <c r="BJ51"/>
  <c r="BL51" s="1"/>
  <c r="BN51" s="1"/>
  <c r="BF51"/>
  <c r="BG51" s="1"/>
  <c r="BC51"/>
  <c r="AL51"/>
  <c r="AN51" s="1"/>
  <c r="V51"/>
  <c r="R51"/>
  <c r="P51"/>
  <c r="F51"/>
  <c r="K51" s="1"/>
  <c r="E51"/>
  <c r="G51" s="1"/>
  <c r="D51"/>
  <c r="BU50"/>
  <c r="BK50"/>
  <c r="BF50"/>
  <c r="BC50"/>
  <c r="BG50" s="1"/>
  <c r="AN50"/>
  <c r="AL50"/>
  <c r="V50"/>
  <c r="R50"/>
  <c r="P50"/>
  <c r="F50"/>
  <c r="G50" s="1"/>
  <c r="E50"/>
  <c r="D50"/>
  <c r="BU49"/>
  <c r="BK49"/>
  <c r="BJ49"/>
  <c r="BL49" s="1"/>
  <c r="BN49" s="1"/>
  <c r="BF49"/>
  <c r="BG49" s="1"/>
  <c r="BC49"/>
  <c r="AL49"/>
  <c r="AN49" s="1"/>
  <c r="V49"/>
  <c r="R49"/>
  <c r="P49"/>
  <c r="F49"/>
  <c r="K49" s="1"/>
  <c r="E49"/>
  <c r="G49" s="1"/>
  <c r="D49"/>
  <c r="BU48"/>
  <c r="BK48"/>
  <c r="BF48"/>
  <c r="BC48"/>
  <c r="BG48" s="1"/>
  <c r="AN48"/>
  <c r="BJ48" s="1"/>
  <c r="BL48" s="1"/>
  <c r="BN48" s="1"/>
  <c r="AL48"/>
  <c r="V48"/>
  <c r="R48"/>
  <c r="P48"/>
  <c r="F48"/>
  <c r="K48" s="1"/>
  <c r="E48"/>
  <c r="D48"/>
  <c r="BU47"/>
  <c r="BK47"/>
  <c r="BF47"/>
  <c r="BG47" s="1"/>
  <c r="BC47"/>
  <c r="AL47"/>
  <c r="AN47" s="1"/>
  <c r="V47"/>
  <c r="R47"/>
  <c r="P47"/>
  <c r="F47"/>
  <c r="K47" s="1"/>
  <c r="E47"/>
  <c r="G47" s="1"/>
  <c r="D47"/>
  <c r="BU46"/>
  <c r="BK46"/>
  <c r="BF46"/>
  <c r="BC46"/>
  <c r="BG46" s="1"/>
  <c r="AN46"/>
  <c r="BJ46" s="1"/>
  <c r="BL46" s="1"/>
  <c r="BN46" s="1"/>
  <c r="AL46"/>
  <c r="V46"/>
  <c r="R46"/>
  <c r="P46"/>
  <c r="F46"/>
  <c r="K46" s="1"/>
  <c r="E46"/>
  <c r="D46"/>
  <c r="BU45"/>
  <c r="BK45"/>
  <c r="BF45"/>
  <c r="BG45" s="1"/>
  <c r="BC45"/>
  <c r="AL45"/>
  <c r="AN45" s="1"/>
  <c r="V45"/>
  <c r="R45"/>
  <c r="P45"/>
  <c r="F45"/>
  <c r="K45" s="1"/>
  <c r="E45"/>
  <c r="G45" s="1"/>
  <c r="D45"/>
  <c r="BU44"/>
  <c r="BK44"/>
  <c r="BF44"/>
  <c r="BC44"/>
  <c r="BG44" s="1"/>
  <c r="AN44"/>
  <c r="BJ44" s="1"/>
  <c r="BL44" s="1"/>
  <c r="BN44" s="1"/>
  <c r="AL44"/>
  <c r="V44"/>
  <c r="R44"/>
  <c r="P44"/>
  <c r="F44"/>
  <c r="K44" s="1"/>
  <c r="E44"/>
  <c r="D44"/>
  <c r="BU43"/>
  <c r="BK43"/>
  <c r="BF43"/>
  <c r="BG43" s="1"/>
  <c r="BC43"/>
  <c r="AL43"/>
  <c r="AN43" s="1"/>
  <c r="V43"/>
  <c r="R43"/>
  <c r="P43"/>
  <c r="F43"/>
  <c r="K43" s="1"/>
  <c r="E43"/>
  <c r="G43" s="1"/>
  <c r="D43"/>
  <c r="BU42"/>
  <c r="BK42"/>
  <c r="BF42"/>
  <c r="BC42"/>
  <c r="BG42" s="1"/>
  <c r="AN42"/>
  <c r="BJ42" s="1"/>
  <c r="BL42" s="1"/>
  <c r="BN42" s="1"/>
  <c r="AL42"/>
  <c r="V42"/>
  <c r="R42"/>
  <c r="P42"/>
  <c r="F42"/>
  <c r="K42" s="1"/>
  <c r="E42"/>
  <c r="D42"/>
  <c r="BU41"/>
  <c r="BK41"/>
  <c r="BF41"/>
  <c r="BG41" s="1"/>
  <c r="BC41"/>
  <c r="AL41"/>
  <c r="AN41" s="1"/>
  <c r="V41"/>
  <c r="R41"/>
  <c r="P41"/>
  <c r="F41"/>
  <c r="K41" s="1"/>
  <c r="E41"/>
  <c r="G41" s="1"/>
  <c r="D41"/>
  <c r="BU40"/>
  <c r="BK40"/>
  <c r="BF40"/>
  <c r="BC40"/>
  <c r="BG40" s="1"/>
  <c r="AN40"/>
  <c r="BJ40" s="1"/>
  <c r="BL40" s="1"/>
  <c r="BN40" s="1"/>
  <c r="AL40"/>
  <c r="V40"/>
  <c r="R40"/>
  <c r="P40"/>
  <c r="F40"/>
  <c r="K40" s="1"/>
  <c r="E40"/>
  <c r="D40"/>
  <c r="BU39"/>
  <c r="BK39"/>
  <c r="BF39"/>
  <c r="BG39" s="1"/>
  <c r="BC39"/>
  <c r="AL39"/>
  <c r="AN39" s="1"/>
  <c r="V39"/>
  <c r="R39"/>
  <c r="P39"/>
  <c r="F39"/>
  <c r="K39" s="1"/>
  <c r="E39"/>
  <c r="G39" s="1"/>
  <c r="D39"/>
  <c r="BU38"/>
  <c r="BK38"/>
  <c r="BF38"/>
  <c r="BC38"/>
  <c r="BG38" s="1"/>
  <c r="AN38"/>
  <c r="BJ38" s="1"/>
  <c r="BL38" s="1"/>
  <c r="BN38" s="1"/>
  <c r="AL38"/>
  <c r="V38"/>
  <c r="R38"/>
  <c r="P38"/>
  <c r="F38"/>
  <c r="K38" s="1"/>
  <c r="E38"/>
  <c r="D38"/>
  <c r="BU37"/>
  <c r="BK37"/>
  <c r="BF37"/>
  <c r="BG37" s="1"/>
  <c r="BC37"/>
  <c r="AL37"/>
  <c r="AN37" s="1"/>
  <c r="V37"/>
  <c r="R37"/>
  <c r="P37"/>
  <c r="F37"/>
  <c r="K37" s="1"/>
  <c r="E37"/>
  <c r="G37" s="1"/>
  <c r="D37"/>
  <c r="BU36"/>
  <c r="BK36"/>
  <c r="BF36"/>
  <c r="BC36"/>
  <c r="BG36" s="1"/>
  <c r="AN36"/>
  <c r="BJ36" s="1"/>
  <c r="BL36" s="1"/>
  <c r="BN36" s="1"/>
  <c r="AL36"/>
  <c r="V36"/>
  <c r="R36"/>
  <c r="P36"/>
  <c r="F36"/>
  <c r="K36" s="1"/>
  <c r="E36"/>
  <c r="D36"/>
  <c r="BU35"/>
  <c r="BK35"/>
  <c r="BF35"/>
  <c r="BG35" s="1"/>
  <c r="BC35"/>
  <c r="AL35"/>
  <c r="AN35" s="1"/>
  <c r="V35"/>
  <c r="R35"/>
  <c r="P35"/>
  <c r="F35"/>
  <c r="K35" s="1"/>
  <c r="E35"/>
  <c r="G35" s="1"/>
  <c r="D35"/>
  <c r="BU34"/>
  <c r="BK34"/>
  <c r="BF34"/>
  <c r="BC34"/>
  <c r="BG34" s="1"/>
  <c r="AN34"/>
  <c r="BJ34" s="1"/>
  <c r="BL34" s="1"/>
  <c r="BN34" s="1"/>
  <c r="AL34"/>
  <c r="V34"/>
  <c r="R34"/>
  <c r="P34"/>
  <c r="F34"/>
  <c r="K34" s="1"/>
  <c r="E34"/>
  <c r="D34"/>
  <c r="BU33"/>
  <c r="BK33"/>
  <c r="BF33"/>
  <c r="BG33" s="1"/>
  <c r="BC33"/>
  <c r="AL33"/>
  <c r="AN33" s="1"/>
  <c r="V33"/>
  <c r="R33"/>
  <c r="P33"/>
  <c r="F33"/>
  <c r="K33" s="1"/>
  <c r="E33"/>
  <c r="G33" s="1"/>
  <c r="D33"/>
  <c r="BU32"/>
  <c r="BK32"/>
  <c r="BF32"/>
  <c r="BC32"/>
  <c r="BG32" s="1"/>
  <c r="AN32"/>
  <c r="BJ32" s="1"/>
  <c r="BL32" s="1"/>
  <c r="BN32" s="1"/>
  <c r="AL32"/>
  <c r="V32"/>
  <c r="R32"/>
  <c r="P32"/>
  <c r="F32"/>
  <c r="K32" s="1"/>
  <c r="E32"/>
  <c r="D32"/>
  <c r="BU31"/>
  <c r="BK31"/>
  <c r="BF31"/>
  <c r="BG31" s="1"/>
  <c r="BC31"/>
  <c r="AL31"/>
  <c r="AN31" s="1"/>
  <c r="V31"/>
  <c r="R31"/>
  <c r="P31"/>
  <c r="F31"/>
  <c r="K31" s="1"/>
  <c r="E31"/>
  <c r="G31" s="1"/>
  <c r="D31"/>
  <c r="BU30"/>
  <c r="BK30"/>
  <c r="BF30"/>
  <c r="BC30"/>
  <c r="BG30" s="1"/>
  <c r="AN30"/>
  <c r="BJ30" s="1"/>
  <c r="BL30" s="1"/>
  <c r="BN30" s="1"/>
  <c r="AL30"/>
  <c r="V30"/>
  <c r="R30"/>
  <c r="P30"/>
  <c r="F30"/>
  <c r="K30" s="1"/>
  <c r="E30"/>
  <c r="D30"/>
  <c r="BU29"/>
  <c r="BK29"/>
  <c r="BF29"/>
  <c r="BG29" s="1"/>
  <c r="BC29"/>
  <c r="AL29"/>
  <c r="AN29" s="1"/>
  <c r="V29"/>
  <c r="R29"/>
  <c r="P29"/>
  <c r="F29"/>
  <c r="K29" s="1"/>
  <c r="E29"/>
  <c r="G29" s="1"/>
  <c r="D29"/>
  <c r="BU28"/>
  <c r="BK28"/>
  <c r="BF28"/>
  <c r="BC28"/>
  <c r="BG28" s="1"/>
  <c r="AN28"/>
  <c r="BJ28" s="1"/>
  <c r="BL28" s="1"/>
  <c r="BN28" s="1"/>
  <c r="AL28"/>
  <c r="V28"/>
  <c r="R28"/>
  <c r="P28"/>
  <c r="F28"/>
  <c r="K28" s="1"/>
  <c r="E28"/>
  <c r="D28"/>
  <c r="BU27"/>
  <c r="BK27"/>
  <c r="BF27"/>
  <c r="BG27" s="1"/>
  <c r="BC27"/>
  <c r="AL27"/>
  <c r="AN27" s="1"/>
  <c r="V27"/>
  <c r="R27"/>
  <c r="P27"/>
  <c r="F27"/>
  <c r="K27" s="1"/>
  <c r="E27"/>
  <c r="G27" s="1"/>
  <c r="D27"/>
  <c r="BU26"/>
  <c r="BK26"/>
  <c r="BF26"/>
  <c r="BC26"/>
  <c r="BG26" s="1"/>
  <c r="AN26"/>
  <c r="BJ26" s="1"/>
  <c r="BL26" s="1"/>
  <c r="BN26" s="1"/>
  <c r="AL26"/>
  <c r="V26"/>
  <c r="R26"/>
  <c r="P26"/>
  <c r="F26"/>
  <c r="K26" s="1"/>
  <c r="E26"/>
  <c r="D26"/>
  <c r="BU25"/>
  <c r="BK25"/>
  <c r="BF25"/>
  <c r="BG25" s="1"/>
  <c r="BC25"/>
  <c r="AL25"/>
  <c r="AN25" s="1"/>
  <c r="V25"/>
  <c r="R25"/>
  <c r="P25"/>
  <c r="F25"/>
  <c r="K25" s="1"/>
  <c r="E25"/>
  <c r="G25" s="1"/>
  <c r="D25"/>
  <c r="BU24"/>
  <c r="BK24"/>
  <c r="BF24"/>
  <c r="BC24"/>
  <c r="BG24" s="1"/>
  <c r="AN24"/>
  <c r="BJ24" s="1"/>
  <c r="BL24" s="1"/>
  <c r="BN24" s="1"/>
  <c r="AL24"/>
  <c r="V24"/>
  <c r="R24"/>
  <c r="P24"/>
  <c r="F24"/>
  <c r="K24" s="1"/>
  <c r="E24"/>
  <c r="D24"/>
  <c r="BU23"/>
  <c r="BK23"/>
  <c r="BF23"/>
  <c r="BG23" s="1"/>
  <c r="BC23"/>
  <c r="AL23"/>
  <c r="AN23" s="1"/>
  <c r="V23"/>
  <c r="R23"/>
  <c r="P23"/>
  <c r="F23"/>
  <c r="K23" s="1"/>
  <c r="E23"/>
  <c r="G23" s="1"/>
  <c r="D23"/>
  <c r="BU22"/>
  <c r="BK22"/>
  <c r="BF22"/>
  <c r="BC22"/>
  <c r="BG22" s="1"/>
  <c r="AN22"/>
  <c r="BJ22" s="1"/>
  <c r="BL22" s="1"/>
  <c r="BN22" s="1"/>
  <c r="AL22"/>
  <c r="V22"/>
  <c r="R22"/>
  <c r="P22"/>
  <c r="F22"/>
  <c r="K22" s="1"/>
  <c r="E22"/>
  <c r="D22"/>
  <c r="BU21"/>
  <c r="BK21"/>
  <c r="BF21"/>
  <c r="BG21" s="1"/>
  <c r="BC21"/>
  <c r="AL21"/>
  <c r="AN21" s="1"/>
  <c r="V21"/>
  <c r="R21"/>
  <c r="P21"/>
  <c r="F21"/>
  <c r="K21" s="1"/>
  <c r="E21"/>
  <c r="G21" s="1"/>
  <c r="D21"/>
  <c r="BU20"/>
  <c r="BK20"/>
  <c r="BF20"/>
  <c r="BC20"/>
  <c r="BG20" s="1"/>
  <c r="AN20"/>
  <c r="BJ20" s="1"/>
  <c r="BL20" s="1"/>
  <c r="BN20" s="1"/>
  <c r="AL20"/>
  <c r="V20"/>
  <c r="R20"/>
  <c r="P20"/>
  <c r="F20"/>
  <c r="K20" s="1"/>
  <c r="E20"/>
  <c r="D20"/>
  <c r="BU19"/>
  <c r="BK19"/>
  <c r="BF19"/>
  <c r="BG19" s="1"/>
  <c r="BC19"/>
  <c r="AL19"/>
  <c r="AN19" s="1"/>
  <c r="V19"/>
  <c r="R19"/>
  <c r="P19"/>
  <c r="F19"/>
  <c r="K19" s="1"/>
  <c r="E19"/>
  <c r="G19" s="1"/>
  <c r="D19"/>
  <c r="BU18"/>
  <c r="BK18"/>
  <c r="BF18"/>
  <c r="BC18"/>
  <c r="BG18" s="1"/>
  <c r="AN18"/>
  <c r="BJ18" s="1"/>
  <c r="BL18" s="1"/>
  <c r="BN18" s="1"/>
  <c r="AL18"/>
  <c r="V18"/>
  <c r="R18"/>
  <c r="P18"/>
  <c r="F18"/>
  <c r="K18" s="1"/>
  <c r="E18"/>
  <c r="D18"/>
  <c r="BU17"/>
  <c r="BK17"/>
  <c r="BF17"/>
  <c r="BG17" s="1"/>
  <c r="BC17"/>
  <c r="AL17"/>
  <c r="AN17" s="1"/>
  <c r="V17"/>
  <c r="R17"/>
  <c r="P17"/>
  <c r="F17"/>
  <c r="K17" s="1"/>
  <c r="E17"/>
  <c r="G17" s="1"/>
  <c r="D17"/>
  <c r="BU16"/>
  <c r="BK16"/>
  <c r="BF16"/>
  <c r="BC16"/>
  <c r="BG16" s="1"/>
  <c r="AN16"/>
  <c r="BJ16" s="1"/>
  <c r="BL16" s="1"/>
  <c r="BN16" s="1"/>
  <c r="AL16"/>
  <c r="V16"/>
  <c r="R16"/>
  <c r="P16"/>
  <c r="F16"/>
  <c r="K16" s="1"/>
  <c r="E16"/>
  <c r="D16"/>
  <c r="BU15"/>
  <c r="BK15"/>
  <c r="BF15"/>
  <c r="BG15" s="1"/>
  <c r="BC15"/>
  <c r="AL15"/>
  <c r="AN15" s="1"/>
  <c r="V15"/>
  <c r="R15"/>
  <c r="P15"/>
  <c r="F15"/>
  <c r="K15" s="1"/>
  <c r="E15"/>
  <c r="G15" s="1"/>
  <c r="D15"/>
  <c r="BU14"/>
  <c r="BK14"/>
  <c r="BF14"/>
  <c r="BC14"/>
  <c r="BG14" s="1"/>
  <c r="AN14"/>
  <c r="BJ14" s="1"/>
  <c r="BL14" s="1"/>
  <c r="BN14" s="1"/>
  <c r="AL14"/>
  <c r="V14"/>
  <c r="R14"/>
  <c r="P14"/>
  <c r="F14"/>
  <c r="K14" s="1"/>
  <c r="E14"/>
  <c r="D14"/>
  <c r="BU13"/>
  <c r="BK13"/>
  <c r="BF13"/>
  <c r="BG13" s="1"/>
  <c r="BC13"/>
  <c r="AL13"/>
  <c r="AN13" s="1"/>
  <c r="V13"/>
  <c r="R13"/>
  <c r="P13"/>
  <c r="F13"/>
  <c r="K13" s="1"/>
  <c r="E13"/>
  <c r="G13" s="1"/>
  <c r="D13"/>
  <c r="BU12"/>
  <c r="BK12"/>
  <c r="BF12"/>
  <c r="BC12"/>
  <c r="BG12" s="1"/>
  <c r="AN12"/>
  <c r="BJ12" s="1"/>
  <c r="BL12" s="1"/>
  <c r="BN12" s="1"/>
  <c r="AL12"/>
  <c r="V12"/>
  <c r="R12"/>
  <c r="P12"/>
  <c r="F12"/>
  <c r="K12" s="1"/>
  <c r="E12"/>
  <c r="D12"/>
  <c r="BU11"/>
  <c r="BK11"/>
  <c r="BF11"/>
  <c r="BG11" s="1"/>
  <c r="BC11"/>
  <c r="AL11"/>
  <c r="AN11" s="1"/>
  <c r="V11"/>
  <c r="R11"/>
  <c r="P11"/>
  <c r="F11"/>
  <c r="K11" s="1"/>
  <c r="E11"/>
  <c r="G11" s="1"/>
  <c r="D11"/>
  <c r="BU10"/>
  <c r="BK10"/>
  <c r="BK450" s="1"/>
  <c r="BF10"/>
  <c r="BC10"/>
  <c r="BC450" s="1"/>
  <c r="AN10"/>
  <c r="AL10"/>
  <c r="V10"/>
  <c r="R10"/>
  <c r="P10"/>
  <c r="F10"/>
  <c r="F450" s="1"/>
  <c r="E10"/>
  <c r="D10"/>
  <c r="D450" s="1"/>
  <c r="AN2"/>
  <c r="BJ11" l="1"/>
  <c r="BL11" s="1"/>
  <c r="BN11" s="1"/>
  <c r="BJ15"/>
  <c r="BL15" s="1"/>
  <c r="BN15" s="1"/>
  <c r="BJ19"/>
  <c r="BL19" s="1"/>
  <c r="BN19" s="1"/>
  <c r="BJ23"/>
  <c r="BL23" s="1"/>
  <c r="BN23" s="1"/>
  <c r="BO24"/>
  <c r="AT24"/>
  <c r="AU24" s="1"/>
  <c r="BJ27"/>
  <c r="BL27" s="1"/>
  <c r="BN27" s="1"/>
  <c r="BO28"/>
  <c r="AT28"/>
  <c r="AU28" s="1"/>
  <c r="BJ31"/>
  <c r="BL31" s="1"/>
  <c r="BN31" s="1"/>
  <c r="BO32"/>
  <c r="AT32"/>
  <c r="AU32" s="1"/>
  <c r="BJ35"/>
  <c r="BL35" s="1"/>
  <c r="BN35" s="1"/>
  <c r="BO36"/>
  <c r="AT36"/>
  <c r="AU36" s="1"/>
  <c r="BJ39"/>
  <c r="BL39" s="1"/>
  <c r="BN39" s="1"/>
  <c r="BO40"/>
  <c r="AT40"/>
  <c r="AU40" s="1"/>
  <c r="BJ43"/>
  <c r="BL43" s="1"/>
  <c r="BN43" s="1"/>
  <c r="BO44"/>
  <c r="AT44"/>
  <c r="AU44" s="1"/>
  <c r="BJ47"/>
  <c r="BL47" s="1"/>
  <c r="BN47" s="1"/>
  <c r="BO48"/>
  <c r="AT48"/>
  <c r="AU48" s="1"/>
  <c r="AT49"/>
  <c r="AU49" s="1"/>
  <c r="BO49"/>
  <c r="AT51"/>
  <c r="AU51" s="1"/>
  <c r="BO51"/>
  <c r="AT53"/>
  <c r="AU53" s="1"/>
  <c r="BO53"/>
  <c r="AT55"/>
  <c r="AU55" s="1"/>
  <c r="BO55"/>
  <c r="AT57"/>
  <c r="AU57" s="1"/>
  <c r="BO57"/>
  <c r="AT59"/>
  <c r="AU59" s="1"/>
  <c r="BO59"/>
  <c r="AT61"/>
  <c r="AU61" s="1"/>
  <c r="BO61"/>
  <c r="AT63"/>
  <c r="AU63" s="1"/>
  <c r="BO63"/>
  <c r="AT65"/>
  <c r="AU65" s="1"/>
  <c r="BO65"/>
  <c r="AT67"/>
  <c r="AU67" s="1"/>
  <c r="BO67"/>
  <c r="AT69"/>
  <c r="AU69" s="1"/>
  <c r="BO69"/>
  <c r="BO12"/>
  <c r="AT12"/>
  <c r="AU12" s="1"/>
  <c r="BO16"/>
  <c r="AT16"/>
  <c r="AU16" s="1"/>
  <c r="BO20"/>
  <c r="AT20"/>
  <c r="AU20" s="1"/>
  <c r="BJ13"/>
  <c r="BL13" s="1"/>
  <c r="BN13" s="1"/>
  <c r="BO14"/>
  <c r="AT14"/>
  <c r="AU14" s="1"/>
  <c r="BJ17"/>
  <c r="BL17" s="1"/>
  <c r="BN17" s="1"/>
  <c r="BO18"/>
  <c r="AT18"/>
  <c r="AU18" s="1"/>
  <c r="BJ21"/>
  <c r="BL21" s="1"/>
  <c r="BN21" s="1"/>
  <c r="BO22"/>
  <c r="AT22"/>
  <c r="AU22" s="1"/>
  <c r="BJ25"/>
  <c r="BL25" s="1"/>
  <c r="BN25" s="1"/>
  <c r="BO26"/>
  <c r="AT26"/>
  <c r="AU26" s="1"/>
  <c r="BJ29"/>
  <c r="BL29" s="1"/>
  <c r="BN29" s="1"/>
  <c r="BO30"/>
  <c r="AT30"/>
  <c r="AU30" s="1"/>
  <c r="BJ33"/>
  <c r="BL33" s="1"/>
  <c r="BN33" s="1"/>
  <c r="BO34"/>
  <c r="AT34"/>
  <c r="AU34" s="1"/>
  <c r="BJ37"/>
  <c r="BL37" s="1"/>
  <c r="BN37" s="1"/>
  <c r="BO38"/>
  <c r="AT38"/>
  <c r="AU38" s="1"/>
  <c r="BJ41"/>
  <c r="BL41" s="1"/>
  <c r="BN41" s="1"/>
  <c r="BO42"/>
  <c r="AT42"/>
  <c r="AU42" s="1"/>
  <c r="BJ45"/>
  <c r="BL45" s="1"/>
  <c r="BN45" s="1"/>
  <c r="BO46"/>
  <c r="AT46"/>
  <c r="AU46" s="1"/>
  <c r="BJ50"/>
  <c r="BL50" s="1"/>
  <c r="BN50" s="1"/>
  <c r="BJ52"/>
  <c r="BL52" s="1"/>
  <c r="BN52" s="1"/>
  <c r="BJ54"/>
  <c r="BL54" s="1"/>
  <c r="BN54" s="1"/>
  <c r="BJ56"/>
  <c r="BL56" s="1"/>
  <c r="BN56" s="1"/>
  <c r="BJ58"/>
  <c r="BL58" s="1"/>
  <c r="BN58" s="1"/>
  <c r="BJ60"/>
  <c r="BL60" s="1"/>
  <c r="BN60" s="1"/>
  <c r="BJ62"/>
  <c r="BL62" s="1"/>
  <c r="BN62" s="1"/>
  <c r="BJ64"/>
  <c r="BL64" s="1"/>
  <c r="BN64" s="1"/>
  <c r="BJ66"/>
  <c r="BL66" s="1"/>
  <c r="BN66" s="1"/>
  <c r="BJ68"/>
  <c r="BL68" s="1"/>
  <c r="BN68" s="1"/>
  <c r="BO70"/>
  <c r="AT70"/>
  <c r="AU70" s="1"/>
  <c r="BJ73"/>
  <c r="BL73" s="1"/>
  <c r="BN73" s="1"/>
  <c r="BO74"/>
  <c r="AT74"/>
  <c r="AU74" s="1"/>
  <c r="BJ77"/>
  <c r="BL77" s="1"/>
  <c r="BN77" s="1"/>
  <c r="BO78"/>
  <c r="AT78"/>
  <c r="AU78" s="1"/>
  <c r="BJ81"/>
  <c r="BL81" s="1"/>
  <c r="BN81" s="1"/>
  <c r="BO82"/>
  <c r="AT82"/>
  <c r="AU82" s="1"/>
  <c r="BJ85"/>
  <c r="BL85" s="1"/>
  <c r="BN85" s="1"/>
  <c r="BO86"/>
  <c r="AT86"/>
  <c r="AU86" s="1"/>
  <c r="BJ89"/>
  <c r="BL89" s="1"/>
  <c r="BN89" s="1"/>
  <c r="BO90"/>
  <c r="AT90"/>
  <c r="AU90" s="1"/>
  <c r="BJ93"/>
  <c r="BL93" s="1"/>
  <c r="BN93" s="1"/>
  <c r="BO94"/>
  <c r="AT94"/>
  <c r="AU94" s="1"/>
  <c r="BJ97"/>
  <c r="BL97" s="1"/>
  <c r="BN97" s="1"/>
  <c r="BO98"/>
  <c r="AT98"/>
  <c r="AU98" s="1"/>
  <c r="BJ101"/>
  <c r="BL101" s="1"/>
  <c r="BN101" s="1"/>
  <c r="BO102"/>
  <c r="AT102"/>
  <c r="AU102" s="1"/>
  <c r="BJ105"/>
  <c r="BL105" s="1"/>
  <c r="BN105" s="1"/>
  <c r="BO106"/>
  <c r="AT106"/>
  <c r="AU106" s="1"/>
  <c r="BJ109"/>
  <c r="BL109" s="1"/>
  <c r="BN109" s="1"/>
  <c r="BO110"/>
  <c r="AT110"/>
  <c r="AU110" s="1"/>
  <c r="BJ113"/>
  <c r="BL113" s="1"/>
  <c r="BN113" s="1"/>
  <c r="BO114"/>
  <c r="AT114"/>
  <c r="AU114" s="1"/>
  <c r="BJ117"/>
  <c r="BL117" s="1"/>
  <c r="BN117" s="1"/>
  <c r="BO118"/>
  <c r="AT118"/>
  <c r="AU118" s="1"/>
  <c r="BJ121"/>
  <c r="BL121" s="1"/>
  <c r="BN121" s="1"/>
  <c r="BO122"/>
  <c r="AT122"/>
  <c r="AU122" s="1"/>
  <c r="BJ125"/>
  <c r="BL125" s="1"/>
  <c r="BN125" s="1"/>
  <c r="BO126"/>
  <c r="AT126"/>
  <c r="AU126" s="1"/>
  <c r="BJ129"/>
  <c r="BL129" s="1"/>
  <c r="BN129" s="1"/>
  <c r="BO130"/>
  <c r="AT130"/>
  <c r="AU130" s="1"/>
  <c r="BJ133"/>
  <c r="BL133" s="1"/>
  <c r="BN133" s="1"/>
  <c r="BO134"/>
  <c r="AT134"/>
  <c r="AU134" s="1"/>
  <c r="BJ137"/>
  <c r="BL137" s="1"/>
  <c r="BN137" s="1"/>
  <c r="BO138"/>
  <c r="AT138"/>
  <c r="AU138" s="1"/>
  <c r="BJ141"/>
  <c r="BL141" s="1"/>
  <c r="BN141" s="1"/>
  <c r="BO142"/>
  <c r="AT142"/>
  <c r="AU142" s="1"/>
  <c r="BJ145"/>
  <c r="BL145" s="1"/>
  <c r="BN145" s="1"/>
  <c r="BO146"/>
  <c r="AT146"/>
  <c r="AU146" s="1"/>
  <c r="BJ149"/>
  <c r="BL149" s="1"/>
  <c r="BN149" s="1"/>
  <c r="BO150"/>
  <c r="AT150"/>
  <c r="AU150" s="1"/>
  <c r="BJ154"/>
  <c r="BL154" s="1"/>
  <c r="BN154" s="1"/>
  <c r="BO155"/>
  <c r="AT155"/>
  <c r="AU155" s="1"/>
  <c r="BJ158"/>
  <c r="BL158" s="1"/>
  <c r="BN158" s="1"/>
  <c r="BO159"/>
  <c r="AT159"/>
  <c r="AU159" s="1"/>
  <c r="BJ162"/>
  <c r="BL162" s="1"/>
  <c r="BN162" s="1"/>
  <c r="BO163"/>
  <c r="AT163"/>
  <c r="AU163" s="1"/>
  <c r="BJ166"/>
  <c r="BL166" s="1"/>
  <c r="BN166" s="1"/>
  <c r="BO167"/>
  <c r="AT167"/>
  <c r="AU167" s="1"/>
  <c r="BJ170"/>
  <c r="BL170" s="1"/>
  <c r="BN170" s="1"/>
  <c r="BO171"/>
  <c r="AT171"/>
  <c r="AU171" s="1"/>
  <c r="BJ174"/>
  <c r="BL174" s="1"/>
  <c r="BN174" s="1"/>
  <c r="BO175"/>
  <c r="AT175"/>
  <c r="AU175" s="1"/>
  <c r="AN450"/>
  <c r="AN3" s="1"/>
  <c r="E450"/>
  <c r="G10"/>
  <c r="R450"/>
  <c r="AL450"/>
  <c r="BF450"/>
  <c r="BJ10"/>
  <c r="G12"/>
  <c r="G14"/>
  <c r="G16"/>
  <c r="G18"/>
  <c r="G20"/>
  <c r="G22"/>
  <c r="G24"/>
  <c r="G26"/>
  <c r="G28"/>
  <c r="G30"/>
  <c r="G32"/>
  <c r="G34"/>
  <c r="G36"/>
  <c r="G38"/>
  <c r="G40"/>
  <c r="G42"/>
  <c r="G44"/>
  <c r="G46"/>
  <c r="G48"/>
  <c r="K50"/>
  <c r="K52"/>
  <c r="K54"/>
  <c r="K56"/>
  <c r="K58"/>
  <c r="K60"/>
  <c r="K62"/>
  <c r="K64"/>
  <c r="K66"/>
  <c r="K68"/>
  <c r="K70"/>
  <c r="BJ71"/>
  <c r="BL71" s="1"/>
  <c r="BN71" s="1"/>
  <c r="BO72"/>
  <c r="AT72"/>
  <c r="AU72" s="1"/>
  <c r="BJ75"/>
  <c r="BL75" s="1"/>
  <c r="BN75" s="1"/>
  <c r="BO76"/>
  <c r="AT76"/>
  <c r="AU76" s="1"/>
  <c r="BJ79"/>
  <c r="BL79" s="1"/>
  <c r="BN79" s="1"/>
  <c r="BO80"/>
  <c r="AT80"/>
  <c r="AU80" s="1"/>
  <c r="BJ83"/>
  <c r="BL83" s="1"/>
  <c r="BN83" s="1"/>
  <c r="BO84"/>
  <c r="AT84"/>
  <c r="AU84" s="1"/>
  <c r="BJ87"/>
  <c r="BL87" s="1"/>
  <c r="BN87" s="1"/>
  <c r="BO88"/>
  <c r="AT88"/>
  <c r="AU88" s="1"/>
  <c r="BJ91"/>
  <c r="BL91" s="1"/>
  <c r="BN91" s="1"/>
  <c r="BO92"/>
  <c r="AT92"/>
  <c r="AU92" s="1"/>
  <c r="BJ95"/>
  <c r="BL95" s="1"/>
  <c r="BN95" s="1"/>
  <c r="BO96"/>
  <c r="AT96"/>
  <c r="AU96" s="1"/>
  <c r="BJ99"/>
  <c r="BL99" s="1"/>
  <c r="BN99" s="1"/>
  <c r="BO100"/>
  <c r="AT100"/>
  <c r="AU100" s="1"/>
  <c r="BJ103"/>
  <c r="BL103" s="1"/>
  <c r="BN103" s="1"/>
  <c r="BO104"/>
  <c r="AT104"/>
  <c r="AU104" s="1"/>
  <c r="BJ107"/>
  <c r="BL107" s="1"/>
  <c r="BN107" s="1"/>
  <c r="BO108"/>
  <c r="AT108"/>
  <c r="AU108" s="1"/>
  <c r="BJ111"/>
  <c r="BL111" s="1"/>
  <c r="BN111" s="1"/>
  <c r="BO112"/>
  <c r="AT112"/>
  <c r="AU112" s="1"/>
  <c r="BJ115"/>
  <c r="BL115" s="1"/>
  <c r="BN115" s="1"/>
  <c r="BO116"/>
  <c r="AT116"/>
  <c r="AU116" s="1"/>
  <c r="BJ119"/>
  <c r="BL119" s="1"/>
  <c r="BN119" s="1"/>
  <c r="BO120"/>
  <c r="AT120"/>
  <c r="AU120" s="1"/>
  <c r="BJ123"/>
  <c r="BL123" s="1"/>
  <c r="BN123" s="1"/>
  <c r="BO124"/>
  <c r="AT124"/>
  <c r="AU124" s="1"/>
  <c r="BJ127"/>
  <c r="BL127" s="1"/>
  <c r="BN127" s="1"/>
  <c r="BO128"/>
  <c r="AT128"/>
  <c r="AU128" s="1"/>
  <c r="BJ131"/>
  <c r="BL131" s="1"/>
  <c r="BN131" s="1"/>
  <c r="BO132"/>
  <c r="AT132"/>
  <c r="AU132" s="1"/>
  <c r="BJ135"/>
  <c r="BL135" s="1"/>
  <c r="BN135" s="1"/>
  <c r="BO136"/>
  <c r="AT136"/>
  <c r="AU136" s="1"/>
  <c r="BJ139"/>
  <c r="BL139" s="1"/>
  <c r="BN139" s="1"/>
  <c r="BO140"/>
  <c r="AT140"/>
  <c r="AU140" s="1"/>
  <c r="BJ143"/>
  <c r="BL143" s="1"/>
  <c r="BN143" s="1"/>
  <c r="BO144"/>
  <c r="AT144"/>
  <c r="AU144" s="1"/>
  <c r="BJ147"/>
  <c r="BL147" s="1"/>
  <c r="BN147" s="1"/>
  <c r="BO148"/>
  <c r="AT148"/>
  <c r="AU148" s="1"/>
  <c r="BJ151"/>
  <c r="BL151" s="1"/>
  <c r="BN151" s="1"/>
  <c r="BO152"/>
  <c r="AT152"/>
  <c r="AU152" s="1"/>
  <c r="BO153"/>
  <c r="AT153"/>
  <c r="AU153" s="1"/>
  <c r="BJ156"/>
  <c r="BL156" s="1"/>
  <c r="BN156" s="1"/>
  <c r="BO157"/>
  <c r="AT157"/>
  <c r="AU157" s="1"/>
  <c r="BJ160"/>
  <c r="BL160" s="1"/>
  <c r="BN160" s="1"/>
  <c r="BO161"/>
  <c r="AT161"/>
  <c r="AU161" s="1"/>
  <c r="BJ164"/>
  <c r="BL164" s="1"/>
  <c r="BN164" s="1"/>
  <c r="BO165"/>
  <c r="AT165"/>
  <c r="AU165" s="1"/>
  <c r="BJ168"/>
  <c r="BL168" s="1"/>
  <c r="BN168" s="1"/>
  <c r="BO169"/>
  <c r="AT169"/>
  <c r="AU169" s="1"/>
  <c r="BJ172"/>
  <c r="BL172" s="1"/>
  <c r="BN172" s="1"/>
  <c r="BO173"/>
  <c r="AT173"/>
  <c r="AU173" s="1"/>
  <c r="BJ176"/>
  <c r="BL176" s="1"/>
  <c r="BN176" s="1"/>
  <c r="K10"/>
  <c r="BG10"/>
  <c r="BG450" s="1"/>
  <c r="BJ182"/>
  <c r="BL182" s="1"/>
  <c r="BN182" s="1"/>
  <c r="BO183"/>
  <c r="AT183"/>
  <c r="AU183" s="1"/>
  <c r="BJ186"/>
  <c r="BL186" s="1"/>
  <c r="BN186" s="1"/>
  <c r="BO187"/>
  <c r="AT187"/>
  <c r="AU187" s="1"/>
  <c r="BJ190"/>
  <c r="BL190" s="1"/>
  <c r="BN190" s="1"/>
  <c r="BO191"/>
  <c r="AT191"/>
  <c r="AU191" s="1"/>
  <c r="BJ194"/>
  <c r="BL194" s="1"/>
  <c r="BN194" s="1"/>
  <c r="BO195"/>
  <c r="AT195"/>
  <c r="AU195" s="1"/>
  <c r="BJ198"/>
  <c r="BL198" s="1"/>
  <c r="BN198" s="1"/>
  <c r="BO199"/>
  <c r="AT199"/>
  <c r="AU199" s="1"/>
  <c r="BJ202"/>
  <c r="BL202" s="1"/>
  <c r="BN202" s="1"/>
  <c r="BO203"/>
  <c r="AT203"/>
  <c r="AU203" s="1"/>
  <c r="BJ206"/>
  <c r="BL206" s="1"/>
  <c r="BN206" s="1"/>
  <c r="BO207"/>
  <c r="AT207"/>
  <c r="AU207" s="1"/>
  <c r="BJ210"/>
  <c r="BL210" s="1"/>
  <c r="BN210" s="1"/>
  <c r="BO211"/>
  <c r="AT211"/>
  <c r="AU211" s="1"/>
  <c r="BJ214"/>
  <c r="BL214" s="1"/>
  <c r="BN214" s="1"/>
  <c r="BO215"/>
  <c r="AT215"/>
  <c r="AU215" s="1"/>
  <c r="BJ218"/>
  <c r="BL218" s="1"/>
  <c r="BN218" s="1"/>
  <c r="BO219"/>
  <c r="AT219"/>
  <c r="AU219" s="1"/>
  <c r="BJ222"/>
  <c r="BL222" s="1"/>
  <c r="BN222" s="1"/>
  <c r="BO223"/>
  <c r="AT223"/>
  <c r="AU223" s="1"/>
  <c r="BJ226"/>
  <c r="BL226" s="1"/>
  <c r="BN226" s="1"/>
  <c r="BO227"/>
  <c r="AT227"/>
  <c r="AU227" s="1"/>
  <c r="BJ230"/>
  <c r="BL230" s="1"/>
  <c r="BN230" s="1"/>
  <c r="BO231"/>
  <c r="AT231"/>
  <c r="AU231" s="1"/>
  <c r="BJ234"/>
  <c r="BL234" s="1"/>
  <c r="BN234" s="1"/>
  <c r="BO235"/>
  <c r="AT235"/>
  <c r="AU235" s="1"/>
  <c r="BJ238"/>
  <c r="BL238" s="1"/>
  <c r="BN238" s="1"/>
  <c r="BO239"/>
  <c r="AT239"/>
  <c r="AU239" s="1"/>
  <c r="BJ242"/>
  <c r="BL242" s="1"/>
  <c r="BN242" s="1"/>
  <c r="BO243"/>
  <c r="AT243"/>
  <c r="AU243" s="1"/>
  <c r="BJ246"/>
  <c r="BL246" s="1"/>
  <c r="BN246" s="1"/>
  <c r="BO247"/>
  <c r="AT247"/>
  <c r="AU247" s="1"/>
  <c r="BJ250"/>
  <c r="BL250" s="1"/>
  <c r="BN250" s="1"/>
  <c r="BO251"/>
  <c r="AT251"/>
  <c r="AU251" s="1"/>
  <c r="BJ254"/>
  <c r="BL254" s="1"/>
  <c r="BN254" s="1"/>
  <c r="BO255"/>
  <c r="AT255"/>
  <c r="AU255" s="1"/>
  <c r="BJ258"/>
  <c r="BL258" s="1"/>
  <c r="BN258" s="1"/>
  <c r="BO259"/>
  <c r="AT259"/>
  <c r="AU259" s="1"/>
  <c r="BJ262"/>
  <c r="BL262" s="1"/>
  <c r="BN262" s="1"/>
  <c r="BO263"/>
  <c r="AT263"/>
  <c r="AU263" s="1"/>
  <c r="BJ266"/>
  <c r="BL266" s="1"/>
  <c r="BN266" s="1"/>
  <c r="BO267"/>
  <c r="AT267"/>
  <c r="AU267" s="1"/>
  <c r="BJ270"/>
  <c r="BL270" s="1"/>
  <c r="BN270" s="1"/>
  <c r="BO271"/>
  <c r="AT271"/>
  <c r="AU271" s="1"/>
  <c r="BJ274"/>
  <c r="BL274" s="1"/>
  <c r="BN274" s="1"/>
  <c r="BO275"/>
  <c r="AT275"/>
  <c r="AU275" s="1"/>
  <c r="BJ278"/>
  <c r="BL278" s="1"/>
  <c r="BN278" s="1"/>
  <c r="BO279"/>
  <c r="AT279"/>
  <c r="AU279" s="1"/>
  <c r="BJ282"/>
  <c r="BL282" s="1"/>
  <c r="BN282" s="1"/>
  <c r="BO283"/>
  <c r="AT283"/>
  <c r="AU283" s="1"/>
  <c r="BJ286"/>
  <c r="BL286" s="1"/>
  <c r="BN286" s="1"/>
  <c r="K72"/>
  <c r="K74"/>
  <c r="K76"/>
  <c r="K78"/>
  <c r="K80"/>
  <c r="K82"/>
  <c r="K84"/>
  <c r="K86"/>
  <c r="K88"/>
  <c r="K90"/>
  <c r="K92"/>
  <c r="K94"/>
  <c r="K96"/>
  <c r="K98"/>
  <c r="K100"/>
  <c r="K102"/>
  <c r="K104"/>
  <c r="K106"/>
  <c r="K108"/>
  <c r="K110"/>
  <c r="K112"/>
  <c r="K114"/>
  <c r="K116"/>
  <c r="K118"/>
  <c r="K120"/>
  <c r="K122"/>
  <c r="K124"/>
  <c r="K126"/>
  <c r="K128"/>
  <c r="K130"/>
  <c r="K132"/>
  <c r="K134"/>
  <c r="K136"/>
  <c r="K138"/>
  <c r="K140"/>
  <c r="K142"/>
  <c r="K144"/>
  <c r="K146"/>
  <c r="K148"/>
  <c r="K150"/>
  <c r="K152"/>
  <c r="G153"/>
  <c r="G155"/>
  <c r="G157"/>
  <c r="G159"/>
  <c r="G161"/>
  <c r="G163"/>
  <c r="G165"/>
  <c r="G167"/>
  <c r="G169"/>
  <c r="G171"/>
  <c r="G173"/>
  <c r="G175"/>
  <c r="G177"/>
  <c r="BJ178"/>
  <c r="BL178" s="1"/>
  <c r="BN178" s="1"/>
  <c r="BJ180"/>
  <c r="BL180" s="1"/>
  <c r="BN180" s="1"/>
  <c r="BJ177"/>
  <c r="BL177" s="1"/>
  <c r="BN177" s="1"/>
  <c r="BJ179"/>
  <c r="BL179" s="1"/>
  <c r="BN179" s="1"/>
  <c r="BJ181"/>
  <c r="BL181" s="1"/>
  <c r="BN181" s="1"/>
  <c r="BJ184"/>
  <c r="BL184" s="1"/>
  <c r="BN184" s="1"/>
  <c r="BO185"/>
  <c r="AT185"/>
  <c r="AU185" s="1"/>
  <c r="BJ188"/>
  <c r="BL188" s="1"/>
  <c r="BN188" s="1"/>
  <c r="BO189"/>
  <c r="AT189"/>
  <c r="AU189" s="1"/>
  <c r="BJ192"/>
  <c r="BL192" s="1"/>
  <c r="BN192" s="1"/>
  <c r="BO193"/>
  <c r="AT193"/>
  <c r="AU193" s="1"/>
  <c r="BJ196"/>
  <c r="BL196" s="1"/>
  <c r="BN196" s="1"/>
  <c r="BO197"/>
  <c r="AT197"/>
  <c r="AU197" s="1"/>
  <c r="BJ200"/>
  <c r="BL200" s="1"/>
  <c r="BN200" s="1"/>
  <c r="BO201"/>
  <c r="AT201"/>
  <c r="AU201" s="1"/>
  <c r="BJ204"/>
  <c r="BL204" s="1"/>
  <c r="BN204" s="1"/>
  <c r="BO205"/>
  <c r="AT205"/>
  <c r="AU205" s="1"/>
  <c r="BJ208"/>
  <c r="BL208" s="1"/>
  <c r="BN208" s="1"/>
  <c r="BO209"/>
  <c r="AT209"/>
  <c r="AU209" s="1"/>
  <c r="BJ212"/>
  <c r="BL212" s="1"/>
  <c r="BN212" s="1"/>
  <c r="BO213"/>
  <c r="AT213"/>
  <c r="AU213" s="1"/>
  <c r="BJ216"/>
  <c r="BL216" s="1"/>
  <c r="BN216" s="1"/>
  <c r="BO217"/>
  <c r="AT217"/>
  <c r="AU217" s="1"/>
  <c r="BJ220"/>
  <c r="BL220" s="1"/>
  <c r="BN220" s="1"/>
  <c r="BO221"/>
  <c r="AT221"/>
  <c r="AU221" s="1"/>
  <c r="BJ224"/>
  <c r="BL224" s="1"/>
  <c r="BN224" s="1"/>
  <c r="BO225"/>
  <c r="AT225"/>
  <c r="AU225" s="1"/>
  <c r="BJ228"/>
  <c r="BL228" s="1"/>
  <c r="BN228" s="1"/>
  <c r="BO229"/>
  <c r="AT229"/>
  <c r="AU229" s="1"/>
  <c r="BJ232"/>
  <c r="BL232" s="1"/>
  <c r="BN232" s="1"/>
  <c r="BO233"/>
  <c r="AT233"/>
  <c r="AU233" s="1"/>
  <c r="BJ236"/>
  <c r="BL236" s="1"/>
  <c r="BN236" s="1"/>
  <c r="BO237"/>
  <c r="AT237"/>
  <c r="AU237" s="1"/>
  <c r="BJ240"/>
  <c r="BL240" s="1"/>
  <c r="BN240" s="1"/>
  <c r="BO241"/>
  <c r="AT241"/>
  <c r="AU241" s="1"/>
  <c r="BJ244"/>
  <c r="BL244" s="1"/>
  <c r="BN244" s="1"/>
  <c r="BO245"/>
  <c r="AT245"/>
  <c r="AU245" s="1"/>
  <c r="BJ248"/>
  <c r="BL248" s="1"/>
  <c r="BN248" s="1"/>
  <c r="BO249"/>
  <c r="AT249"/>
  <c r="AU249" s="1"/>
  <c r="BJ252"/>
  <c r="BL252" s="1"/>
  <c r="BN252" s="1"/>
  <c r="BO253"/>
  <c r="AT253"/>
  <c r="AU253" s="1"/>
  <c r="BJ256"/>
  <c r="BL256" s="1"/>
  <c r="BN256" s="1"/>
  <c r="BO257"/>
  <c r="AT257"/>
  <c r="AU257" s="1"/>
  <c r="BJ260"/>
  <c r="BL260" s="1"/>
  <c r="BN260" s="1"/>
  <c r="BO261"/>
  <c r="AT261"/>
  <c r="AU261" s="1"/>
  <c r="BJ264"/>
  <c r="BL264" s="1"/>
  <c r="BN264" s="1"/>
  <c r="BO265"/>
  <c r="AT265"/>
  <c r="AU265" s="1"/>
  <c r="BJ268"/>
  <c r="BL268" s="1"/>
  <c r="BN268" s="1"/>
  <c r="BO269"/>
  <c r="AT269"/>
  <c r="AU269" s="1"/>
  <c r="BJ272"/>
  <c r="BL272" s="1"/>
  <c r="BN272" s="1"/>
  <c r="BO273"/>
  <c r="AT273"/>
  <c r="AU273" s="1"/>
  <c r="BJ276"/>
  <c r="BL276" s="1"/>
  <c r="BN276" s="1"/>
  <c r="BO277"/>
  <c r="AT277"/>
  <c r="AU277" s="1"/>
  <c r="BJ280"/>
  <c r="BL280" s="1"/>
  <c r="BN280" s="1"/>
  <c r="BO281"/>
  <c r="AT281"/>
  <c r="AU281" s="1"/>
  <c r="BJ284"/>
  <c r="BL284" s="1"/>
  <c r="BN284" s="1"/>
  <c r="BO285"/>
  <c r="AT285"/>
  <c r="AU285" s="1"/>
  <c r="K179"/>
  <c r="K181"/>
  <c r="BJ287"/>
  <c r="BL287" s="1"/>
  <c r="BN287" s="1"/>
  <c r="BJ288"/>
  <c r="BL288" s="1"/>
  <c r="BN288" s="1"/>
  <c r="BJ290"/>
  <c r="BL290" s="1"/>
  <c r="BN290" s="1"/>
  <c r="BO291"/>
  <c r="AT291"/>
  <c r="AU291" s="1"/>
  <c r="BJ294"/>
  <c r="BL294" s="1"/>
  <c r="BN294" s="1"/>
  <c r="BO295"/>
  <c r="AT295"/>
  <c r="AU295" s="1"/>
  <c r="BJ298"/>
  <c r="BL298" s="1"/>
  <c r="BN298" s="1"/>
  <c r="BO299"/>
  <c r="AT299"/>
  <c r="AU299" s="1"/>
  <c r="BJ302"/>
  <c r="BL302" s="1"/>
  <c r="BN302" s="1"/>
  <c r="BO303"/>
  <c r="AT303"/>
  <c r="AU303" s="1"/>
  <c r="BJ306"/>
  <c r="BL306" s="1"/>
  <c r="BN306" s="1"/>
  <c r="BO307"/>
  <c r="AT307"/>
  <c r="AU307" s="1"/>
  <c r="BJ310"/>
  <c r="BL310" s="1"/>
  <c r="BN310" s="1"/>
  <c r="BO311"/>
  <c r="AT311"/>
  <c r="AU311" s="1"/>
  <c r="BJ314"/>
  <c r="BL314" s="1"/>
  <c r="BN314" s="1"/>
  <c r="BO315"/>
  <c r="AT315"/>
  <c r="AU315" s="1"/>
  <c r="BJ318"/>
  <c r="BL318" s="1"/>
  <c r="BN318" s="1"/>
  <c r="BO319"/>
  <c r="AT319"/>
  <c r="AU319" s="1"/>
  <c r="BJ322"/>
  <c r="BL322" s="1"/>
  <c r="BN322" s="1"/>
  <c r="BO323"/>
  <c r="AT323"/>
  <c r="AU323" s="1"/>
  <c r="BJ326"/>
  <c r="BL326" s="1"/>
  <c r="BN326" s="1"/>
  <c r="BO327"/>
  <c r="AT327"/>
  <c r="AU327" s="1"/>
  <c r="BJ330"/>
  <c r="BL330" s="1"/>
  <c r="BN330" s="1"/>
  <c r="BO331"/>
  <c r="AT331"/>
  <c r="AU331" s="1"/>
  <c r="BJ334"/>
  <c r="BL334" s="1"/>
  <c r="BN334" s="1"/>
  <c r="BO335"/>
  <c r="AT335"/>
  <c r="AU335" s="1"/>
  <c r="BJ338"/>
  <c r="BL338" s="1"/>
  <c r="BN338" s="1"/>
  <c r="BO339"/>
  <c r="AT339"/>
  <c r="AU339" s="1"/>
  <c r="BJ342"/>
  <c r="BL342" s="1"/>
  <c r="BN342" s="1"/>
  <c r="BO343"/>
  <c r="AT343"/>
  <c r="AU343" s="1"/>
  <c r="AT344"/>
  <c r="AU344" s="1"/>
  <c r="BO344"/>
  <c r="AT346"/>
  <c r="AU346" s="1"/>
  <c r="BO346"/>
  <c r="K183"/>
  <c r="K185"/>
  <c r="K187"/>
  <c r="K189"/>
  <c r="K191"/>
  <c r="K193"/>
  <c r="K195"/>
  <c r="K197"/>
  <c r="K199"/>
  <c r="K201"/>
  <c r="K203"/>
  <c r="K205"/>
  <c r="K207"/>
  <c r="K209"/>
  <c r="K211"/>
  <c r="K213"/>
  <c r="K215"/>
  <c r="K217"/>
  <c r="K219"/>
  <c r="K221"/>
  <c r="K223"/>
  <c r="K225"/>
  <c r="K227"/>
  <c r="K229"/>
  <c r="K231"/>
  <c r="K233"/>
  <c r="K235"/>
  <c r="K237"/>
  <c r="K239"/>
  <c r="K241"/>
  <c r="K243"/>
  <c r="K245"/>
  <c r="K247"/>
  <c r="K249"/>
  <c r="K251"/>
  <c r="K253"/>
  <c r="K255"/>
  <c r="K257"/>
  <c r="K259"/>
  <c r="K261"/>
  <c r="K263"/>
  <c r="K265"/>
  <c r="K267"/>
  <c r="K269"/>
  <c r="K271"/>
  <c r="K273"/>
  <c r="K275"/>
  <c r="K277"/>
  <c r="K279"/>
  <c r="K281"/>
  <c r="K283"/>
  <c r="K285"/>
  <c r="K287"/>
  <c r="BO289"/>
  <c r="AT289"/>
  <c r="AU289" s="1"/>
  <c r="BJ292"/>
  <c r="BL292" s="1"/>
  <c r="BN292" s="1"/>
  <c r="BO293"/>
  <c r="AT293"/>
  <c r="AU293" s="1"/>
  <c r="BJ296"/>
  <c r="BL296" s="1"/>
  <c r="BN296" s="1"/>
  <c r="BO297"/>
  <c r="AT297"/>
  <c r="AU297" s="1"/>
  <c r="BJ300"/>
  <c r="BL300" s="1"/>
  <c r="BN300" s="1"/>
  <c r="BO301"/>
  <c r="AT301"/>
  <c r="AU301" s="1"/>
  <c r="BJ304"/>
  <c r="BL304" s="1"/>
  <c r="BN304" s="1"/>
  <c r="BO305"/>
  <c r="AT305"/>
  <c r="AU305" s="1"/>
  <c r="BJ308"/>
  <c r="BL308" s="1"/>
  <c r="BN308" s="1"/>
  <c r="BO309"/>
  <c r="AT309"/>
  <c r="AU309" s="1"/>
  <c r="BJ312"/>
  <c r="BL312" s="1"/>
  <c r="BN312" s="1"/>
  <c r="BO313"/>
  <c r="AT313"/>
  <c r="AU313" s="1"/>
  <c r="BJ316"/>
  <c r="BL316" s="1"/>
  <c r="BN316" s="1"/>
  <c r="BO317"/>
  <c r="AT317"/>
  <c r="AU317" s="1"/>
  <c r="BJ320"/>
  <c r="BL320" s="1"/>
  <c r="BN320" s="1"/>
  <c r="BO321"/>
  <c r="AT321"/>
  <c r="AU321" s="1"/>
  <c r="BJ324"/>
  <c r="BL324" s="1"/>
  <c r="BN324" s="1"/>
  <c r="BO325"/>
  <c r="AT325"/>
  <c r="AU325" s="1"/>
  <c r="BJ328"/>
  <c r="BL328" s="1"/>
  <c r="BN328" s="1"/>
  <c r="BO329"/>
  <c r="AT329"/>
  <c r="AU329" s="1"/>
  <c r="BJ332"/>
  <c r="BL332" s="1"/>
  <c r="BN332" s="1"/>
  <c r="BO333"/>
  <c r="AT333"/>
  <c r="AU333" s="1"/>
  <c r="BJ336"/>
  <c r="BL336" s="1"/>
  <c r="BN336" s="1"/>
  <c r="BO337"/>
  <c r="AT337"/>
  <c r="AU337" s="1"/>
  <c r="BJ340"/>
  <c r="BL340" s="1"/>
  <c r="BN340" s="1"/>
  <c r="BO341"/>
  <c r="AT341"/>
  <c r="AU341" s="1"/>
  <c r="BJ345"/>
  <c r="BL345" s="1"/>
  <c r="BN345" s="1"/>
  <c r="BJ347"/>
  <c r="BL347" s="1"/>
  <c r="BN347" s="1"/>
  <c r="BJ350"/>
  <c r="BL350" s="1"/>
  <c r="BN350" s="1"/>
  <c r="BO351"/>
  <c r="AT351"/>
  <c r="AU351" s="1"/>
  <c r="BJ354"/>
  <c r="BL354" s="1"/>
  <c r="BN354" s="1"/>
  <c r="BO355"/>
  <c r="AT355"/>
  <c r="AU355" s="1"/>
  <c r="BJ358"/>
  <c r="BL358" s="1"/>
  <c r="BN358" s="1"/>
  <c r="BO359"/>
  <c r="AT359"/>
  <c r="AU359" s="1"/>
  <c r="BJ362"/>
  <c r="BL362" s="1"/>
  <c r="BN362" s="1"/>
  <c r="BO363"/>
  <c r="AT363"/>
  <c r="AU363" s="1"/>
  <c r="BJ366"/>
  <c r="BL366" s="1"/>
  <c r="BN366" s="1"/>
  <c r="BO367"/>
  <c r="AT367"/>
  <c r="AU367" s="1"/>
  <c r="BJ370"/>
  <c r="BL370" s="1"/>
  <c r="BN370" s="1"/>
  <c r="BO371"/>
  <c r="AT371"/>
  <c r="AU371" s="1"/>
  <c r="BJ374"/>
  <c r="BL374" s="1"/>
  <c r="BN374" s="1"/>
  <c r="BO375"/>
  <c r="AT375"/>
  <c r="AU375" s="1"/>
  <c r="BJ378"/>
  <c r="BL378" s="1"/>
  <c r="BN378" s="1"/>
  <c r="BO379"/>
  <c r="AT379"/>
  <c r="AU379" s="1"/>
  <c r="BJ382"/>
  <c r="BL382" s="1"/>
  <c r="BN382" s="1"/>
  <c r="BO383"/>
  <c r="AT383"/>
  <c r="AU383" s="1"/>
  <c r="BJ386"/>
  <c r="BL386" s="1"/>
  <c r="BN386" s="1"/>
  <c r="BO387"/>
  <c r="AT387"/>
  <c r="AU387" s="1"/>
  <c r="BJ390"/>
  <c r="BL390" s="1"/>
  <c r="BN390" s="1"/>
  <c r="BO391"/>
  <c r="AT391"/>
  <c r="AU391" s="1"/>
  <c r="BJ394"/>
  <c r="BL394" s="1"/>
  <c r="BN394" s="1"/>
  <c r="BO395"/>
  <c r="AT395"/>
  <c r="AU395" s="1"/>
  <c r="G289"/>
  <c r="G291"/>
  <c r="G293"/>
  <c r="G295"/>
  <c r="G297"/>
  <c r="G299"/>
  <c r="G301"/>
  <c r="G303"/>
  <c r="G305"/>
  <c r="G307"/>
  <c r="G309"/>
  <c r="G311"/>
  <c r="G313"/>
  <c r="G315"/>
  <c r="G317"/>
  <c r="G319"/>
  <c r="G321"/>
  <c r="G323"/>
  <c r="G325"/>
  <c r="G327"/>
  <c r="G329"/>
  <c r="G331"/>
  <c r="G333"/>
  <c r="G335"/>
  <c r="G337"/>
  <c r="G339"/>
  <c r="G341"/>
  <c r="G343"/>
  <c r="K345"/>
  <c r="K347"/>
  <c r="BJ348"/>
  <c r="BL348" s="1"/>
  <c r="BN348" s="1"/>
  <c r="BO349"/>
  <c r="AT349"/>
  <c r="AU349" s="1"/>
  <c r="BJ352"/>
  <c r="BL352" s="1"/>
  <c r="BN352" s="1"/>
  <c r="BO353"/>
  <c r="AT353"/>
  <c r="AU353" s="1"/>
  <c r="BJ356"/>
  <c r="BL356" s="1"/>
  <c r="BN356" s="1"/>
  <c r="BO357"/>
  <c r="AT357"/>
  <c r="AU357" s="1"/>
  <c r="BJ360"/>
  <c r="BL360" s="1"/>
  <c r="BN360" s="1"/>
  <c r="BO361"/>
  <c r="AT361"/>
  <c r="AU361" s="1"/>
  <c r="BJ364"/>
  <c r="BL364" s="1"/>
  <c r="BN364" s="1"/>
  <c r="BO365"/>
  <c r="AT365"/>
  <c r="AU365" s="1"/>
  <c r="BJ368"/>
  <c r="BL368" s="1"/>
  <c r="BN368" s="1"/>
  <c r="BO369"/>
  <c r="AT369"/>
  <c r="AU369" s="1"/>
  <c r="BJ372"/>
  <c r="BL372" s="1"/>
  <c r="BN372" s="1"/>
  <c r="BO373"/>
  <c r="AT373"/>
  <c r="AU373" s="1"/>
  <c r="BJ376"/>
  <c r="BL376" s="1"/>
  <c r="BN376" s="1"/>
  <c r="BO377"/>
  <c r="AT377"/>
  <c r="AU377" s="1"/>
  <c r="BJ380"/>
  <c r="BL380" s="1"/>
  <c r="BN380" s="1"/>
  <c r="BO381"/>
  <c r="AT381"/>
  <c r="AU381" s="1"/>
  <c r="BJ384"/>
  <c r="BL384" s="1"/>
  <c r="BN384" s="1"/>
  <c r="BO385"/>
  <c r="AT385"/>
  <c r="AU385" s="1"/>
  <c r="BJ388"/>
  <c r="BL388" s="1"/>
  <c r="BN388" s="1"/>
  <c r="BO389"/>
  <c r="AT389"/>
  <c r="AU389" s="1"/>
  <c r="BJ392"/>
  <c r="BL392" s="1"/>
  <c r="BN392" s="1"/>
  <c r="BO393"/>
  <c r="AT393"/>
  <c r="AU393" s="1"/>
  <c r="BJ396"/>
  <c r="BL396" s="1"/>
  <c r="BN396" s="1"/>
  <c r="BJ401"/>
  <c r="BL401" s="1"/>
  <c r="BN401" s="1"/>
  <c r="BO402"/>
  <c r="AT402"/>
  <c r="AU402" s="1"/>
  <c r="BJ405"/>
  <c r="BL405" s="1"/>
  <c r="BN405" s="1"/>
  <c r="BO406"/>
  <c r="AT406"/>
  <c r="AU406" s="1"/>
  <c r="BJ409"/>
  <c r="BL409" s="1"/>
  <c r="BN409" s="1"/>
  <c r="BO410"/>
  <c r="AT410"/>
  <c r="AU410" s="1"/>
  <c r="BJ413"/>
  <c r="BL413" s="1"/>
  <c r="BN413" s="1"/>
  <c r="BO414"/>
  <c r="AT414"/>
  <c r="AU414" s="1"/>
  <c r="BJ417"/>
  <c r="BL417" s="1"/>
  <c r="BN417" s="1"/>
  <c r="BO418"/>
  <c r="AT418"/>
  <c r="AU418" s="1"/>
  <c r="BJ421"/>
  <c r="BL421" s="1"/>
  <c r="BN421" s="1"/>
  <c r="BO422"/>
  <c r="AT422"/>
  <c r="AU422" s="1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P397"/>
  <c r="BJ397"/>
  <c r="BL397" s="1"/>
  <c r="BN397" s="1"/>
  <c r="BJ398"/>
  <c r="BL398" s="1"/>
  <c r="BN398" s="1"/>
  <c r="BJ399"/>
  <c r="BL399" s="1"/>
  <c r="BN399" s="1"/>
  <c r="BO400"/>
  <c r="AT400"/>
  <c r="AU400" s="1"/>
  <c r="BJ403"/>
  <c r="BL403" s="1"/>
  <c r="BN403" s="1"/>
  <c r="BO404"/>
  <c r="AT404"/>
  <c r="AU404" s="1"/>
  <c r="BJ407"/>
  <c r="BL407" s="1"/>
  <c r="BN407" s="1"/>
  <c r="BO408"/>
  <c r="AT408"/>
  <c r="AU408" s="1"/>
  <c r="BJ411"/>
  <c r="BL411" s="1"/>
  <c r="BN411" s="1"/>
  <c r="BO412"/>
  <c r="AT412"/>
  <c r="AU412" s="1"/>
  <c r="BJ415"/>
  <c r="BL415" s="1"/>
  <c r="BN415" s="1"/>
  <c r="BO416"/>
  <c r="AT416"/>
  <c r="AU416" s="1"/>
  <c r="BJ419"/>
  <c r="BL419" s="1"/>
  <c r="BN419" s="1"/>
  <c r="BO420"/>
  <c r="AT420"/>
  <c r="AU420" s="1"/>
  <c r="AT424"/>
  <c r="AU424" s="1"/>
  <c r="BO424"/>
  <c r="K398"/>
  <c r="BJ423"/>
  <c r="BL423" s="1"/>
  <c r="BN423" s="1"/>
  <c r="BJ425"/>
  <c r="BL425" s="1"/>
  <c r="BN425" s="1"/>
  <c r="BJ426"/>
  <c r="BL426" s="1"/>
  <c r="BN426" s="1"/>
  <c r="BO427"/>
  <c r="AT427"/>
  <c r="AU427" s="1"/>
  <c r="BJ430"/>
  <c r="BL430" s="1"/>
  <c r="BN430" s="1"/>
  <c r="BO431"/>
  <c r="AT431"/>
  <c r="AU431" s="1"/>
  <c r="BJ434"/>
  <c r="BL434" s="1"/>
  <c r="BN434" s="1"/>
  <c r="BO435"/>
  <c r="AT435"/>
  <c r="AU435" s="1"/>
  <c r="BJ438"/>
  <c r="BL438" s="1"/>
  <c r="BN438" s="1"/>
  <c r="BO439"/>
  <c r="AT439"/>
  <c r="AU439" s="1"/>
  <c r="BJ442"/>
  <c r="BL442" s="1"/>
  <c r="BN442" s="1"/>
  <c r="BO443"/>
  <c r="AT443"/>
  <c r="AU443" s="1"/>
  <c r="BJ446"/>
  <c r="BL446" s="1"/>
  <c r="BN446" s="1"/>
  <c r="BO447"/>
  <c r="AT447"/>
  <c r="AU447" s="1"/>
  <c r="K400"/>
  <c r="K402"/>
  <c r="K404"/>
  <c r="K406"/>
  <c r="K408"/>
  <c r="K410"/>
  <c r="K412"/>
  <c r="K414"/>
  <c r="K416"/>
  <c r="K418"/>
  <c r="K420"/>
  <c r="K422"/>
  <c r="G423"/>
  <c r="K425"/>
  <c r="BJ428"/>
  <c r="BL428" s="1"/>
  <c r="BN428" s="1"/>
  <c r="BO429"/>
  <c r="AT429"/>
  <c r="AU429" s="1"/>
  <c r="BJ432"/>
  <c r="BL432" s="1"/>
  <c r="BN432" s="1"/>
  <c r="BO433"/>
  <c r="AT433"/>
  <c r="AU433" s="1"/>
  <c r="BJ436"/>
  <c r="BL436" s="1"/>
  <c r="BN436" s="1"/>
  <c r="BO437"/>
  <c r="AT437"/>
  <c r="AU437" s="1"/>
  <c r="BJ440"/>
  <c r="BL440" s="1"/>
  <c r="BN440" s="1"/>
  <c r="BO441"/>
  <c r="AT441"/>
  <c r="AU441" s="1"/>
  <c r="BJ444"/>
  <c r="BL444" s="1"/>
  <c r="BN444" s="1"/>
  <c r="BO445"/>
  <c r="AT445"/>
  <c r="AU445" s="1"/>
  <c r="BJ448"/>
  <c r="BL448" s="1"/>
  <c r="BN448" s="1"/>
  <c r="BO449"/>
  <c r="AT449"/>
  <c r="AU449" s="1"/>
  <c r="G427"/>
  <c r="G429"/>
  <c r="G431"/>
  <c r="G433"/>
  <c r="G435"/>
  <c r="G437"/>
  <c r="G439"/>
  <c r="G441"/>
  <c r="G443"/>
  <c r="G445"/>
  <c r="G447"/>
  <c r="G449"/>
  <c r="AO2" l="1"/>
  <c r="AO3" s="1"/>
  <c r="AP2" s="1"/>
  <c r="AP3" s="1"/>
  <c r="AQ2" s="1"/>
  <c r="AQ3" s="1"/>
  <c r="AR2" s="1"/>
  <c r="AR3" s="1"/>
  <c r="AS2" s="1"/>
  <c r="AS3" s="1"/>
  <c r="AV23"/>
  <c r="AV39"/>
  <c r="AV47"/>
  <c r="AV17"/>
  <c r="AV25"/>
  <c r="AV33"/>
  <c r="AV41"/>
  <c r="AV51"/>
  <c r="AV59"/>
  <c r="AV67"/>
  <c r="AV12"/>
  <c r="AV16"/>
  <c r="AV20"/>
  <c r="AV24"/>
  <c r="AV28"/>
  <c r="AV32"/>
  <c r="AV36"/>
  <c r="AV40"/>
  <c r="AV44"/>
  <c r="AV48"/>
  <c r="AV186"/>
  <c r="AV194"/>
  <c r="AV202"/>
  <c r="AV210"/>
  <c r="AV218"/>
  <c r="AV226"/>
  <c r="AV234"/>
  <c r="AV242"/>
  <c r="AV250"/>
  <c r="AV258"/>
  <c r="AV266"/>
  <c r="AV274"/>
  <c r="AV282"/>
  <c r="AV70"/>
  <c r="AV78"/>
  <c r="AV86"/>
  <c r="AV94"/>
  <c r="AV102"/>
  <c r="AV110"/>
  <c r="AV118"/>
  <c r="AV126"/>
  <c r="AV134"/>
  <c r="AV142"/>
  <c r="AV150"/>
  <c r="AV187"/>
  <c r="AV195"/>
  <c r="AV203"/>
  <c r="AV211"/>
  <c r="AV219"/>
  <c r="AV227"/>
  <c r="AV235"/>
  <c r="AV243"/>
  <c r="AV251"/>
  <c r="AV259"/>
  <c r="AV267"/>
  <c r="AV275"/>
  <c r="AV283"/>
  <c r="AV397"/>
  <c r="AV352"/>
  <c r="AV360"/>
  <c r="AV368"/>
  <c r="AV376"/>
  <c r="AV384"/>
  <c r="AV392"/>
  <c r="AV398"/>
  <c r="AV403"/>
  <c r="AV411"/>
  <c r="AV419"/>
  <c r="AV425"/>
  <c r="AV430"/>
  <c r="AV438"/>
  <c r="AV446"/>
  <c r="AV404"/>
  <c r="AV412"/>
  <c r="AV420"/>
  <c r="AV53"/>
  <c r="AV61"/>
  <c r="AV69"/>
  <c r="AV52"/>
  <c r="AV56"/>
  <c r="AV60"/>
  <c r="AV64"/>
  <c r="AV68"/>
  <c r="AV77"/>
  <c r="AV85"/>
  <c r="AV93"/>
  <c r="AV101"/>
  <c r="AV109"/>
  <c r="AV117"/>
  <c r="AV125"/>
  <c r="AV133"/>
  <c r="AV141"/>
  <c r="AV149"/>
  <c r="AV158"/>
  <c r="AV166"/>
  <c r="AV174"/>
  <c r="AV71"/>
  <c r="AV79"/>
  <c r="AV87"/>
  <c r="AV95"/>
  <c r="AV103"/>
  <c r="AV111"/>
  <c r="AV119"/>
  <c r="AV127"/>
  <c r="AV135"/>
  <c r="AV143"/>
  <c r="AV151"/>
  <c r="AV160"/>
  <c r="AV168"/>
  <c r="AV176"/>
  <c r="AV153"/>
  <c r="AV157"/>
  <c r="AV161"/>
  <c r="AV165"/>
  <c r="AV169"/>
  <c r="AV173"/>
  <c r="AV177"/>
  <c r="AV181"/>
  <c r="AV188"/>
  <c r="AV196"/>
  <c r="AV204"/>
  <c r="AV212"/>
  <c r="AV220"/>
  <c r="AV228"/>
  <c r="AV236"/>
  <c r="AV244"/>
  <c r="AV252"/>
  <c r="AV260"/>
  <c r="AV268"/>
  <c r="AV276"/>
  <c r="AV284"/>
  <c r="AV76"/>
  <c r="AV84"/>
  <c r="AV92"/>
  <c r="AV100"/>
  <c r="AV108"/>
  <c r="AV116"/>
  <c r="AV124"/>
  <c r="AV132"/>
  <c r="AV140"/>
  <c r="AV148"/>
  <c r="AV287"/>
  <c r="AV290"/>
  <c r="AV298"/>
  <c r="AV306"/>
  <c r="AV314"/>
  <c r="AV322"/>
  <c r="AV330"/>
  <c r="AV338"/>
  <c r="AV292"/>
  <c r="AV300"/>
  <c r="AV308"/>
  <c r="AV316"/>
  <c r="AV324"/>
  <c r="AV332"/>
  <c r="AV340"/>
  <c r="AV189"/>
  <c r="AV197"/>
  <c r="AV205"/>
  <c r="AV213"/>
  <c r="AV221"/>
  <c r="AV229"/>
  <c r="AV237"/>
  <c r="AV245"/>
  <c r="AV253"/>
  <c r="AV261"/>
  <c r="AV269"/>
  <c r="AV277"/>
  <c r="AV285"/>
  <c r="AV345"/>
  <c r="AV350"/>
  <c r="AV358"/>
  <c r="AV366"/>
  <c r="AV374"/>
  <c r="AV382"/>
  <c r="AV390"/>
  <c r="AV289"/>
  <c r="AV293"/>
  <c r="AV297"/>
  <c r="AV301"/>
  <c r="AV305"/>
  <c r="AV309"/>
  <c r="AV313"/>
  <c r="AV317"/>
  <c r="AV321"/>
  <c r="AV325"/>
  <c r="AV329"/>
  <c r="AV333"/>
  <c r="AV337"/>
  <c r="AV341"/>
  <c r="AV401"/>
  <c r="AV409"/>
  <c r="AV417"/>
  <c r="AV349"/>
  <c r="AV353"/>
  <c r="AV357"/>
  <c r="AV361"/>
  <c r="AV365"/>
  <c r="AV369"/>
  <c r="AV373"/>
  <c r="AV377"/>
  <c r="AV381"/>
  <c r="AV385"/>
  <c r="AV389"/>
  <c r="AV393"/>
  <c r="AV424"/>
  <c r="AV432"/>
  <c r="AV440"/>
  <c r="AV448"/>
  <c r="AV406"/>
  <c r="AV414"/>
  <c r="AV422"/>
  <c r="AV429"/>
  <c r="AV433"/>
  <c r="AV437"/>
  <c r="AV441"/>
  <c r="AV445"/>
  <c r="AV449"/>
  <c r="U449"/>
  <c r="J449"/>
  <c r="U445"/>
  <c r="J445"/>
  <c r="U441"/>
  <c r="J441"/>
  <c r="U437"/>
  <c r="J437"/>
  <c r="U433"/>
  <c r="J433"/>
  <c r="U429"/>
  <c r="J429"/>
  <c r="BO446"/>
  <c r="AT446"/>
  <c r="AU446" s="1"/>
  <c r="BO442"/>
  <c r="AT442"/>
  <c r="AU442" s="1"/>
  <c r="BO438"/>
  <c r="AT438"/>
  <c r="AU438" s="1"/>
  <c r="BO434"/>
  <c r="AT434"/>
  <c r="AU434" s="1"/>
  <c r="BO430"/>
  <c r="AT430"/>
  <c r="AU430" s="1"/>
  <c r="BO426"/>
  <c r="AT426"/>
  <c r="AU426" s="1"/>
  <c r="BO425"/>
  <c r="AT425"/>
  <c r="AU425" s="1"/>
  <c r="BO423"/>
  <c r="AT423"/>
  <c r="AU423" s="1"/>
  <c r="U424"/>
  <c r="J424"/>
  <c r="BO419"/>
  <c r="AT419"/>
  <c r="AU419" s="1"/>
  <c r="BO415"/>
  <c r="AT415"/>
  <c r="AU415" s="1"/>
  <c r="BO411"/>
  <c r="AT411"/>
  <c r="AU411" s="1"/>
  <c r="BO407"/>
  <c r="AT407"/>
  <c r="AU407" s="1"/>
  <c r="BO403"/>
  <c r="AT403"/>
  <c r="AU403" s="1"/>
  <c r="BO399"/>
  <c r="AT399"/>
  <c r="AU399" s="1"/>
  <c r="BO398"/>
  <c r="AT398"/>
  <c r="AU398" s="1"/>
  <c r="U422"/>
  <c r="J422"/>
  <c r="U418"/>
  <c r="U414"/>
  <c r="U410"/>
  <c r="U406"/>
  <c r="U402"/>
  <c r="BO396"/>
  <c r="AT396"/>
  <c r="AU396" s="1"/>
  <c r="BO392"/>
  <c r="AT392"/>
  <c r="AU392" s="1"/>
  <c r="BO388"/>
  <c r="AT388"/>
  <c r="AU388" s="1"/>
  <c r="BO384"/>
  <c r="AT384"/>
  <c r="AU384" s="1"/>
  <c r="BO380"/>
  <c r="AT380"/>
  <c r="AU380" s="1"/>
  <c r="BO376"/>
  <c r="AT376"/>
  <c r="AU376" s="1"/>
  <c r="BO372"/>
  <c r="AT372"/>
  <c r="AU372" s="1"/>
  <c r="BO368"/>
  <c r="AT368"/>
  <c r="AU368" s="1"/>
  <c r="BO364"/>
  <c r="AT364"/>
  <c r="AU364" s="1"/>
  <c r="BO360"/>
  <c r="AT360"/>
  <c r="AU360" s="1"/>
  <c r="BO356"/>
  <c r="AT356"/>
  <c r="AU356" s="1"/>
  <c r="BO352"/>
  <c r="AT352"/>
  <c r="AU352" s="1"/>
  <c r="BO348"/>
  <c r="AT348"/>
  <c r="AU348" s="1"/>
  <c r="U395"/>
  <c r="U391"/>
  <c r="U387"/>
  <c r="U383"/>
  <c r="U379"/>
  <c r="U375"/>
  <c r="U371"/>
  <c r="U367"/>
  <c r="U363"/>
  <c r="J363"/>
  <c r="U359"/>
  <c r="U355"/>
  <c r="U351"/>
  <c r="U341"/>
  <c r="U337"/>
  <c r="J337"/>
  <c r="U333"/>
  <c r="J333"/>
  <c r="U329"/>
  <c r="J329"/>
  <c r="U325"/>
  <c r="U321"/>
  <c r="J321"/>
  <c r="U317"/>
  <c r="U313"/>
  <c r="U309"/>
  <c r="U305"/>
  <c r="U301"/>
  <c r="U297"/>
  <c r="U293"/>
  <c r="U289"/>
  <c r="J289"/>
  <c r="U343"/>
  <c r="J343"/>
  <c r="U339"/>
  <c r="U335"/>
  <c r="U331"/>
  <c r="U327"/>
  <c r="J327"/>
  <c r="U323"/>
  <c r="U319"/>
  <c r="U315"/>
  <c r="J315"/>
  <c r="U311"/>
  <c r="J311"/>
  <c r="U307"/>
  <c r="U303"/>
  <c r="J303"/>
  <c r="U299"/>
  <c r="U295"/>
  <c r="J295"/>
  <c r="U291"/>
  <c r="J291"/>
  <c r="U285"/>
  <c r="U281"/>
  <c r="U277"/>
  <c r="J277"/>
  <c r="U273"/>
  <c r="U269"/>
  <c r="J269"/>
  <c r="U265"/>
  <c r="J265"/>
  <c r="U261"/>
  <c r="U257"/>
  <c r="U253"/>
  <c r="U249"/>
  <c r="U245"/>
  <c r="U241"/>
  <c r="J241"/>
  <c r="U237"/>
  <c r="J237"/>
  <c r="U233"/>
  <c r="J233"/>
  <c r="U229"/>
  <c r="U225"/>
  <c r="J225"/>
  <c r="U221"/>
  <c r="U217"/>
  <c r="U213"/>
  <c r="U209"/>
  <c r="U205"/>
  <c r="U201"/>
  <c r="J201"/>
  <c r="U197"/>
  <c r="J197"/>
  <c r="U193"/>
  <c r="J193"/>
  <c r="U189"/>
  <c r="J189"/>
  <c r="U185"/>
  <c r="BO178"/>
  <c r="AT178"/>
  <c r="AU178" s="1"/>
  <c r="BO286"/>
  <c r="AT286"/>
  <c r="AU286" s="1"/>
  <c r="BO282"/>
  <c r="AT282"/>
  <c r="AU282" s="1"/>
  <c r="BO278"/>
  <c r="AT278"/>
  <c r="AU278" s="1"/>
  <c r="BO274"/>
  <c r="AT274"/>
  <c r="AU274" s="1"/>
  <c r="BO270"/>
  <c r="AT270"/>
  <c r="AU270" s="1"/>
  <c r="BO266"/>
  <c r="AT266"/>
  <c r="AU266" s="1"/>
  <c r="BO262"/>
  <c r="AT262"/>
  <c r="AU262" s="1"/>
  <c r="BO258"/>
  <c r="AT258"/>
  <c r="AU258" s="1"/>
  <c r="BO254"/>
  <c r="AT254"/>
  <c r="AU254" s="1"/>
  <c r="BO250"/>
  <c r="AT250"/>
  <c r="AU250" s="1"/>
  <c r="BO246"/>
  <c r="AT246"/>
  <c r="AU246" s="1"/>
  <c r="BO242"/>
  <c r="AT242"/>
  <c r="AU242" s="1"/>
  <c r="BO238"/>
  <c r="AT238"/>
  <c r="AU238" s="1"/>
  <c r="BO234"/>
  <c r="AT234"/>
  <c r="AU234" s="1"/>
  <c r="BO230"/>
  <c r="AT230"/>
  <c r="AU230" s="1"/>
  <c r="BO226"/>
  <c r="AT226"/>
  <c r="AU226" s="1"/>
  <c r="BO222"/>
  <c r="AT222"/>
  <c r="AU222" s="1"/>
  <c r="BO218"/>
  <c r="AT218"/>
  <c r="AU218" s="1"/>
  <c r="BO214"/>
  <c r="AT214"/>
  <c r="AU214" s="1"/>
  <c r="BO210"/>
  <c r="AT210"/>
  <c r="AU210" s="1"/>
  <c r="BO206"/>
  <c r="AT206"/>
  <c r="AU206" s="1"/>
  <c r="BO202"/>
  <c r="AT202"/>
  <c r="AU202" s="1"/>
  <c r="BO198"/>
  <c r="AT198"/>
  <c r="AU198" s="1"/>
  <c r="BO194"/>
  <c r="AT194"/>
  <c r="AU194" s="1"/>
  <c r="BO190"/>
  <c r="AT190"/>
  <c r="AU190" s="1"/>
  <c r="BO186"/>
  <c r="AT186"/>
  <c r="AU186" s="1"/>
  <c r="BO182"/>
  <c r="AT182"/>
  <c r="AU182" s="1"/>
  <c r="U173"/>
  <c r="U169"/>
  <c r="U165"/>
  <c r="J165"/>
  <c r="U161"/>
  <c r="U157"/>
  <c r="U153"/>
  <c r="J153"/>
  <c r="U152"/>
  <c r="J152"/>
  <c r="U148"/>
  <c r="U144"/>
  <c r="J144"/>
  <c r="U140"/>
  <c r="U136"/>
  <c r="U132"/>
  <c r="J132"/>
  <c r="U128"/>
  <c r="J128"/>
  <c r="U124"/>
  <c r="J124"/>
  <c r="U120"/>
  <c r="U116"/>
  <c r="U112"/>
  <c r="U108"/>
  <c r="U104"/>
  <c r="U100"/>
  <c r="U96"/>
  <c r="U92"/>
  <c r="U88"/>
  <c r="U84"/>
  <c r="J84"/>
  <c r="U80"/>
  <c r="U76"/>
  <c r="U72"/>
  <c r="U175"/>
  <c r="J175"/>
  <c r="U171"/>
  <c r="U167"/>
  <c r="U163"/>
  <c r="U159"/>
  <c r="U155"/>
  <c r="J155"/>
  <c r="U150"/>
  <c r="U146"/>
  <c r="U142"/>
  <c r="U138"/>
  <c r="J138"/>
  <c r="U134"/>
  <c r="U130"/>
  <c r="U126"/>
  <c r="U122"/>
  <c r="J122"/>
  <c r="U118"/>
  <c r="J118"/>
  <c r="U114"/>
  <c r="U110"/>
  <c r="U106"/>
  <c r="U102"/>
  <c r="U98"/>
  <c r="U94"/>
  <c r="J94"/>
  <c r="U90"/>
  <c r="J90"/>
  <c r="U86"/>
  <c r="J86"/>
  <c r="U82"/>
  <c r="U78"/>
  <c r="J78"/>
  <c r="U74"/>
  <c r="U70"/>
  <c r="BO45"/>
  <c r="AT45"/>
  <c r="AU45" s="1"/>
  <c r="BO41"/>
  <c r="AT41"/>
  <c r="AU41" s="1"/>
  <c r="BO37"/>
  <c r="AT37"/>
  <c r="AU37" s="1"/>
  <c r="BO33"/>
  <c r="AT33"/>
  <c r="AU33" s="1"/>
  <c r="BO29"/>
  <c r="AT29"/>
  <c r="AU29" s="1"/>
  <c r="BO25"/>
  <c r="AT25"/>
  <c r="AU25" s="1"/>
  <c r="BO21"/>
  <c r="AT21"/>
  <c r="AU21" s="1"/>
  <c r="BO17"/>
  <c r="AT17"/>
  <c r="AU17" s="1"/>
  <c r="BO13"/>
  <c r="AT13"/>
  <c r="AU13" s="1"/>
  <c r="U69"/>
  <c r="J69"/>
  <c r="U67"/>
  <c r="J67"/>
  <c r="U65"/>
  <c r="U63"/>
  <c r="J63"/>
  <c r="U61"/>
  <c r="U59"/>
  <c r="U57"/>
  <c r="U55"/>
  <c r="U53"/>
  <c r="U51"/>
  <c r="J51"/>
  <c r="U49"/>
  <c r="BO47"/>
  <c r="AT47"/>
  <c r="AU47" s="1"/>
  <c r="BO43"/>
  <c r="AT43"/>
  <c r="AU43" s="1"/>
  <c r="BO39"/>
  <c r="AT39"/>
  <c r="AU39" s="1"/>
  <c r="BO35"/>
  <c r="AT35"/>
  <c r="AU35" s="1"/>
  <c r="BO31"/>
  <c r="AT31"/>
  <c r="AU31" s="1"/>
  <c r="BO27"/>
  <c r="AT27"/>
  <c r="AU27" s="1"/>
  <c r="BO23"/>
  <c r="AT23"/>
  <c r="AU23" s="1"/>
  <c r="BO19"/>
  <c r="AT19"/>
  <c r="AU19" s="1"/>
  <c r="BO15"/>
  <c r="AT15"/>
  <c r="AU15" s="1"/>
  <c r="BO11"/>
  <c r="AT11"/>
  <c r="AU11" s="1"/>
  <c r="P450"/>
  <c r="BO448"/>
  <c r="AT448"/>
  <c r="AU448" s="1"/>
  <c r="BO444"/>
  <c r="AT444"/>
  <c r="AU444" s="1"/>
  <c r="BO440"/>
  <c r="AT440"/>
  <c r="AU440" s="1"/>
  <c r="BO436"/>
  <c r="AT436"/>
  <c r="AU436" s="1"/>
  <c r="BO432"/>
  <c r="AT432"/>
  <c r="AU432" s="1"/>
  <c r="BO428"/>
  <c r="AT428"/>
  <c r="AU428" s="1"/>
  <c r="U447"/>
  <c r="J447"/>
  <c r="U443"/>
  <c r="J443"/>
  <c r="U439"/>
  <c r="J439"/>
  <c r="U435"/>
  <c r="J435"/>
  <c r="U431"/>
  <c r="J431"/>
  <c r="U427"/>
  <c r="J427"/>
  <c r="U420"/>
  <c r="U416"/>
  <c r="J416"/>
  <c r="U412"/>
  <c r="U408"/>
  <c r="U404"/>
  <c r="U400"/>
  <c r="BO397"/>
  <c r="AT397"/>
  <c r="AU397" s="1"/>
  <c r="BO421"/>
  <c r="AT421"/>
  <c r="AU421" s="1"/>
  <c r="BO417"/>
  <c r="AT417"/>
  <c r="AU417" s="1"/>
  <c r="BO413"/>
  <c r="AT413"/>
  <c r="AU413" s="1"/>
  <c r="BO409"/>
  <c r="AT409"/>
  <c r="AU409" s="1"/>
  <c r="BO405"/>
  <c r="AT405"/>
  <c r="AU405" s="1"/>
  <c r="BO401"/>
  <c r="AT401"/>
  <c r="AU401" s="1"/>
  <c r="U393"/>
  <c r="U389"/>
  <c r="U385"/>
  <c r="U381"/>
  <c r="U377"/>
  <c r="U373"/>
  <c r="U369"/>
  <c r="U365"/>
  <c r="U361"/>
  <c r="U357"/>
  <c r="U353"/>
  <c r="U349"/>
  <c r="BO394"/>
  <c r="AT394"/>
  <c r="AU394" s="1"/>
  <c r="BO390"/>
  <c r="AT390"/>
  <c r="AU390" s="1"/>
  <c r="BO386"/>
  <c r="AT386"/>
  <c r="AU386" s="1"/>
  <c r="BO382"/>
  <c r="AT382"/>
  <c r="AU382" s="1"/>
  <c r="BO378"/>
  <c r="AT378"/>
  <c r="AU378" s="1"/>
  <c r="BO374"/>
  <c r="AT374"/>
  <c r="AU374" s="1"/>
  <c r="BO370"/>
  <c r="AT370"/>
  <c r="AU370" s="1"/>
  <c r="BO366"/>
  <c r="AT366"/>
  <c r="AU366" s="1"/>
  <c r="BO362"/>
  <c r="AT362"/>
  <c r="AU362" s="1"/>
  <c r="BO358"/>
  <c r="AT358"/>
  <c r="AU358" s="1"/>
  <c r="BO354"/>
  <c r="AT354"/>
  <c r="AU354" s="1"/>
  <c r="BO350"/>
  <c r="AT350"/>
  <c r="AU350" s="1"/>
  <c r="BO347"/>
  <c r="AT347"/>
  <c r="AU347" s="1"/>
  <c r="BO345"/>
  <c r="AT345"/>
  <c r="AU345" s="1"/>
  <c r="BO340"/>
  <c r="AT340"/>
  <c r="AU340" s="1"/>
  <c r="BO336"/>
  <c r="AT336"/>
  <c r="AU336" s="1"/>
  <c r="BO332"/>
  <c r="AT332"/>
  <c r="AU332" s="1"/>
  <c r="BO328"/>
  <c r="AT328"/>
  <c r="AU328" s="1"/>
  <c r="BO324"/>
  <c r="AT324"/>
  <c r="AU324" s="1"/>
  <c r="BO320"/>
  <c r="AT320"/>
  <c r="AU320" s="1"/>
  <c r="BO316"/>
  <c r="AT316"/>
  <c r="AU316" s="1"/>
  <c r="BO312"/>
  <c r="AT312"/>
  <c r="AU312" s="1"/>
  <c r="BO308"/>
  <c r="AT308"/>
  <c r="AU308" s="1"/>
  <c r="BO304"/>
  <c r="AT304"/>
  <c r="AU304" s="1"/>
  <c r="BO300"/>
  <c r="AT300"/>
  <c r="AU300" s="1"/>
  <c r="BO296"/>
  <c r="AT296"/>
  <c r="AU296" s="1"/>
  <c r="BO292"/>
  <c r="AT292"/>
  <c r="AU292" s="1"/>
  <c r="U346"/>
  <c r="U344"/>
  <c r="BO342"/>
  <c r="AT342"/>
  <c r="AU342" s="1"/>
  <c r="BO338"/>
  <c r="AT338"/>
  <c r="AU338" s="1"/>
  <c r="BO334"/>
  <c r="AT334"/>
  <c r="AU334" s="1"/>
  <c r="BO330"/>
  <c r="AT330"/>
  <c r="AU330" s="1"/>
  <c r="BO326"/>
  <c r="AT326"/>
  <c r="AU326" s="1"/>
  <c r="BO322"/>
  <c r="AT322"/>
  <c r="AU322" s="1"/>
  <c r="BO318"/>
  <c r="AT318"/>
  <c r="AU318" s="1"/>
  <c r="BO314"/>
  <c r="AT314"/>
  <c r="AU314" s="1"/>
  <c r="BO310"/>
  <c r="AT310"/>
  <c r="AU310" s="1"/>
  <c r="BO306"/>
  <c r="AT306"/>
  <c r="AU306" s="1"/>
  <c r="BO302"/>
  <c r="AT302"/>
  <c r="AU302" s="1"/>
  <c r="BO298"/>
  <c r="AT298"/>
  <c r="AU298" s="1"/>
  <c r="BO294"/>
  <c r="AT294"/>
  <c r="AU294" s="1"/>
  <c r="BO290"/>
  <c r="AT290"/>
  <c r="AU290" s="1"/>
  <c r="BO288"/>
  <c r="AT288"/>
  <c r="AU288" s="1"/>
  <c r="BO287"/>
  <c r="AT287"/>
  <c r="AU287" s="1"/>
  <c r="BO284"/>
  <c r="AT284"/>
  <c r="AU284" s="1"/>
  <c r="BO280"/>
  <c r="AT280"/>
  <c r="AU280" s="1"/>
  <c r="BO276"/>
  <c r="AT276"/>
  <c r="AU276" s="1"/>
  <c r="BO272"/>
  <c r="AT272"/>
  <c r="AU272" s="1"/>
  <c r="BO268"/>
  <c r="AT268"/>
  <c r="AU268" s="1"/>
  <c r="BO264"/>
  <c r="AT264"/>
  <c r="AU264" s="1"/>
  <c r="BO260"/>
  <c r="AT260"/>
  <c r="AU260" s="1"/>
  <c r="BO256"/>
  <c r="AT256"/>
  <c r="AU256" s="1"/>
  <c r="BO252"/>
  <c r="AT252"/>
  <c r="AU252" s="1"/>
  <c r="BO248"/>
  <c r="AT248"/>
  <c r="AU248" s="1"/>
  <c r="BO244"/>
  <c r="AT244"/>
  <c r="AU244" s="1"/>
  <c r="BO240"/>
  <c r="AT240"/>
  <c r="AU240" s="1"/>
  <c r="BO236"/>
  <c r="AT236"/>
  <c r="AU236" s="1"/>
  <c r="BO232"/>
  <c r="AT232"/>
  <c r="AU232" s="1"/>
  <c r="BO228"/>
  <c r="AT228"/>
  <c r="AU228" s="1"/>
  <c r="BO224"/>
  <c r="AT224"/>
  <c r="AU224" s="1"/>
  <c r="BO220"/>
  <c r="AT220"/>
  <c r="AU220" s="1"/>
  <c r="BO216"/>
  <c r="AT216"/>
  <c r="AU216" s="1"/>
  <c r="BO212"/>
  <c r="AT212"/>
  <c r="AU212" s="1"/>
  <c r="BO208"/>
  <c r="AT208"/>
  <c r="AU208" s="1"/>
  <c r="BO204"/>
  <c r="AT204"/>
  <c r="AU204" s="1"/>
  <c r="BO200"/>
  <c r="AT200"/>
  <c r="AU200" s="1"/>
  <c r="BO196"/>
  <c r="AT196"/>
  <c r="AU196" s="1"/>
  <c r="BO192"/>
  <c r="AT192"/>
  <c r="AU192" s="1"/>
  <c r="BO188"/>
  <c r="AT188"/>
  <c r="AU188" s="1"/>
  <c r="BO184"/>
  <c r="AT184"/>
  <c r="AU184" s="1"/>
  <c r="BO181"/>
  <c r="AT181"/>
  <c r="AU181" s="1"/>
  <c r="BO179"/>
  <c r="AT179"/>
  <c r="AU179" s="1"/>
  <c r="BO177"/>
  <c r="AT177"/>
  <c r="AU177" s="1"/>
  <c r="BO180"/>
  <c r="AT180"/>
  <c r="AU180" s="1"/>
  <c r="U283"/>
  <c r="U279"/>
  <c r="J279"/>
  <c r="U275"/>
  <c r="U271"/>
  <c r="U267"/>
  <c r="U263"/>
  <c r="J263"/>
  <c r="U259"/>
  <c r="J259"/>
  <c r="U255"/>
  <c r="U251"/>
  <c r="U247"/>
  <c r="U243"/>
  <c r="J243"/>
  <c r="U239"/>
  <c r="U235"/>
  <c r="U231"/>
  <c r="J231"/>
  <c r="U227"/>
  <c r="U223"/>
  <c r="U219"/>
  <c r="U215"/>
  <c r="J215"/>
  <c r="U211"/>
  <c r="J211"/>
  <c r="U207"/>
  <c r="U203"/>
  <c r="J203"/>
  <c r="U199"/>
  <c r="J199"/>
  <c r="U195"/>
  <c r="U191"/>
  <c r="U187"/>
  <c r="U183"/>
  <c r="BO176"/>
  <c r="AT176"/>
  <c r="AU176" s="1"/>
  <c r="BO172"/>
  <c r="AT172"/>
  <c r="AU172" s="1"/>
  <c r="BO168"/>
  <c r="AT168"/>
  <c r="AU168" s="1"/>
  <c r="BO164"/>
  <c r="AT164"/>
  <c r="AU164" s="1"/>
  <c r="BO160"/>
  <c r="AT160"/>
  <c r="AU160" s="1"/>
  <c r="BO156"/>
  <c r="AT156"/>
  <c r="AU156" s="1"/>
  <c r="BO151"/>
  <c r="AT151"/>
  <c r="AU151" s="1"/>
  <c r="BO147"/>
  <c r="AT147"/>
  <c r="AU147" s="1"/>
  <c r="BO143"/>
  <c r="AT143"/>
  <c r="AU143" s="1"/>
  <c r="BO139"/>
  <c r="AT139"/>
  <c r="AU139" s="1"/>
  <c r="BO135"/>
  <c r="AT135"/>
  <c r="AU135" s="1"/>
  <c r="BO131"/>
  <c r="AT131"/>
  <c r="AU131" s="1"/>
  <c r="BO127"/>
  <c r="AT127"/>
  <c r="AU127" s="1"/>
  <c r="BO123"/>
  <c r="AT123"/>
  <c r="AU123" s="1"/>
  <c r="BO119"/>
  <c r="AT119"/>
  <c r="AU119" s="1"/>
  <c r="BO115"/>
  <c r="AT115"/>
  <c r="AU115" s="1"/>
  <c r="BO111"/>
  <c r="AT111"/>
  <c r="AU111" s="1"/>
  <c r="BO107"/>
  <c r="AT107"/>
  <c r="AU107" s="1"/>
  <c r="BO103"/>
  <c r="AT103"/>
  <c r="AU103" s="1"/>
  <c r="BO99"/>
  <c r="AT99"/>
  <c r="AU99" s="1"/>
  <c r="BO95"/>
  <c r="AT95"/>
  <c r="AU95" s="1"/>
  <c r="BO91"/>
  <c r="AT91"/>
  <c r="AU91" s="1"/>
  <c r="BO87"/>
  <c r="AT87"/>
  <c r="AU87" s="1"/>
  <c r="BO83"/>
  <c r="AT83"/>
  <c r="AU83" s="1"/>
  <c r="BO79"/>
  <c r="AT79"/>
  <c r="AU79" s="1"/>
  <c r="BO75"/>
  <c r="AT75"/>
  <c r="AU75" s="1"/>
  <c r="BO71"/>
  <c r="AT71"/>
  <c r="AU71" s="1"/>
  <c r="BJ450"/>
  <c r="BL10"/>
  <c r="G450"/>
  <c r="BO174"/>
  <c r="AT174"/>
  <c r="AU174" s="1"/>
  <c r="BO170"/>
  <c r="AT170"/>
  <c r="AU170" s="1"/>
  <c r="BO166"/>
  <c r="AT166"/>
  <c r="AU166" s="1"/>
  <c r="BO162"/>
  <c r="AT162"/>
  <c r="AU162" s="1"/>
  <c r="BO158"/>
  <c r="AT158"/>
  <c r="AU158" s="1"/>
  <c r="BO154"/>
  <c r="AT154"/>
  <c r="AU154" s="1"/>
  <c r="BO149"/>
  <c r="AT149"/>
  <c r="AU149" s="1"/>
  <c r="BO145"/>
  <c r="AT145"/>
  <c r="AU145" s="1"/>
  <c r="BO141"/>
  <c r="AT141"/>
  <c r="AU141" s="1"/>
  <c r="BO137"/>
  <c r="AT137"/>
  <c r="AU137" s="1"/>
  <c r="BO133"/>
  <c r="AT133"/>
  <c r="AU133" s="1"/>
  <c r="BO129"/>
  <c r="AT129"/>
  <c r="AU129" s="1"/>
  <c r="BO125"/>
  <c r="AT125"/>
  <c r="AU125" s="1"/>
  <c r="BO121"/>
  <c r="AT121"/>
  <c r="AU121" s="1"/>
  <c r="BO117"/>
  <c r="AT117"/>
  <c r="AU117" s="1"/>
  <c r="BO113"/>
  <c r="AT113"/>
  <c r="AU113" s="1"/>
  <c r="BO109"/>
  <c r="AT109"/>
  <c r="AU109" s="1"/>
  <c r="BO105"/>
  <c r="AT105"/>
  <c r="AU105" s="1"/>
  <c r="BO101"/>
  <c r="AT101"/>
  <c r="AU101" s="1"/>
  <c r="BO97"/>
  <c r="AT97"/>
  <c r="AU97" s="1"/>
  <c r="BO93"/>
  <c r="AT93"/>
  <c r="AU93" s="1"/>
  <c r="BO89"/>
  <c r="AT89"/>
  <c r="AU89" s="1"/>
  <c r="BO85"/>
  <c r="AT85"/>
  <c r="AU85" s="1"/>
  <c r="BO81"/>
  <c r="AT81"/>
  <c r="AU81" s="1"/>
  <c r="BO77"/>
  <c r="AT77"/>
  <c r="AU77" s="1"/>
  <c r="BO73"/>
  <c r="AT73"/>
  <c r="AU73" s="1"/>
  <c r="BO68"/>
  <c r="AT68"/>
  <c r="AU68" s="1"/>
  <c r="BO66"/>
  <c r="AT66"/>
  <c r="AU66" s="1"/>
  <c r="BO64"/>
  <c r="AT64"/>
  <c r="AU64" s="1"/>
  <c r="BO62"/>
  <c r="AT62"/>
  <c r="AU62" s="1"/>
  <c r="BO60"/>
  <c r="AT60"/>
  <c r="AU60" s="1"/>
  <c r="BO58"/>
  <c r="AT58"/>
  <c r="AU58" s="1"/>
  <c r="BO56"/>
  <c r="AT56"/>
  <c r="AU56" s="1"/>
  <c r="BO54"/>
  <c r="AT54"/>
  <c r="AU54" s="1"/>
  <c r="BO52"/>
  <c r="AT52"/>
  <c r="AU52" s="1"/>
  <c r="BO50"/>
  <c r="AT50"/>
  <c r="AU50" s="1"/>
  <c r="U46"/>
  <c r="J46"/>
  <c r="U42"/>
  <c r="J42"/>
  <c r="U38"/>
  <c r="J38"/>
  <c r="U34"/>
  <c r="U30"/>
  <c r="J30"/>
  <c r="U26"/>
  <c r="U22"/>
  <c r="J22"/>
  <c r="U18"/>
  <c r="U14"/>
  <c r="U20"/>
  <c r="J20"/>
  <c r="U16"/>
  <c r="U12"/>
  <c r="U48"/>
  <c r="U44"/>
  <c r="U40"/>
  <c r="U36"/>
  <c r="U32"/>
  <c r="U28"/>
  <c r="J28"/>
  <c r="U24"/>
  <c r="J24"/>
  <c r="K450"/>
  <c r="AV447" l="1"/>
  <c r="AV443"/>
  <c r="AV439"/>
  <c r="AV435"/>
  <c r="AV431"/>
  <c r="AV427"/>
  <c r="AV418"/>
  <c r="AV410"/>
  <c r="AV402"/>
  <c r="AV444"/>
  <c r="AV436"/>
  <c r="AV428"/>
  <c r="AV395"/>
  <c r="AV391"/>
  <c r="AV387"/>
  <c r="AV383"/>
  <c r="AV379"/>
  <c r="AV375"/>
  <c r="AV371"/>
  <c r="AV367"/>
  <c r="AV363"/>
  <c r="AV359"/>
  <c r="AV355"/>
  <c r="AV351"/>
  <c r="AV421"/>
  <c r="AV413"/>
  <c r="AV405"/>
  <c r="AV343"/>
  <c r="AV339"/>
  <c r="AV335"/>
  <c r="AV331"/>
  <c r="AV327"/>
  <c r="AV323"/>
  <c r="AV319"/>
  <c r="AV315"/>
  <c r="AV311"/>
  <c r="AV307"/>
  <c r="AV303"/>
  <c r="AV299"/>
  <c r="AV295"/>
  <c r="AV291"/>
  <c r="AV394"/>
  <c r="AV386"/>
  <c r="AV378"/>
  <c r="AV370"/>
  <c r="AV362"/>
  <c r="AV354"/>
  <c r="AV347"/>
  <c r="AV346"/>
  <c r="AV281"/>
  <c r="AV273"/>
  <c r="AV265"/>
  <c r="AV257"/>
  <c r="AV249"/>
  <c r="AV241"/>
  <c r="AV233"/>
  <c r="AV225"/>
  <c r="AV217"/>
  <c r="AV209"/>
  <c r="AV201"/>
  <c r="AV193"/>
  <c r="AV185"/>
  <c r="AV336"/>
  <c r="AV328"/>
  <c r="AV320"/>
  <c r="AV312"/>
  <c r="AV304"/>
  <c r="AV296"/>
  <c r="AV342"/>
  <c r="AV334"/>
  <c r="AV326"/>
  <c r="AV318"/>
  <c r="AV310"/>
  <c r="AV302"/>
  <c r="AV294"/>
  <c r="AV288"/>
  <c r="AV152"/>
  <c r="AV144"/>
  <c r="AV136"/>
  <c r="AV128"/>
  <c r="AV120"/>
  <c r="AV112"/>
  <c r="AV104"/>
  <c r="AV96"/>
  <c r="AV88"/>
  <c r="AV80"/>
  <c r="AV72"/>
  <c r="AV280"/>
  <c r="AV272"/>
  <c r="AV264"/>
  <c r="AV256"/>
  <c r="AV248"/>
  <c r="AV240"/>
  <c r="AV232"/>
  <c r="AV224"/>
  <c r="AV216"/>
  <c r="AV208"/>
  <c r="AV200"/>
  <c r="AV192"/>
  <c r="AV184"/>
  <c r="AV179"/>
  <c r="AV175"/>
  <c r="AV171"/>
  <c r="AV167"/>
  <c r="AV163"/>
  <c r="AV159"/>
  <c r="AV155"/>
  <c r="AV180"/>
  <c r="AV172"/>
  <c r="AV164"/>
  <c r="AV156"/>
  <c r="AV147"/>
  <c r="AV139"/>
  <c r="AV131"/>
  <c r="AV123"/>
  <c r="AV115"/>
  <c r="AV107"/>
  <c r="AV99"/>
  <c r="AV91"/>
  <c r="AV83"/>
  <c r="AV75"/>
  <c r="AV178"/>
  <c r="AV170"/>
  <c r="AV162"/>
  <c r="AV154"/>
  <c r="AV145"/>
  <c r="AV137"/>
  <c r="AV129"/>
  <c r="AV121"/>
  <c r="AV113"/>
  <c r="AV105"/>
  <c r="AV97"/>
  <c r="AV89"/>
  <c r="AV81"/>
  <c r="AV73"/>
  <c r="AV66"/>
  <c r="AV62"/>
  <c r="AV58"/>
  <c r="AV54"/>
  <c r="AV50"/>
  <c r="AV65"/>
  <c r="AV57"/>
  <c r="AV49"/>
  <c r="AV416"/>
  <c r="AV408"/>
  <c r="AV400"/>
  <c r="AV442"/>
  <c r="AV434"/>
  <c r="AV426"/>
  <c r="AV423"/>
  <c r="AV415"/>
  <c r="AV407"/>
  <c r="AV399"/>
  <c r="AV396"/>
  <c r="AV388"/>
  <c r="AV380"/>
  <c r="AV372"/>
  <c r="AV364"/>
  <c r="AV356"/>
  <c r="AV348"/>
  <c r="AV344"/>
  <c r="AV279"/>
  <c r="AV271"/>
  <c r="AV263"/>
  <c r="AV255"/>
  <c r="AV247"/>
  <c r="AV239"/>
  <c r="AV231"/>
  <c r="AV223"/>
  <c r="AV215"/>
  <c r="AV207"/>
  <c r="AV199"/>
  <c r="AV191"/>
  <c r="AV183"/>
  <c r="AV146"/>
  <c r="AV138"/>
  <c r="AV130"/>
  <c r="AV122"/>
  <c r="AV114"/>
  <c r="AV106"/>
  <c r="AV98"/>
  <c r="AV90"/>
  <c r="AV82"/>
  <c r="AV74"/>
  <c r="AV286"/>
  <c r="AV278"/>
  <c r="AV270"/>
  <c r="AV262"/>
  <c r="AV254"/>
  <c r="AV246"/>
  <c r="AV238"/>
  <c r="AV230"/>
  <c r="AV222"/>
  <c r="AV214"/>
  <c r="AV206"/>
  <c r="AV198"/>
  <c r="AV190"/>
  <c r="AV182"/>
  <c r="AV46"/>
  <c r="AV42"/>
  <c r="AV38"/>
  <c r="AV34"/>
  <c r="AV30"/>
  <c r="AV26"/>
  <c r="AV22"/>
  <c r="AV18"/>
  <c r="AV14"/>
  <c r="AV10"/>
  <c r="AV63"/>
  <c r="AV55"/>
  <c r="AV45"/>
  <c r="AV37"/>
  <c r="AV29"/>
  <c r="AV21"/>
  <c r="AV13"/>
  <c r="AV43"/>
  <c r="AV31"/>
  <c r="AV15"/>
  <c r="U52"/>
  <c r="J52"/>
  <c r="U56"/>
  <c r="J56"/>
  <c r="U62"/>
  <c r="J62"/>
  <c r="U66"/>
  <c r="U73"/>
  <c r="U81"/>
  <c r="U89"/>
  <c r="J89"/>
  <c r="U97"/>
  <c r="U105"/>
  <c r="U113"/>
  <c r="J113"/>
  <c r="U125"/>
  <c r="J125"/>
  <c r="U133"/>
  <c r="J133"/>
  <c r="U141"/>
  <c r="J141"/>
  <c r="U145"/>
  <c r="U154"/>
  <c r="U162"/>
  <c r="U170"/>
  <c r="BL450"/>
  <c r="BN10"/>
  <c r="U75"/>
  <c r="J75"/>
  <c r="U83"/>
  <c r="U91"/>
  <c r="U95"/>
  <c r="U103"/>
  <c r="U111"/>
  <c r="J111"/>
  <c r="U119"/>
  <c r="U127"/>
  <c r="U131"/>
  <c r="U139"/>
  <c r="J139"/>
  <c r="U147"/>
  <c r="U156"/>
  <c r="J156"/>
  <c r="U164"/>
  <c r="U172"/>
  <c r="U180"/>
  <c r="U179"/>
  <c r="U184"/>
  <c r="U192"/>
  <c r="J192"/>
  <c r="U228"/>
  <c r="U50"/>
  <c r="J50"/>
  <c r="U54"/>
  <c r="J54"/>
  <c r="U58"/>
  <c r="U60"/>
  <c r="U64"/>
  <c r="U68"/>
  <c r="J68"/>
  <c r="U77"/>
  <c r="U85"/>
  <c r="J85"/>
  <c r="U93"/>
  <c r="J93"/>
  <c r="U101"/>
  <c r="J101"/>
  <c r="U109"/>
  <c r="U117"/>
  <c r="J117"/>
  <c r="U121"/>
  <c r="J121"/>
  <c r="U129"/>
  <c r="J129"/>
  <c r="U137"/>
  <c r="U149"/>
  <c r="J149"/>
  <c r="U158"/>
  <c r="U166"/>
  <c r="U174"/>
  <c r="U71"/>
  <c r="J71"/>
  <c r="U79"/>
  <c r="J79"/>
  <c r="U87"/>
  <c r="J87"/>
  <c r="U99"/>
  <c r="J99"/>
  <c r="U107"/>
  <c r="U115"/>
  <c r="J115"/>
  <c r="U123"/>
  <c r="U135"/>
  <c r="U143"/>
  <c r="J143"/>
  <c r="U151"/>
  <c r="U160"/>
  <c r="U168"/>
  <c r="U176"/>
  <c r="U177"/>
  <c r="U181"/>
  <c r="U188"/>
  <c r="J188"/>
  <c r="U196"/>
  <c r="U200"/>
  <c r="U204"/>
  <c r="J204"/>
  <c r="U208"/>
  <c r="U212"/>
  <c r="J212"/>
  <c r="U216"/>
  <c r="U220"/>
  <c r="U224"/>
  <c r="J224"/>
  <c r="U232"/>
  <c r="U236"/>
  <c r="U240"/>
  <c r="U244"/>
  <c r="J244"/>
  <c r="U248"/>
  <c r="U252"/>
  <c r="U256"/>
  <c r="J256"/>
  <c r="U260"/>
  <c r="U264"/>
  <c r="J264"/>
  <c r="U268"/>
  <c r="J268"/>
  <c r="U272"/>
  <c r="U276"/>
  <c r="J276"/>
  <c r="U280"/>
  <c r="U284"/>
  <c r="U287"/>
  <c r="U288"/>
  <c r="J288"/>
  <c r="U290"/>
  <c r="U294"/>
  <c r="U298"/>
  <c r="U302"/>
  <c r="U306"/>
  <c r="J306"/>
  <c r="U310"/>
  <c r="U314"/>
  <c r="U318"/>
  <c r="U322"/>
  <c r="J322"/>
  <c r="U326"/>
  <c r="U330"/>
  <c r="U334"/>
  <c r="U338"/>
  <c r="J338"/>
  <c r="U342"/>
  <c r="J342"/>
  <c r="U292"/>
  <c r="J292"/>
  <c r="U296"/>
  <c r="J296"/>
  <c r="U300"/>
  <c r="U304"/>
  <c r="U308"/>
  <c r="J308"/>
  <c r="U312"/>
  <c r="J312"/>
  <c r="U316"/>
  <c r="U320"/>
  <c r="J320"/>
  <c r="U324"/>
  <c r="U328"/>
  <c r="J328"/>
  <c r="U332"/>
  <c r="U336"/>
  <c r="U340"/>
  <c r="U345"/>
  <c r="U347"/>
  <c r="J347"/>
  <c r="U350"/>
  <c r="U354"/>
  <c r="J354"/>
  <c r="U358"/>
  <c r="J358"/>
  <c r="U362"/>
  <c r="J362"/>
  <c r="U366"/>
  <c r="U370"/>
  <c r="U374"/>
  <c r="J374"/>
  <c r="U378"/>
  <c r="U382"/>
  <c r="J382"/>
  <c r="U386"/>
  <c r="U390"/>
  <c r="U394"/>
  <c r="U401"/>
  <c r="U405"/>
  <c r="U409"/>
  <c r="U413"/>
  <c r="U417"/>
  <c r="U421"/>
  <c r="U397"/>
  <c r="U428"/>
  <c r="J428"/>
  <c r="U432"/>
  <c r="J432"/>
  <c r="U436"/>
  <c r="J436"/>
  <c r="U440"/>
  <c r="J440"/>
  <c r="U444"/>
  <c r="J444"/>
  <c r="U448"/>
  <c r="J448"/>
  <c r="U11"/>
  <c r="J11"/>
  <c r="U15"/>
  <c r="J15"/>
  <c r="U19"/>
  <c r="U23"/>
  <c r="U27"/>
  <c r="U31"/>
  <c r="J31"/>
  <c r="U35"/>
  <c r="U39"/>
  <c r="U43"/>
  <c r="J43"/>
  <c r="U47"/>
  <c r="J47"/>
  <c r="U13"/>
  <c r="J13"/>
  <c r="U17"/>
  <c r="U21"/>
  <c r="J21"/>
  <c r="U25"/>
  <c r="U29"/>
  <c r="U33"/>
  <c r="U37"/>
  <c r="U41"/>
  <c r="J41"/>
  <c r="U45"/>
  <c r="U182"/>
  <c r="J182"/>
  <c r="U186"/>
  <c r="U190"/>
  <c r="U194"/>
  <c r="U198"/>
  <c r="U202"/>
  <c r="J202"/>
  <c r="U206"/>
  <c r="J206"/>
  <c r="U210"/>
  <c r="U214"/>
  <c r="J214"/>
  <c r="U218"/>
  <c r="U222"/>
  <c r="U226"/>
  <c r="J226"/>
  <c r="U230"/>
  <c r="U234"/>
  <c r="J234"/>
  <c r="U238"/>
  <c r="U242"/>
  <c r="J242"/>
  <c r="U246"/>
  <c r="J246"/>
  <c r="U250"/>
  <c r="J250"/>
  <c r="U254"/>
  <c r="J254"/>
  <c r="U258"/>
  <c r="U262"/>
  <c r="U266"/>
  <c r="J266"/>
  <c r="U270"/>
  <c r="U274"/>
  <c r="U278"/>
  <c r="J278"/>
  <c r="U282"/>
  <c r="U286"/>
  <c r="U178"/>
  <c r="U348"/>
  <c r="J348"/>
  <c r="U352"/>
  <c r="U356"/>
  <c r="U360"/>
  <c r="J360"/>
  <c r="U364"/>
  <c r="U368"/>
  <c r="U372"/>
  <c r="U376"/>
  <c r="U380"/>
  <c r="U384"/>
  <c r="U388"/>
  <c r="J388"/>
  <c r="U392"/>
  <c r="U396"/>
  <c r="U398"/>
  <c r="U399"/>
  <c r="U403"/>
  <c r="J403"/>
  <c r="U407"/>
  <c r="U411"/>
  <c r="U415"/>
  <c r="U419"/>
  <c r="U423"/>
  <c r="J423"/>
  <c r="U425"/>
  <c r="J425"/>
  <c r="U426"/>
  <c r="J426"/>
  <c r="U430"/>
  <c r="J430"/>
  <c r="U434"/>
  <c r="J434"/>
  <c r="U438"/>
  <c r="J438"/>
  <c r="U442"/>
  <c r="J442"/>
  <c r="U446"/>
  <c r="J446"/>
  <c r="Q449"/>
  <c r="S449" s="1"/>
  <c r="I449"/>
  <c r="L449" s="1"/>
  <c r="N449" s="1"/>
  <c r="Q445"/>
  <c r="S445" s="1"/>
  <c r="I445"/>
  <c r="L445" s="1"/>
  <c r="N445" s="1"/>
  <c r="Q441"/>
  <c r="S441" s="1"/>
  <c r="I441"/>
  <c r="L441" s="1"/>
  <c r="N441" s="1"/>
  <c r="Q437"/>
  <c r="S437" s="1"/>
  <c r="I437"/>
  <c r="L437" s="1"/>
  <c r="N437" s="1"/>
  <c r="Q433"/>
  <c r="S433" s="1"/>
  <c r="I433"/>
  <c r="L433" s="1"/>
  <c r="N433" s="1"/>
  <c r="Q429"/>
  <c r="S429" s="1"/>
  <c r="I429"/>
  <c r="L429" s="1"/>
  <c r="N429" s="1"/>
  <c r="Q422"/>
  <c r="S422" s="1"/>
  <c r="I422"/>
  <c r="L422" s="1"/>
  <c r="N422" s="1"/>
  <c r="Q414"/>
  <c r="S414" s="1"/>
  <c r="I414"/>
  <c r="Q406"/>
  <c r="S406" s="1"/>
  <c r="I406"/>
  <c r="Q448"/>
  <c r="S448" s="1"/>
  <c r="I448"/>
  <c r="L448" s="1"/>
  <c r="N448" s="1"/>
  <c r="Q440"/>
  <c r="S440" s="1"/>
  <c r="I440"/>
  <c r="L440" s="1"/>
  <c r="N440" s="1"/>
  <c r="Q432"/>
  <c r="S432" s="1"/>
  <c r="I432"/>
  <c r="L432" s="1"/>
  <c r="N432" s="1"/>
  <c r="Q424"/>
  <c r="S424" s="1"/>
  <c r="I424"/>
  <c r="L424" s="1"/>
  <c r="N424" s="1"/>
  <c r="Q393"/>
  <c r="S393" s="1"/>
  <c r="I393"/>
  <c r="Q389"/>
  <c r="S389" s="1"/>
  <c r="I389"/>
  <c r="Q385"/>
  <c r="S385" s="1"/>
  <c r="I385"/>
  <c r="Q381"/>
  <c r="S381" s="1"/>
  <c r="I381"/>
  <c r="Q377"/>
  <c r="S377" s="1"/>
  <c r="I377"/>
  <c r="Q373"/>
  <c r="S373" s="1"/>
  <c r="I373"/>
  <c r="Q369"/>
  <c r="S369" s="1"/>
  <c r="I369"/>
  <c r="Q365"/>
  <c r="S365" s="1"/>
  <c r="I365"/>
  <c r="Q361"/>
  <c r="S361" s="1"/>
  <c r="I361"/>
  <c r="Q357"/>
  <c r="S357" s="1"/>
  <c r="I357"/>
  <c r="Q353"/>
  <c r="S353" s="1"/>
  <c r="I353"/>
  <c r="Q349"/>
  <c r="S349" s="1"/>
  <c r="I349"/>
  <c r="Q417"/>
  <c r="S417" s="1"/>
  <c r="I417"/>
  <c r="L417" s="1"/>
  <c r="N417" s="1"/>
  <c r="Q409"/>
  <c r="S409" s="1"/>
  <c r="I409"/>
  <c r="L409" s="1"/>
  <c r="N409" s="1"/>
  <c r="Q401"/>
  <c r="S401" s="1"/>
  <c r="I401"/>
  <c r="L401" s="1"/>
  <c r="N401" s="1"/>
  <c r="Q341"/>
  <c r="S341" s="1"/>
  <c r="I341"/>
  <c r="Q337"/>
  <c r="S337" s="1"/>
  <c r="I337"/>
  <c r="L337" s="1"/>
  <c r="N337" s="1"/>
  <c r="Q333"/>
  <c r="S333" s="1"/>
  <c r="I333"/>
  <c r="L333" s="1"/>
  <c r="N333" s="1"/>
  <c r="Q329"/>
  <c r="S329" s="1"/>
  <c r="I329"/>
  <c r="L329" s="1"/>
  <c r="N329" s="1"/>
  <c r="Q325"/>
  <c r="S325" s="1"/>
  <c r="I325"/>
  <c r="Q321"/>
  <c r="S321" s="1"/>
  <c r="I321"/>
  <c r="L321" s="1"/>
  <c r="N321" s="1"/>
  <c r="Q317"/>
  <c r="S317" s="1"/>
  <c r="I317"/>
  <c r="Q313"/>
  <c r="S313" s="1"/>
  <c r="I313"/>
  <c r="Q309"/>
  <c r="S309" s="1"/>
  <c r="I309"/>
  <c r="Q305"/>
  <c r="S305" s="1"/>
  <c r="I305"/>
  <c r="Q301"/>
  <c r="S301" s="1"/>
  <c r="I301"/>
  <c r="Q297"/>
  <c r="S297" s="1"/>
  <c r="I297"/>
  <c r="Q293"/>
  <c r="S293" s="1"/>
  <c r="I293"/>
  <c r="Q289"/>
  <c r="S289" s="1"/>
  <c r="I289"/>
  <c r="L289" s="1"/>
  <c r="N289" s="1"/>
  <c r="Q390"/>
  <c r="S390" s="1"/>
  <c r="I390"/>
  <c r="L390" s="1"/>
  <c r="N390" s="1"/>
  <c r="Q382"/>
  <c r="S382" s="1"/>
  <c r="I382"/>
  <c r="L382" s="1"/>
  <c r="N382" s="1"/>
  <c r="Q374"/>
  <c r="S374" s="1"/>
  <c r="I374"/>
  <c r="L374" s="1"/>
  <c r="N374" s="1"/>
  <c r="Q366"/>
  <c r="S366" s="1"/>
  <c r="I366"/>
  <c r="L366" s="1"/>
  <c r="N366" s="1"/>
  <c r="Q358"/>
  <c r="S358" s="1"/>
  <c r="I358"/>
  <c r="L358" s="1"/>
  <c r="N358" s="1"/>
  <c r="Q350"/>
  <c r="S350" s="1"/>
  <c r="I350"/>
  <c r="L350" s="1"/>
  <c r="N350" s="1"/>
  <c r="Q345"/>
  <c r="S345" s="1"/>
  <c r="I345"/>
  <c r="L345" s="1"/>
  <c r="N345" s="1"/>
  <c r="Q285"/>
  <c r="S285" s="1"/>
  <c r="I285"/>
  <c r="Q277"/>
  <c r="S277" s="1"/>
  <c r="I277"/>
  <c r="L277" s="1"/>
  <c r="N277" s="1"/>
  <c r="Q269"/>
  <c r="S269" s="1"/>
  <c r="I269"/>
  <c r="L269" s="1"/>
  <c r="N269" s="1"/>
  <c r="Q261"/>
  <c r="S261" s="1"/>
  <c r="I261"/>
  <c r="Q253"/>
  <c r="S253" s="1"/>
  <c r="I253"/>
  <c r="Q245"/>
  <c r="S245" s="1"/>
  <c r="I245"/>
  <c r="Q237"/>
  <c r="S237" s="1"/>
  <c r="I237"/>
  <c r="L237" s="1"/>
  <c r="N237" s="1"/>
  <c r="Q229"/>
  <c r="S229" s="1"/>
  <c r="I229"/>
  <c r="Q221"/>
  <c r="S221" s="1"/>
  <c r="I221"/>
  <c r="Q213"/>
  <c r="S213" s="1"/>
  <c r="I213"/>
  <c r="Q205"/>
  <c r="S205" s="1"/>
  <c r="I205"/>
  <c r="Q197"/>
  <c r="S197" s="1"/>
  <c r="I197"/>
  <c r="L197" s="1"/>
  <c r="N197" s="1"/>
  <c r="Q189"/>
  <c r="S189" s="1"/>
  <c r="I189"/>
  <c r="L189" s="1"/>
  <c r="N189" s="1"/>
  <c r="Q340"/>
  <c r="S340" s="1"/>
  <c r="I340"/>
  <c r="L340" s="1"/>
  <c r="N340" s="1"/>
  <c r="Q332"/>
  <c r="S332" s="1"/>
  <c r="I332"/>
  <c r="L332" s="1"/>
  <c r="N332" s="1"/>
  <c r="Q324"/>
  <c r="S324" s="1"/>
  <c r="I324"/>
  <c r="L324" s="1"/>
  <c r="N324" s="1"/>
  <c r="Q316"/>
  <c r="S316" s="1"/>
  <c r="I316"/>
  <c r="L316" s="1"/>
  <c r="N316" s="1"/>
  <c r="Q308"/>
  <c r="S308" s="1"/>
  <c r="I308"/>
  <c r="L308" s="1"/>
  <c r="N308" s="1"/>
  <c r="Q300"/>
  <c r="S300" s="1"/>
  <c r="I300"/>
  <c r="L300" s="1"/>
  <c r="N300" s="1"/>
  <c r="Q292"/>
  <c r="S292" s="1"/>
  <c r="I292"/>
  <c r="L292" s="1"/>
  <c r="N292" s="1"/>
  <c r="Q338"/>
  <c r="S338" s="1"/>
  <c r="I338"/>
  <c r="L338" s="1"/>
  <c r="N338" s="1"/>
  <c r="Q330"/>
  <c r="S330" s="1"/>
  <c r="I330"/>
  <c r="L330" s="1"/>
  <c r="N330" s="1"/>
  <c r="Q322"/>
  <c r="S322" s="1"/>
  <c r="I322"/>
  <c r="L322" s="1"/>
  <c r="N322" s="1"/>
  <c r="Q314"/>
  <c r="S314" s="1"/>
  <c r="I314"/>
  <c r="L314" s="1"/>
  <c r="N314" s="1"/>
  <c r="Q306"/>
  <c r="S306" s="1"/>
  <c r="I306"/>
  <c r="L306" s="1"/>
  <c r="N306" s="1"/>
  <c r="Q298"/>
  <c r="S298" s="1"/>
  <c r="I298"/>
  <c r="L298" s="1"/>
  <c r="N298" s="1"/>
  <c r="Q290"/>
  <c r="S290" s="1"/>
  <c r="I290"/>
  <c r="L290" s="1"/>
  <c r="N290" s="1"/>
  <c r="Q287"/>
  <c r="S287" s="1"/>
  <c r="I287"/>
  <c r="L287" s="1"/>
  <c r="N287" s="1"/>
  <c r="Q148"/>
  <c r="S148" s="1"/>
  <c r="I148"/>
  <c r="Q140"/>
  <c r="S140" s="1"/>
  <c r="I140"/>
  <c r="Q132"/>
  <c r="S132" s="1"/>
  <c r="I132"/>
  <c r="L132" s="1"/>
  <c r="N132" s="1"/>
  <c r="Q124"/>
  <c r="S124" s="1"/>
  <c r="I124"/>
  <c r="L124" s="1"/>
  <c r="N124" s="1"/>
  <c r="Q116"/>
  <c r="S116" s="1"/>
  <c r="I116"/>
  <c r="Q108"/>
  <c r="S108" s="1"/>
  <c r="I108"/>
  <c r="Q100"/>
  <c r="S100" s="1"/>
  <c r="I100"/>
  <c r="Q92"/>
  <c r="S92" s="1"/>
  <c r="I92"/>
  <c r="Q84"/>
  <c r="S84" s="1"/>
  <c r="I84"/>
  <c r="L84" s="1"/>
  <c r="N84" s="1"/>
  <c r="Q76"/>
  <c r="S76" s="1"/>
  <c r="I76"/>
  <c r="Q284"/>
  <c r="S284" s="1"/>
  <c r="I284"/>
  <c r="L284" s="1"/>
  <c r="N284" s="1"/>
  <c r="Q276"/>
  <c r="S276" s="1"/>
  <c r="I276"/>
  <c r="L276" s="1"/>
  <c r="N276" s="1"/>
  <c r="Q268"/>
  <c r="S268" s="1"/>
  <c r="I268"/>
  <c r="L268" s="1"/>
  <c r="N268" s="1"/>
  <c r="Q260"/>
  <c r="S260" s="1"/>
  <c r="I260"/>
  <c r="L260" s="1"/>
  <c r="N260" s="1"/>
  <c r="Q252"/>
  <c r="S252" s="1"/>
  <c r="I252"/>
  <c r="L252" s="1"/>
  <c r="N252" s="1"/>
  <c r="Q244"/>
  <c r="S244" s="1"/>
  <c r="I244"/>
  <c r="L244" s="1"/>
  <c r="N244" s="1"/>
  <c r="Q236"/>
  <c r="S236" s="1"/>
  <c r="I236"/>
  <c r="L236" s="1"/>
  <c r="N236" s="1"/>
  <c r="Q228"/>
  <c r="S228" s="1"/>
  <c r="I228"/>
  <c r="L228" s="1"/>
  <c r="N228" s="1"/>
  <c r="Q220"/>
  <c r="S220" s="1"/>
  <c r="I220"/>
  <c r="L220" s="1"/>
  <c r="N220" s="1"/>
  <c r="Q212"/>
  <c r="S212" s="1"/>
  <c r="I212"/>
  <c r="L212" s="1"/>
  <c r="N212" s="1"/>
  <c r="Q204"/>
  <c r="S204" s="1"/>
  <c r="I204"/>
  <c r="L204" s="1"/>
  <c r="N204" s="1"/>
  <c r="Q196"/>
  <c r="S196" s="1"/>
  <c r="I196"/>
  <c r="L196" s="1"/>
  <c r="N196" s="1"/>
  <c r="Q188"/>
  <c r="S188" s="1"/>
  <c r="I188"/>
  <c r="L188" s="1"/>
  <c r="N188" s="1"/>
  <c r="Q181"/>
  <c r="S181" s="1"/>
  <c r="I181"/>
  <c r="L181" s="1"/>
  <c r="N181" s="1"/>
  <c r="Q177"/>
  <c r="S177" s="1"/>
  <c r="I177"/>
  <c r="L177" s="1"/>
  <c r="N177" s="1"/>
  <c r="Q173"/>
  <c r="S173" s="1"/>
  <c r="I173"/>
  <c r="Q169"/>
  <c r="S169" s="1"/>
  <c r="I169"/>
  <c r="Q165"/>
  <c r="S165" s="1"/>
  <c r="I165"/>
  <c r="L165" s="1"/>
  <c r="N165" s="1"/>
  <c r="Q161"/>
  <c r="S161" s="1"/>
  <c r="I161"/>
  <c r="Q157"/>
  <c r="S157" s="1"/>
  <c r="I157"/>
  <c r="Q153"/>
  <c r="S153" s="1"/>
  <c r="I153"/>
  <c r="L153" s="1"/>
  <c r="N153" s="1"/>
  <c r="Q176"/>
  <c r="S176" s="1"/>
  <c r="I176"/>
  <c r="L176" s="1"/>
  <c r="N176" s="1"/>
  <c r="Q168"/>
  <c r="S168" s="1"/>
  <c r="I168"/>
  <c r="L168" s="1"/>
  <c r="N168" s="1"/>
  <c r="Q160"/>
  <c r="S160" s="1"/>
  <c r="I160"/>
  <c r="L160" s="1"/>
  <c r="N160" s="1"/>
  <c r="Q151"/>
  <c r="S151" s="1"/>
  <c r="I151"/>
  <c r="L151" s="1"/>
  <c r="N151" s="1"/>
  <c r="Q143"/>
  <c r="S143" s="1"/>
  <c r="I143"/>
  <c r="L143" s="1"/>
  <c r="N143" s="1"/>
  <c r="Q135"/>
  <c r="S135" s="1"/>
  <c r="I135"/>
  <c r="L135" s="1"/>
  <c r="N135" s="1"/>
  <c r="Q127"/>
  <c r="S127" s="1"/>
  <c r="I127"/>
  <c r="L127" s="1"/>
  <c r="N127" s="1"/>
  <c r="Q119"/>
  <c r="S119" s="1"/>
  <c r="I119"/>
  <c r="L119" s="1"/>
  <c r="N119" s="1"/>
  <c r="Q111"/>
  <c r="S111" s="1"/>
  <c r="I111"/>
  <c r="L111" s="1"/>
  <c r="N111" s="1"/>
  <c r="Q103"/>
  <c r="S103" s="1"/>
  <c r="I103"/>
  <c r="L103" s="1"/>
  <c r="N103" s="1"/>
  <c r="Q95"/>
  <c r="S95" s="1"/>
  <c r="I95"/>
  <c r="L95" s="1"/>
  <c r="N95" s="1"/>
  <c r="Q87"/>
  <c r="S87" s="1"/>
  <c r="I87"/>
  <c r="L87" s="1"/>
  <c r="N87" s="1"/>
  <c r="Q79"/>
  <c r="S79" s="1"/>
  <c r="I79"/>
  <c r="L79" s="1"/>
  <c r="N79" s="1"/>
  <c r="Q71"/>
  <c r="S71" s="1"/>
  <c r="I71"/>
  <c r="L71" s="1"/>
  <c r="N71" s="1"/>
  <c r="Q174"/>
  <c r="S174" s="1"/>
  <c r="I174"/>
  <c r="L174" s="1"/>
  <c r="N174" s="1"/>
  <c r="Q166"/>
  <c r="S166" s="1"/>
  <c r="I166"/>
  <c r="L166" s="1"/>
  <c r="N166" s="1"/>
  <c r="Q158"/>
  <c r="S158" s="1"/>
  <c r="I158"/>
  <c r="L158" s="1"/>
  <c r="N158" s="1"/>
  <c r="Q149"/>
  <c r="S149" s="1"/>
  <c r="I149"/>
  <c r="L149" s="1"/>
  <c r="N149" s="1"/>
  <c r="Q141"/>
  <c r="S141" s="1"/>
  <c r="I141"/>
  <c r="L141" s="1"/>
  <c r="N141" s="1"/>
  <c r="Q133"/>
  <c r="S133" s="1"/>
  <c r="I133"/>
  <c r="L133" s="1"/>
  <c r="N133" s="1"/>
  <c r="Q125"/>
  <c r="S125" s="1"/>
  <c r="I125"/>
  <c r="L125" s="1"/>
  <c r="N125" s="1"/>
  <c r="Q117"/>
  <c r="S117" s="1"/>
  <c r="I117"/>
  <c r="L117" s="1"/>
  <c r="N117" s="1"/>
  <c r="Q109"/>
  <c r="S109" s="1"/>
  <c r="I109"/>
  <c r="L109" s="1"/>
  <c r="N109" s="1"/>
  <c r="Q101"/>
  <c r="S101" s="1"/>
  <c r="I101"/>
  <c r="L101" s="1"/>
  <c r="N101" s="1"/>
  <c r="Q93"/>
  <c r="S93" s="1"/>
  <c r="I93"/>
  <c r="L93" s="1"/>
  <c r="N93" s="1"/>
  <c r="Q85"/>
  <c r="S85" s="1"/>
  <c r="I85"/>
  <c r="L85" s="1"/>
  <c r="N85" s="1"/>
  <c r="Q77"/>
  <c r="S77" s="1"/>
  <c r="I77"/>
  <c r="L77" s="1"/>
  <c r="N77" s="1"/>
  <c r="Q68"/>
  <c r="S68" s="1"/>
  <c r="I68"/>
  <c r="L68" s="1"/>
  <c r="N68" s="1"/>
  <c r="Q64"/>
  <c r="S64" s="1"/>
  <c r="I64"/>
  <c r="L64" s="1"/>
  <c r="N64" s="1"/>
  <c r="Q60"/>
  <c r="S60" s="1"/>
  <c r="I60"/>
  <c r="L60" s="1"/>
  <c r="N60" s="1"/>
  <c r="Q56"/>
  <c r="S56" s="1"/>
  <c r="I56"/>
  <c r="L56" s="1"/>
  <c r="N56" s="1"/>
  <c r="Q52"/>
  <c r="S52" s="1"/>
  <c r="I52"/>
  <c r="L52" s="1"/>
  <c r="N52" s="1"/>
  <c r="Q69"/>
  <c r="S69" s="1"/>
  <c r="I69"/>
  <c r="L69" s="1"/>
  <c r="N69" s="1"/>
  <c r="Q61"/>
  <c r="S61" s="1"/>
  <c r="I61"/>
  <c r="Q53"/>
  <c r="S53" s="1"/>
  <c r="I53"/>
  <c r="Q420"/>
  <c r="S420" s="1"/>
  <c r="I420"/>
  <c r="Q412"/>
  <c r="S412" s="1"/>
  <c r="I412"/>
  <c r="Q404"/>
  <c r="S404" s="1"/>
  <c r="I404"/>
  <c r="Q446"/>
  <c r="S446" s="1"/>
  <c r="I446"/>
  <c r="L446" s="1"/>
  <c r="N446" s="1"/>
  <c r="Q438"/>
  <c r="S438" s="1"/>
  <c r="I438"/>
  <c r="L438" s="1"/>
  <c r="N438" s="1"/>
  <c r="Q430"/>
  <c r="S430" s="1"/>
  <c r="I430"/>
  <c r="L430" s="1"/>
  <c r="N430" s="1"/>
  <c r="Q425"/>
  <c r="S425" s="1"/>
  <c r="I425"/>
  <c r="L425" s="1"/>
  <c r="N425" s="1"/>
  <c r="Q419"/>
  <c r="S419" s="1"/>
  <c r="I419"/>
  <c r="L419" s="1"/>
  <c r="N419" s="1"/>
  <c r="Q411"/>
  <c r="S411" s="1"/>
  <c r="I411"/>
  <c r="L411" s="1"/>
  <c r="N411" s="1"/>
  <c r="Q403"/>
  <c r="S403" s="1"/>
  <c r="I403"/>
  <c r="L403" s="1"/>
  <c r="N403" s="1"/>
  <c r="Q398"/>
  <c r="S398" s="1"/>
  <c r="I398"/>
  <c r="L398" s="1"/>
  <c r="N398" s="1"/>
  <c r="Q392"/>
  <c r="S392" s="1"/>
  <c r="I392"/>
  <c r="L392" s="1"/>
  <c r="N392" s="1"/>
  <c r="Q384"/>
  <c r="S384" s="1"/>
  <c r="I384"/>
  <c r="L384" s="1"/>
  <c r="N384" s="1"/>
  <c r="Q376"/>
  <c r="S376" s="1"/>
  <c r="I376"/>
  <c r="L376" s="1"/>
  <c r="N376" s="1"/>
  <c r="Q368"/>
  <c r="S368" s="1"/>
  <c r="I368"/>
  <c r="L368" s="1"/>
  <c r="N368" s="1"/>
  <c r="Q360"/>
  <c r="S360" s="1"/>
  <c r="I360"/>
  <c r="L360" s="1"/>
  <c r="N360" s="1"/>
  <c r="Q352"/>
  <c r="S352" s="1"/>
  <c r="I352"/>
  <c r="L352" s="1"/>
  <c r="N352" s="1"/>
  <c r="Q397"/>
  <c r="S397" s="1"/>
  <c r="I397"/>
  <c r="L397" s="1"/>
  <c r="N397" s="1"/>
  <c r="Q283"/>
  <c r="S283" s="1"/>
  <c r="I283"/>
  <c r="Q275"/>
  <c r="S275" s="1"/>
  <c r="I275"/>
  <c r="Q267"/>
  <c r="S267" s="1"/>
  <c r="I267"/>
  <c r="Q259"/>
  <c r="S259" s="1"/>
  <c r="I259"/>
  <c r="L259" s="1"/>
  <c r="N259" s="1"/>
  <c r="Q251"/>
  <c r="S251" s="1"/>
  <c r="I251"/>
  <c r="Q243"/>
  <c r="S243" s="1"/>
  <c r="I243"/>
  <c r="L243" s="1"/>
  <c r="N243" s="1"/>
  <c r="Q235"/>
  <c r="S235" s="1"/>
  <c r="I235"/>
  <c r="Q227"/>
  <c r="S227" s="1"/>
  <c r="I227"/>
  <c r="Q219"/>
  <c r="S219" s="1"/>
  <c r="I219"/>
  <c r="Q211"/>
  <c r="S211" s="1"/>
  <c r="I211"/>
  <c r="L211" s="1"/>
  <c r="N211" s="1"/>
  <c r="Q203"/>
  <c r="S203" s="1"/>
  <c r="I203"/>
  <c r="L203" s="1"/>
  <c r="N203" s="1"/>
  <c r="Q195"/>
  <c r="S195" s="1"/>
  <c r="I195"/>
  <c r="Q187"/>
  <c r="S187" s="1"/>
  <c r="I187"/>
  <c r="Q150"/>
  <c r="S150" s="1"/>
  <c r="I150"/>
  <c r="Q142"/>
  <c r="S142" s="1"/>
  <c r="I142"/>
  <c r="Q134"/>
  <c r="S134" s="1"/>
  <c r="I134"/>
  <c r="Q126"/>
  <c r="S126" s="1"/>
  <c r="I126"/>
  <c r="Q118"/>
  <c r="S118" s="1"/>
  <c r="I118"/>
  <c r="L118" s="1"/>
  <c r="N118" s="1"/>
  <c r="Q110"/>
  <c r="S110" s="1"/>
  <c r="I110"/>
  <c r="Q102"/>
  <c r="S102" s="1"/>
  <c r="I102"/>
  <c r="Q94"/>
  <c r="S94" s="1"/>
  <c r="I94"/>
  <c r="L94" s="1"/>
  <c r="N94" s="1"/>
  <c r="Q86"/>
  <c r="S86" s="1"/>
  <c r="I86"/>
  <c r="L86" s="1"/>
  <c r="N86" s="1"/>
  <c r="Q78"/>
  <c r="S78" s="1"/>
  <c r="I78"/>
  <c r="L78" s="1"/>
  <c r="N78" s="1"/>
  <c r="Q70"/>
  <c r="S70" s="1"/>
  <c r="I70"/>
  <c r="Q282"/>
  <c r="S282" s="1"/>
  <c r="I282"/>
  <c r="L282" s="1"/>
  <c r="N282" s="1"/>
  <c r="Q274"/>
  <c r="S274" s="1"/>
  <c r="I274"/>
  <c r="L274" s="1"/>
  <c r="N274" s="1"/>
  <c r="Q266"/>
  <c r="S266" s="1"/>
  <c r="I266"/>
  <c r="L266" s="1"/>
  <c r="N266" s="1"/>
  <c r="Q258"/>
  <c r="S258" s="1"/>
  <c r="I258"/>
  <c r="L258" s="1"/>
  <c r="N258" s="1"/>
  <c r="Q250"/>
  <c r="S250" s="1"/>
  <c r="I250"/>
  <c r="L250" s="1"/>
  <c r="N250" s="1"/>
  <c r="Q242"/>
  <c r="S242" s="1"/>
  <c r="I242"/>
  <c r="L242" s="1"/>
  <c r="N242" s="1"/>
  <c r="Q234"/>
  <c r="S234" s="1"/>
  <c r="I234"/>
  <c r="L234" s="1"/>
  <c r="N234" s="1"/>
  <c r="Q226"/>
  <c r="S226" s="1"/>
  <c r="I226"/>
  <c r="L226" s="1"/>
  <c r="N226" s="1"/>
  <c r="Q218"/>
  <c r="S218" s="1"/>
  <c r="I218"/>
  <c r="L218" s="1"/>
  <c r="N218" s="1"/>
  <c r="Q210"/>
  <c r="S210" s="1"/>
  <c r="I210"/>
  <c r="L210" s="1"/>
  <c r="N210" s="1"/>
  <c r="Q202"/>
  <c r="S202" s="1"/>
  <c r="I202"/>
  <c r="L202" s="1"/>
  <c r="N202" s="1"/>
  <c r="Q194"/>
  <c r="S194" s="1"/>
  <c r="I194"/>
  <c r="L194" s="1"/>
  <c r="N194" s="1"/>
  <c r="Q186"/>
  <c r="S186" s="1"/>
  <c r="I186"/>
  <c r="L186" s="1"/>
  <c r="N186" s="1"/>
  <c r="Q48"/>
  <c r="S48" s="1"/>
  <c r="I48"/>
  <c r="Q44"/>
  <c r="S44" s="1"/>
  <c r="I44"/>
  <c r="Q40"/>
  <c r="S40" s="1"/>
  <c r="I40"/>
  <c r="Q36"/>
  <c r="S36" s="1"/>
  <c r="I36"/>
  <c r="Q32"/>
  <c r="S32" s="1"/>
  <c r="I32"/>
  <c r="Q28"/>
  <c r="S28" s="1"/>
  <c r="I28"/>
  <c r="L28" s="1"/>
  <c r="N28" s="1"/>
  <c r="Q24"/>
  <c r="S24" s="1"/>
  <c r="I24"/>
  <c r="L24" s="1"/>
  <c r="N24" s="1"/>
  <c r="Q20"/>
  <c r="S20" s="1"/>
  <c r="I20"/>
  <c r="L20" s="1"/>
  <c r="N20" s="1"/>
  <c r="Q16"/>
  <c r="S16" s="1"/>
  <c r="I16"/>
  <c r="Q12"/>
  <c r="S12" s="1"/>
  <c r="I12"/>
  <c r="Q67"/>
  <c r="S67" s="1"/>
  <c r="I67"/>
  <c r="L67" s="1"/>
  <c r="N67" s="1"/>
  <c r="Q59"/>
  <c r="S59" s="1"/>
  <c r="I59"/>
  <c r="Q51"/>
  <c r="S51" s="1"/>
  <c r="I51"/>
  <c r="L51" s="1"/>
  <c r="N51" s="1"/>
  <c r="Q41"/>
  <c r="S41" s="1"/>
  <c r="I41"/>
  <c r="L41" s="1"/>
  <c r="N41" s="1"/>
  <c r="Q33"/>
  <c r="S33" s="1"/>
  <c r="I33"/>
  <c r="L33" s="1"/>
  <c r="N33" s="1"/>
  <c r="Q25"/>
  <c r="S25" s="1"/>
  <c r="I25"/>
  <c r="L25" s="1"/>
  <c r="N25" s="1"/>
  <c r="Q17"/>
  <c r="S17" s="1"/>
  <c r="I17"/>
  <c r="L17" s="1"/>
  <c r="N17" s="1"/>
  <c r="Q47"/>
  <c r="S47" s="1"/>
  <c r="I47"/>
  <c r="L47" s="1"/>
  <c r="N47" s="1"/>
  <c r="Q39"/>
  <c r="S39" s="1"/>
  <c r="I39"/>
  <c r="L39" s="1"/>
  <c r="N39" s="1"/>
  <c r="Q31"/>
  <c r="S31" s="1"/>
  <c r="I31"/>
  <c r="L31" s="1"/>
  <c r="N31" s="1"/>
  <c r="Q23"/>
  <c r="S23" s="1"/>
  <c r="I23"/>
  <c r="L23" s="1"/>
  <c r="N23" s="1"/>
  <c r="Q15"/>
  <c r="S15" s="1"/>
  <c r="I15"/>
  <c r="L15" s="1"/>
  <c r="N15" s="1"/>
  <c r="Q447"/>
  <c r="S447" s="1"/>
  <c r="I447"/>
  <c r="L447" s="1"/>
  <c r="N447" s="1"/>
  <c r="Q443"/>
  <c r="S443" s="1"/>
  <c r="I443"/>
  <c r="L443" s="1"/>
  <c r="N443" s="1"/>
  <c r="Q439"/>
  <c r="S439" s="1"/>
  <c r="I439"/>
  <c r="L439" s="1"/>
  <c r="N439" s="1"/>
  <c r="Q435"/>
  <c r="S435" s="1"/>
  <c r="I435"/>
  <c r="L435" s="1"/>
  <c r="N435" s="1"/>
  <c r="Q431"/>
  <c r="S431" s="1"/>
  <c r="I431"/>
  <c r="L431" s="1"/>
  <c r="N431" s="1"/>
  <c r="Q427"/>
  <c r="S427" s="1"/>
  <c r="I427"/>
  <c r="L427" s="1"/>
  <c r="N427" s="1"/>
  <c r="Q418"/>
  <c r="S418" s="1"/>
  <c r="I418"/>
  <c r="Q410"/>
  <c r="S410" s="1"/>
  <c r="I410"/>
  <c r="Q402"/>
  <c r="S402" s="1"/>
  <c r="I402"/>
  <c r="Q444"/>
  <c r="S444" s="1"/>
  <c r="I444"/>
  <c r="L444" s="1"/>
  <c r="N444" s="1"/>
  <c r="Q436"/>
  <c r="S436" s="1"/>
  <c r="I436"/>
  <c r="L436" s="1"/>
  <c r="N436" s="1"/>
  <c r="Q428"/>
  <c r="S428" s="1"/>
  <c r="I428"/>
  <c r="L428" s="1"/>
  <c r="N428" s="1"/>
  <c r="Q395"/>
  <c r="S395" s="1"/>
  <c r="I395"/>
  <c r="Q391"/>
  <c r="S391" s="1"/>
  <c r="I391"/>
  <c r="Q387"/>
  <c r="S387" s="1"/>
  <c r="I387"/>
  <c r="Q383"/>
  <c r="S383" s="1"/>
  <c r="I383"/>
  <c r="Q379"/>
  <c r="S379" s="1"/>
  <c r="I379"/>
  <c r="Q375"/>
  <c r="S375" s="1"/>
  <c r="I375"/>
  <c r="Q371"/>
  <c r="S371" s="1"/>
  <c r="I371"/>
  <c r="Q367"/>
  <c r="S367" s="1"/>
  <c r="I367"/>
  <c r="Q363"/>
  <c r="S363" s="1"/>
  <c r="I363"/>
  <c r="L363" s="1"/>
  <c r="N363" s="1"/>
  <c r="Q359"/>
  <c r="S359" s="1"/>
  <c r="I359"/>
  <c r="Q355"/>
  <c r="S355" s="1"/>
  <c r="I355"/>
  <c r="Q351"/>
  <c r="S351" s="1"/>
  <c r="I351"/>
  <c r="Q421"/>
  <c r="S421" s="1"/>
  <c r="I421"/>
  <c r="L421" s="1"/>
  <c r="N421" s="1"/>
  <c r="Q413"/>
  <c r="S413" s="1"/>
  <c r="I413"/>
  <c r="L413" s="1"/>
  <c r="N413" s="1"/>
  <c r="Q405"/>
  <c r="S405" s="1"/>
  <c r="I405"/>
  <c r="L405" s="1"/>
  <c r="N405" s="1"/>
  <c r="Q343"/>
  <c r="S343" s="1"/>
  <c r="I343"/>
  <c r="L343" s="1"/>
  <c r="N343" s="1"/>
  <c r="Q339"/>
  <c r="S339" s="1"/>
  <c r="I339"/>
  <c r="Q335"/>
  <c r="S335" s="1"/>
  <c r="I335"/>
  <c r="Q331"/>
  <c r="S331" s="1"/>
  <c r="I331"/>
  <c r="Q327"/>
  <c r="S327" s="1"/>
  <c r="I327"/>
  <c r="L327" s="1"/>
  <c r="N327" s="1"/>
  <c r="Q323"/>
  <c r="S323" s="1"/>
  <c r="I323"/>
  <c r="Q319"/>
  <c r="S319" s="1"/>
  <c r="I319"/>
  <c r="Q315"/>
  <c r="S315" s="1"/>
  <c r="I315"/>
  <c r="L315" s="1"/>
  <c r="N315" s="1"/>
  <c r="Q311"/>
  <c r="S311" s="1"/>
  <c r="I311"/>
  <c r="L311" s="1"/>
  <c r="N311" s="1"/>
  <c r="Q307"/>
  <c r="S307" s="1"/>
  <c r="I307"/>
  <c r="Q303"/>
  <c r="S303" s="1"/>
  <c r="I303"/>
  <c r="L303" s="1"/>
  <c r="N303" s="1"/>
  <c r="Q299"/>
  <c r="S299" s="1"/>
  <c r="I299"/>
  <c r="Q295"/>
  <c r="S295" s="1"/>
  <c r="I295"/>
  <c r="L295" s="1"/>
  <c r="N295" s="1"/>
  <c r="Q291"/>
  <c r="S291" s="1"/>
  <c r="I291"/>
  <c r="L291" s="1"/>
  <c r="N291" s="1"/>
  <c r="Q394"/>
  <c r="S394" s="1"/>
  <c r="I394"/>
  <c r="L394" s="1"/>
  <c r="N394" s="1"/>
  <c r="Q386"/>
  <c r="S386" s="1"/>
  <c r="I386"/>
  <c r="L386" s="1"/>
  <c r="N386" s="1"/>
  <c r="Q378"/>
  <c r="S378" s="1"/>
  <c r="I378"/>
  <c r="L378" s="1"/>
  <c r="N378" s="1"/>
  <c r="Q370"/>
  <c r="S370" s="1"/>
  <c r="I370"/>
  <c r="L370" s="1"/>
  <c r="N370" s="1"/>
  <c r="Q362"/>
  <c r="S362" s="1"/>
  <c r="I362"/>
  <c r="L362" s="1"/>
  <c r="N362" s="1"/>
  <c r="Q354"/>
  <c r="S354" s="1"/>
  <c r="I354"/>
  <c r="L354" s="1"/>
  <c r="N354" s="1"/>
  <c r="Q347"/>
  <c r="S347" s="1"/>
  <c r="I347"/>
  <c r="L347" s="1"/>
  <c r="N347" s="1"/>
  <c r="Q346"/>
  <c r="S346" s="1"/>
  <c r="I346"/>
  <c r="Q281"/>
  <c r="S281" s="1"/>
  <c r="I281"/>
  <c r="Q273"/>
  <c r="S273" s="1"/>
  <c r="I273"/>
  <c r="Q265"/>
  <c r="S265" s="1"/>
  <c r="I265"/>
  <c r="L265" s="1"/>
  <c r="N265" s="1"/>
  <c r="Q257"/>
  <c r="S257" s="1"/>
  <c r="I257"/>
  <c r="Q249"/>
  <c r="S249" s="1"/>
  <c r="I249"/>
  <c r="Q241"/>
  <c r="S241" s="1"/>
  <c r="I241"/>
  <c r="L241" s="1"/>
  <c r="N241" s="1"/>
  <c r="Q233"/>
  <c r="S233" s="1"/>
  <c r="I233"/>
  <c r="L233" s="1"/>
  <c r="N233" s="1"/>
  <c r="Q225"/>
  <c r="S225" s="1"/>
  <c r="I225"/>
  <c r="L225" s="1"/>
  <c r="N225" s="1"/>
  <c r="Q217"/>
  <c r="S217" s="1"/>
  <c r="I217"/>
  <c r="Q209"/>
  <c r="S209" s="1"/>
  <c r="I209"/>
  <c r="Q201"/>
  <c r="S201" s="1"/>
  <c r="I201"/>
  <c r="L201" s="1"/>
  <c r="N201" s="1"/>
  <c r="Q193"/>
  <c r="S193" s="1"/>
  <c r="I193"/>
  <c r="L193" s="1"/>
  <c r="N193" s="1"/>
  <c r="Q185"/>
  <c r="S185" s="1"/>
  <c r="I185"/>
  <c r="Q336"/>
  <c r="S336" s="1"/>
  <c r="I336"/>
  <c r="L336" s="1"/>
  <c r="N336" s="1"/>
  <c r="Q328"/>
  <c r="S328" s="1"/>
  <c r="I328"/>
  <c r="L328" s="1"/>
  <c r="N328" s="1"/>
  <c r="Q320"/>
  <c r="S320" s="1"/>
  <c r="I320"/>
  <c r="L320" s="1"/>
  <c r="N320" s="1"/>
  <c r="Q312"/>
  <c r="S312" s="1"/>
  <c r="I312"/>
  <c r="L312" s="1"/>
  <c r="N312" s="1"/>
  <c r="Q304"/>
  <c r="S304" s="1"/>
  <c r="I304"/>
  <c r="L304" s="1"/>
  <c r="N304" s="1"/>
  <c r="Q296"/>
  <c r="S296" s="1"/>
  <c r="I296"/>
  <c r="L296" s="1"/>
  <c r="N296" s="1"/>
  <c r="Q342"/>
  <c r="S342" s="1"/>
  <c r="I342"/>
  <c r="L342" s="1"/>
  <c r="N342" s="1"/>
  <c r="Q334"/>
  <c r="S334" s="1"/>
  <c r="I334"/>
  <c r="L334" s="1"/>
  <c r="N334" s="1"/>
  <c r="Q326"/>
  <c r="S326" s="1"/>
  <c r="I326"/>
  <c r="L326" s="1"/>
  <c r="N326" s="1"/>
  <c r="Q318"/>
  <c r="S318" s="1"/>
  <c r="I318"/>
  <c r="L318" s="1"/>
  <c r="N318" s="1"/>
  <c r="Q310"/>
  <c r="S310" s="1"/>
  <c r="I310"/>
  <c r="L310" s="1"/>
  <c r="N310" s="1"/>
  <c r="Q302"/>
  <c r="S302" s="1"/>
  <c r="I302"/>
  <c r="L302" s="1"/>
  <c r="N302" s="1"/>
  <c r="Q294"/>
  <c r="S294" s="1"/>
  <c r="I294"/>
  <c r="L294" s="1"/>
  <c r="N294" s="1"/>
  <c r="Q288"/>
  <c r="S288" s="1"/>
  <c r="I288"/>
  <c r="L288" s="1"/>
  <c r="N288" s="1"/>
  <c r="Q152"/>
  <c r="S152" s="1"/>
  <c r="I152"/>
  <c r="L152" s="1"/>
  <c r="N152" s="1"/>
  <c r="Q144"/>
  <c r="S144" s="1"/>
  <c r="I144"/>
  <c r="L144" s="1"/>
  <c r="N144" s="1"/>
  <c r="Q136"/>
  <c r="S136" s="1"/>
  <c r="I136"/>
  <c r="Q128"/>
  <c r="S128" s="1"/>
  <c r="I128"/>
  <c r="L128" s="1"/>
  <c r="N128" s="1"/>
  <c r="Q120"/>
  <c r="S120" s="1"/>
  <c r="I120"/>
  <c r="Q112"/>
  <c r="S112" s="1"/>
  <c r="I112"/>
  <c r="Q104"/>
  <c r="S104" s="1"/>
  <c r="I104"/>
  <c r="Q96"/>
  <c r="S96" s="1"/>
  <c r="I96"/>
  <c r="Q88"/>
  <c r="S88" s="1"/>
  <c r="I88"/>
  <c r="Q80"/>
  <c r="S80" s="1"/>
  <c r="I80"/>
  <c r="Q72"/>
  <c r="S72" s="1"/>
  <c r="I72"/>
  <c r="Q280"/>
  <c r="S280" s="1"/>
  <c r="I280"/>
  <c r="L280" s="1"/>
  <c r="N280" s="1"/>
  <c r="Q272"/>
  <c r="S272" s="1"/>
  <c r="I272"/>
  <c r="L272" s="1"/>
  <c r="N272" s="1"/>
  <c r="Q264"/>
  <c r="S264" s="1"/>
  <c r="I264"/>
  <c r="L264" s="1"/>
  <c r="N264" s="1"/>
  <c r="Q256"/>
  <c r="S256" s="1"/>
  <c r="I256"/>
  <c r="L256" s="1"/>
  <c r="N256" s="1"/>
  <c r="Q248"/>
  <c r="S248" s="1"/>
  <c r="I248"/>
  <c r="L248" s="1"/>
  <c r="N248" s="1"/>
  <c r="Q240"/>
  <c r="S240" s="1"/>
  <c r="I240"/>
  <c r="L240" s="1"/>
  <c r="N240" s="1"/>
  <c r="Q232"/>
  <c r="S232" s="1"/>
  <c r="I232"/>
  <c r="L232" s="1"/>
  <c r="N232" s="1"/>
  <c r="Q224"/>
  <c r="S224" s="1"/>
  <c r="I224"/>
  <c r="L224" s="1"/>
  <c r="N224" s="1"/>
  <c r="Q216"/>
  <c r="S216" s="1"/>
  <c r="I216"/>
  <c r="L216" s="1"/>
  <c r="N216" s="1"/>
  <c r="Q208"/>
  <c r="S208" s="1"/>
  <c r="I208"/>
  <c r="L208" s="1"/>
  <c r="N208" s="1"/>
  <c r="Q200"/>
  <c r="S200" s="1"/>
  <c r="I200"/>
  <c r="L200" s="1"/>
  <c r="N200" s="1"/>
  <c r="Q192"/>
  <c r="S192" s="1"/>
  <c r="I192"/>
  <c r="L192" s="1"/>
  <c r="N192" s="1"/>
  <c r="Q184"/>
  <c r="S184" s="1"/>
  <c r="I184"/>
  <c r="L184" s="1"/>
  <c r="N184" s="1"/>
  <c r="Q179"/>
  <c r="S179" s="1"/>
  <c r="I179"/>
  <c r="L179" s="1"/>
  <c r="N179" s="1"/>
  <c r="Q175"/>
  <c r="S175" s="1"/>
  <c r="I175"/>
  <c r="L175" s="1"/>
  <c r="N175" s="1"/>
  <c r="Q171"/>
  <c r="S171" s="1"/>
  <c r="I171"/>
  <c r="Q167"/>
  <c r="S167" s="1"/>
  <c r="I167"/>
  <c r="Q163"/>
  <c r="S163" s="1"/>
  <c r="I163"/>
  <c r="Q159"/>
  <c r="S159" s="1"/>
  <c r="I159"/>
  <c r="Q155"/>
  <c r="S155" s="1"/>
  <c r="I155"/>
  <c r="L155" s="1"/>
  <c r="N155" s="1"/>
  <c r="Q180"/>
  <c r="S180" s="1"/>
  <c r="I180"/>
  <c r="L180" s="1"/>
  <c r="N180" s="1"/>
  <c r="Q172"/>
  <c r="S172" s="1"/>
  <c r="I172"/>
  <c r="L172" s="1"/>
  <c r="N172" s="1"/>
  <c r="Q164"/>
  <c r="S164" s="1"/>
  <c r="I164"/>
  <c r="L164" s="1"/>
  <c r="N164" s="1"/>
  <c r="Q156"/>
  <c r="S156" s="1"/>
  <c r="I156"/>
  <c r="L156" s="1"/>
  <c r="N156" s="1"/>
  <c r="Q147"/>
  <c r="S147" s="1"/>
  <c r="I147"/>
  <c r="L147" s="1"/>
  <c r="N147" s="1"/>
  <c r="Q139"/>
  <c r="S139" s="1"/>
  <c r="I139"/>
  <c r="L139" s="1"/>
  <c r="N139" s="1"/>
  <c r="Q131"/>
  <c r="S131" s="1"/>
  <c r="I131"/>
  <c r="L131" s="1"/>
  <c r="N131" s="1"/>
  <c r="Q123"/>
  <c r="S123" s="1"/>
  <c r="I123"/>
  <c r="L123" s="1"/>
  <c r="N123" s="1"/>
  <c r="Q115"/>
  <c r="S115" s="1"/>
  <c r="I115"/>
  <c r="L115" s="1"/>
  <c r="N115" s="1"/>
  <c r="Q107"/>
  <c r="S107" s="1"/>
  <c r="I107"/>
  <c r="L107" s="1"/>
  <c r="N107" s="1"/>
  <c r="Q99"/>
  <c r="S99" s="1"/>
  <c r="I99"/>
  <c r="L99" s="1"/>
  <c r="N99" s="1"/>
  <c r="Q91"/>
  <c r="S91" s="1"/>
  <c r="I91"/>
  <c r="L91" s="1"/>
  <c r="N91" s="1"/>
  <c r="Q83"/>
  <c r="S83" s="1"/>
  <c r="I83"/>
  <c r="L83" s="1"/>
  <c r="N83" s="1"/>
  <c r="Q75"/>
  <c r="S75" s="1"/>
  <c r="I75"/>
  <c r="L75" s="1"/>
  <c r="N75" s="1"/>
  <c r="Q178"/>
  <c r="S178" s="1"/>
  <c r="I178"/>
  <c r="L178" s="1"/>
  <c r="N178" s="1"/>
  <c r="Q170"/>
  <c r="S170" s="1"/>
  <c r="I170"/>
  <c r="L170" s="1"/>
  <c r="N170" s="1"/>
  <c r="Q162"/>
  <c r="S162" s="1"/>
  <c r="I162"/>
  <c r="L162" s="1"/>
  <c r="N162" s="1"/>
  <c r="Q154"/>
  <c r="S154" s="1"/>
  <c r="I154"/>
  <c r="L154" s="1"/>
  <c r="N154" s="1"/>
  <c r="Q145"/>
  <c r="S145" s="1"/>
  <c r="I145"/>
  <c r="L145" s="1"/>
  <c r="N145" s="1"/>
  <c r="Q137"/>
  <c r="S137" s="1"/>
  <c r="I137"/>
  <c r="L137" s="1"/>
  <c r="N137" s="1"/>
  <c r="Q129"/>
  <c r="S129" s="1"/>
  <c r="I129"/>
  <c r="L129" s="1"/>
  <c r="N129" s="1"/>
  <c r="Q121"/>
  <c r="S121" s="1"/>
  <c r="I121"/>
  <c r="L121" s="1"/>
  <c r="N121" s="1"/>
  <c r="Q113"/>
  <c r="S113" s="1"/>
  <c r="I113"/>
  <c r="L113" s="1"/>
  <c r="N113" s="1"/>
  <c r="Q105"/>
  <c r="S105" s="1"/>
  <c r="I105"/>
  <c r="L105" s="1"/>
  <c r="N105" s="1"/>
  <c r="Q97"/>
  <c r="S97" s="1"/>
  <c r="I97"/>
  <c r="L97" s="1"/>
  <c r="N97" s="1"/>
  <c r="Q89"/>
  <c r="S89" s="1"/>
  <c r="I89"/>
  <c r="L89" s="1"/>
  <c r="N89" s="1"/>
  <c r="Q81"/>
  <c r="S81" s="1"/>
  <c r="I81"/>
  <c r="L81" s="1"/>
  <c r="N81" s="1"/>
  <c r="Q73"/>
  <c r="S73" s="1"/>
  <c r="I73"/>
  <c r="L73" s="1"/>
  <c r="N73" s="1"/>
  <c r="Q66"/>
  <c r="S66" s="1"/>
  <c r="I66"/>
  <c r="L66" s="1"/>
  <c r="N66" s="1"/>
  <c r="Q62"/>
  <c r="S62" s="1"/>
  <c r="I62"/>
  <c r="L62" s="1"/>
  <c r="N62" s="1"/>
  <c r="Q58"/>
  <c r="S58" s="1"/>
  <c r="I58"/>
  <c r="L58" s="1"/>
  <c r="N58" s="1"/>
  <c r="Q54"/>
  <c r="S54" s="1"/>
  <c r="I54"/>
  <c r="L54" s="1"/>
  <c r="N54" s="1"/>
  <c r="Q50"/>
  <c r="S50" s="1"/>
  <c r="I50"/>
  <c r="L50" s="1"/>
  <c r="N50" s="1"/>
  <c r="Q65"/>
  <c r="S65" s="1"/>
  <c r="I65"/>
  <c r="Q57"/>
  <c r="S57" s="1"/>
  <c r="I57"/>
  <c r="Q49"/>
  <c r="S49" s="1"/>
  <c r="I49"/>
  <c r="Q416"/>
  <c r="S416" s="1"/>
  <c r="I416"/>
  <c r="L416" s="1"/>
  <c r="N416" s="1"/>
  <c r="Q408"/>
  <c r="S408" s="1"/>
  <c r="I408"/>
  <c r="Q400"/>
  <c r="S400" s="1"/>
  <c r="I400"/>
  <c r="Q442"/>
  <c r="S442" s="1"/>
  <c r="I442"/>
  <c r="L442" s="1"/>
  <c r="N442" s="1"/>
  <c r="Q434"/>
  <c r="S434" s="1"/>
  <c r="I434"/>
  <c r="L434" s="1"/>
  <c r="N434" s="1"/>
  <c r="Q426"/>
  <c r="S426" s="1"/>
  <c r="I426"/>
  <c r="L426" s="1"/>
  <c r="N426" s="1"/>
  <c r="Q423"/>
  <c r="S423" s="1"/>
  <c r="I423"/>
  <c r="L423" s="1"/>
  <c r="N423" s="1"/>
  <c r="Q415"/>
  <c r="S415" s="1"/>
  <c r="I415"/>
  <c r="L415" s="1"/>
  <c r="N415" s="1"/>
  <c r="Q407"/>
  <c r="S407" s="1"/>
  <c r="I407"/>
  <c r="L407" s="1"/>
  <c r="N407" s="1"/>
  <c r="Q399"/>
  <c r="S399" s="1"/>
  <c r="I399"/>
  <c r="L399" s="1"/>
  <c r="N399" s="1"/>
  <c r="Q396"/>
  <c r="S396" s="1"/>
  <c r="I396"/>
  <c r="L396" s="1"/>
  <c r="N396" s="1"/>
  <c r="Q388"/>
  <c r="S388" s="1"/>
  <c r="I388"/>
  <c r="L388" s="1"/>
  <c r="N388" s="1"/>
  <c r="Q380"/>
  <c r="S380" s="1"/>
  <c r="I380"/>
  <c r="L380" s="1"/>
  <c r="N380" s="1"/>
  <c r="Q372"/>
  <c r="S372" s="1"/>
  <c r="I372"/>
  <c r="L372" s="1"/>
  <c r="N372" s="1"/>
  <c r="Q364"/>
  <c r="S364" s="1"/>
  <c r="I364"/>
  <c r="L364" s="1"/>
  <c r="N364" s="1"/>
  <c r="Q356"/>
  <c r="S356" s="1"/>
  <c r="I356"/>
  <c r="L356" s="1"/>
  <c r="N356" s="1"/>
  <c r="Q348"/>
  <c r="S348" s="1"/>
  <c r="I348"/>
  <c r="L348" s="1"/>
  <c r="N348" s="1"/>
  <c r="Q344"/>
  <c r="S344" s="1"/>
  <c r="I344"/>
  <c r="Q279"/>
  <c r="S279" s="1"/>
  <c r="I279"/>
  <c r="L279" s="1"/>
  <c r="N279" s="1"/>
  <c r="Q271"/>
  <c r="S271" s="1"/>
  <c r="I271"/>
  <c r="Q263"/>
  <c r="S263" s="1"/>
  <c r="I263"/>
  <c r="L263" s="1"/>
  <c r="N263" s="1"/>
  <c r="Q255"/>
  <c r="S255" s="1"/>
  <c r="I255"/>
  <c r="Q247"/>
  <c r="S247" s="1"/>
  <c r="I247"/>
  <c r="Q239"/>
  <c r="S239" s="1"/>
  <c r="I239"/>
  <c r="Q231"/>
  <c r="S231" s="1"/>
  <c r="I231"/>
  <c r="L231" s="1"/>
  <c r="N231" s="1"/>
  <c r="Q223"/>
  <c r="S223" s="1"/>
  <c r="I223"/>
  <c r="Q215"/>
  <c r="S215" s="1"/>
  <c r="I215"/>
  <c r="L215" s="1"/>
  <c r="N215" s="1"/>
  <c r="Q207"/>
  <c r="S207" s="1"/>
  <c r="I207"/>
  <c r="Q199"/>
  <c r="S199" s="1"/>
  <c r="I199"/>
  <c r="L199" s="1"/>
  <c r="N199" s="1"/>
  <c r="Q191"/>
  <c r="S191" s="1"/>
  <c r="I191"/>
  <c r="Q183"/>
  <c r="S183" s="1"/>
  <c r="I183"/>
  <c r="Q146"/>
  <c r="S146" s="1"/>
  <c r="I146"/>
  <c r="Q138"/>
  <c r="S138" s="1"/>
  <c r="I138"/>
  <c r="L138" s="1"/>
  <c r="N138" s="1"/>
  <c r="Q130"/>
  <c r="S130" s="1"/>
  <c r="I130"/>
  <c r="Q122"/>
  <c r="S122" s="1"/>
  <c r="I122"/>
  <c r="L122" s="1"/>
  <c r="N122" s="1"/>
  <c r="Q114"/>
  <c r="S114" s="1"/>
  <c r="I114"/>
  <c r="Q106"/>
  <c r="S106" s="1"/>
  <c r="I106"/>
  <c r="Q98"/>
  <c r="S98" s="1"/>
  <c r="I98"/>
  <c r="Q90"/>
  <c r="S90" s="1"/>
  <c r="I90"/>
  <c r="L90" s="1"/>
  <c r="N90" s="1"/>
  <c r="Q82"/>
  <c r="S82" s="1"/>
  <c r="I82"/>
  <c r="Q74"/>
  <c r="S74" s="1"/>
  <c r="I74"/>
  <c r="Q286"/>
  <c r="S286" s="1"/>
  <c r="I286"/>
  <c r="L286" s="1"/>
  <c r="N286" s="1"/>
  <c r="Q278"/>
  <c r="S278" s="1"/>
  <c r="I278"/>
  <c r="L278" s="1"/>
  <c r="N278" s="1"/>
  <c r="Q270"/>
  <c r="S270" s="1"/>
  <c r="I270"/>
  <c r="L270" s="1"/>
  <c r="N270" s="1"/>
  <c r="Q262"/>
  <c r="S262" s="1"/>
  <c r="I262"/>
  <c r="L262" s="1"/>
  <c r="N262" s="1"/>
  <c r="Q254"/>
  <c r="S254" s="1"/>
  <c r="I254"/>
  <c r="L254" s="1"/>
  <c r="N254" s="1"/>
  <c r="Q246"/>
  <c r="S246" s="1"/>
  <c r="I246"/>
  <c r="L246" s="1"/>
  <c r="N246" s="1"/>
  <c r="Q238"/>
  <c r="S238" s="1"/>
  <c r="I238"/>
  <c r="L238" s="1"/>
  <c r="N238" s="1"/>
  <c r="Q230"/>
  <c r="S230" s="1"/>
  <c r="I230"/>
  <c r="L230" s="1"/>
  <c r="N230" s="1"/>
  <c r="Q222"/>
  <c r="S222" s="1"/>
  <c r="I222"/>
  <c r="L222" s="1"/>
  <c r="N222" s="1"/>
  <c r="Q214"/>
  <c r="S214" s="1"/>
  <c r="I214"/>
  <c r="L214" s="1"/>
  <c r="N214" s="1"/>
  <c r="Q206"/>
  <c r="S206" s="1"/>
  <c r="I206"/>
  <c r="L206" s="1"/>
  <c r="N206" s="1"/>
  <c r="Q198"/>
  <c r="S198" s="1"/>
  <c r="I198"/>
  <c r="L198" s="1"/>
  <c r="N198" s="1"/>
  <c r="Q190"/>
  <c r="S190" s="1"/>
  <c r="I190"/>
  <c r="L190" s="1"/>
  <c r="N190" s="1"/>
  <c r="Q182"/>
  <c r="S182" s="1"/>
  <c r="I182"/>
  <c r="L182" s="1"/>
  <c r="N182" s="1"/>
  <c r="Q46"/>
  <c r="S46" s="1"/>
  <c r="I46"/>
  <c r="L46" s="1"/>
  <c r="N46" s="1"/>
  <c r="Q42"/>
  <c r="S42" s="1"/>
  <c r="I42"/>
  <c r="L42" s="1"/>
  <c r="N42" s="1"/>
  <c r="Q38"/>
  <c r="S38" s="1"/>
  <c r="I38"/>
  <c r="L38" s="1"/>
  <c r="N38" s="1"/>
  <c r="Q34"/>
  <c r="S34" s="1"/>
  <c r="I34"/>
  <c r="Q30"/>
  <c r="S30" s="1"/>
  <c r="I30"/>
  <c r="L30" s="1"/>
  <c r="N30" s="1"/>
  <c r="Q26"/>
  <c r="S26" s="1"/>
  <c r="I26"/>
  <c r="Q22"/>
  <c r="S22" s="1"/>
  <c r="I22"/>
  <c r="L22" s="1"/>
  <c r="N22" s="1"/>
  <c r="Q18"/>
  <c r="S18" s="1"/>
  <c r="I18"/>
  <c r="Q14"/>
  <c r="S14" s="1"/>
  <c r="I14"/>
  <c r="Q10"/>
  <c r="I10"/>
  <c r="Q63"/>
  <c r="S63" s="1"/>
  <c r="I63"/>
  <c r="L63" s="1"/>
  <c r="N63" s="1"/>
  <c r="Q55"/>
  <c r="S55" s="1"/>
  <c r="I55"/>
  <c r="Q45"/>
  <c r="S45" s="1"/>
  <c r="I45"/>
  <c r="L45" s="1"/>
  <c r="N45" s="1"/>
  <c r="Q37"/>
  <c r="S37" s="1"/>
  <c r="I37"/>
  <c r="L37" s="1"/>
  <c r="N37" s="1"/>
  <c r="Q29"/>
  <c r="S29" s="1"/>
  <c r="I29"/>
  <c r="L29" s="1"/>
  <c r="N29" s="1"/>
  <c r="Q21"/>
  <c r="S21" s="1"/>
  <c r="I21"/>
  <c r="L21" s="1"/>
  <c r="N21" s="1"/>
  <c r="Q13"/>
  <c r="S13" s="1"/>
  <c r="I13"/>
  <c r="L13" s="1"/>
  <c r="N13" s="1"/>
  <c r="Q43"/>
  <c r="S43" s="1"/>
  <c r="I43"/>
  <c r="L43" s="1"/>
  <c r="N43" s="1"/>
  <c r="AV35"/>
  <c r="AV27"/>
  <c r="AV19"/>
  <c r="AV11"/>
  <c r="AV450" l="1"/>
  <c r="L55"/>
  <c r="N55" s="1"/>
  <c r="J55"/>
  <c r="Q11"/>
  <c r="S11" s="1"/>
  <c r="I11"/>
  <c r="L11" s="1"/>
  <c r="N11" s="1"/>
  <c r="Q27"/>
  <c r="S27" s="1"/>
  <c r="I27"/>
  <c r="L10"/>
  <c r="Q19"/>
  <c r="S19" s="1"/>
  <c r="I19"/>
  <c r="Q35"/>
  <c r="S35" s="1"/>
  <c r="I35"/>
  <c r="Q450"/>
  <c r="S10"/>
  <c r="L14"/>
  <c r="N14" s="1"/>
  <c r="J14"/>
  <c r="L18"/>
  <c r="N18" s="1"/>
  <c r="J18"/>
  <c r="L26"/>
  <c r="N26" s="1"/>
  <c r="J26"/>
  <c r="L34"/>
  <c r="N34" s="1"/>
  <c r="J34"/>
  <c r="L74"/>
  <c r="N74" s="1"/>
  <c r="J74"/>
  <c r="L82"/>
  <c r="N82" s="1"/>
  <c r="J82"/>
  <c r="L98"/>
  <c r="N98" s="1"/>
  <c r="J98"/>
  <c r="L106"/>
  <c r="N106" s="1"/>
  <c r="J106"/>
  <c r="L114"/>
  <c r="N114" s="1"/>
  <c r="J114"/>
  <c r="L130"/>
  <c r="N130" s="1"/>
  <c r="J130"/>
  <c r="L146"/>
  <c r="N146" s="1"/>
  <c r="J146"/>
  <c r="L183"/>
  <c r="N183" s="1"/>
  <c r="J183"/>
  <c r="L191"/>
  <c r="N191" s="1"/>
  <c r="J191"/>
  <c r="L207"/>
  <c r="N207" s="1"/>
  <c r="J207"/>
  <c r="L223"/>
  <c r="N223" s="1"/>
  <c r="J223"/>
  <c r="L239"/>
  <c r="N239" s="1"/>
  <c r="J239"/>
  <c r="L247"/>
  <c r="N247" s="1"/>
  <c r="J247"/>
  <c r="L255"/>
  <c r="N255" s="1"/>
  <c r="J255"/>
  <c r="L271"/>
  <c r="N271" s="1"/>
  <c r="J271"/>
  <c r="L344"/>
  <c r="N344" s="1"/>
  <c r="J344"/>
  <c r="L400"/>
  <c r="N400" s="1"/>
  <c r="J400"/>
  <c r="L408"/>
  <c r="N408" s="1"/>
  <c r="J408"/>
  <c r="L49"/>
  <c r="N49" s="1"/>
  <c r="J49"/>
  <c r="L57"/>
  <c r="N57" s="1"/>
  <c r="J57"/>
  <c r="L65"/>
  <c r="N65" s="1"/>
  <c r="J65"/>
  <c r="L159"/>
  <c r="N159" s="1"/>
  <c r="J159"/>
  <c r="L163"/>
  <c r="N163" s="1"/>
  <c r="J163"/>
  <c r="L167"/>
  <c r="N167" s="1"/>
  <c r="J167"/>
  <c r="L171"/>
  <c r="N171" s="1"/>
  <c r="J171"/>
  <c r="L72"/>
  <c r="N72" s="1"/>
  <c r="J72"/>
  <c r="L80"/>
  <c r="N80" s="1"/>
  <c r="J80"/>
  <c r="L88"/>
  <c r="N88" s="1"/>
  <c r="J88"/>
  <c r="L96"/>
  <c r="N96" s="1"/>
  <c r="J96"/>
  <c r="L104"/>
  <c r="N104" s="1"/>
  <c r="J104"/>
  <c r="L112"/>
  <c r="N112" s="1"/>
  <c r="J112"/>
  <c r="L120"/>
  <c r="N120" s="1"/>
  <c r="J120"/>
  <c r="L136"/>
  <c r="N136" s="1"/>
  <c r="J136"/>
  <c r="L185"/>
  <c r="N185" s="1"/>
  <c r="J185"/>
  <c r="L209"/>
  <c r="N209" s="1"/>
  <c r="J209"/>
  <c r="L217"/>
  <c r="N217" s="1"/>
  <c r="J217"/>
  <c r="L249"/>
  <c r="N249" s="1"/>
  <c r="J249"/>
  <c r="L257"/>
  <c r="N257" s="1"/>
  <c r="J257"/>
  <c r="L273"/>
  <c r="N273" s="1"/>
  <c r="J273"/>
  <c r="L281"/>
  <c r="N281" s="1"/>
  <c r="J281"/>
  <c r="L346"/>
  <c r="N346" s="1"/>
  <c r="J346"/>
  <c r="L299"/>
  <c r="N299" s="1"/>
  <c r="J299"/>
  <c r="L307"/>
  <c r="N307" s="1"/>
  <c r="J307"/>
  <c r="L319"/>
  <c r="N319" s="1"/>
  <c r="J319"/>
  <c r="L323"/>
  <c r="N323" s="1"/>
  <c r="J323"/>
  <c r="L331"/>
  <c r="N331" s="1"/>
  <c r="J331"/>
  <c r="L335"/>
  <c r="N335" s="1"/>
  <c r="J335"/>
  <c r="L339"/>
  <c r="N339" s="1"/>
  <c r="J339"/>
  <c r="L351"/>
  <c r="N351" s="1"/>
  <c r="J351"/>
  <c r="L355"/>
  <c r="N355" s="1"/>
  <c r="J355"/>
  <c r="L359"/>
  <c r="N359" s="1"/>
  <c r="J359"/>
  <c r="L367"/>
  <c r="N367" s="1"/>
  <c r="J367"/>
  <c r="L371"/>
  <c r="N371" s="1"/>
  <c r="J371"/>
  <c r="L375"/>
  <c r="N375" s="1"/>
  <c r="J375"/>
  <c r="L379"/>
  <c r="N379" s="1"/>
  <c r="J379"/>
  <c r="L383"/>
  <c r="N383" s="1"/>
  <c r="J383"/>
  <c r="L387"/>
  <c r="N387" s="1"/>
  <c r="J387"/>
  <c r="L391"/>
  <c r="N391" s="1"/>
  <c r="J391"/>
  <c r="L395"/>
  <c r="N395" s="1"/>
  <c r="J395"/>
  <c r="L402"/>
  <c r="N402" s="1"/>
  <c r="J402"/>
  <c r="L410"/>
  <c r="N410" s="1"/>
  <c r="J410"/>
  <c r="L418"/>
  <c r="N418" s="1"/>
  <c r="J418"/>
  <c r="L59"/>
  <c r="N59" s="1"/>
  <c r="J59"/>
  <c r="L12"/>
  <c r="N12" s="1"/>
  <c r="J12"/>
  <c r="L16"/>
  <c r="N16" s="1"/>
  <c r="J16"/>
  <c r="L32"/>
  <c r="N32" s="1"/>
  <c r="J32"/>
  <c r="L36"/>
  <c r="N36" s="1"/>
  <c r="J36"/>
  <c r="L40"/>
  <c r="N40" s="1"/>
  <c r="J40"/>
  <c r="L44"/>
  <c r="N44" s="1"/>
  <c r="J44"/>
  <c r="L48"/>
  <c r="N48" s="1"/>
  <c r="J48"/>
  <c r="L70"/>
  <c r="N70" s="1"/>
  <c r="J70"/>
  <c r="L102"/>
  <c r="N102" s="1"/>
  <c r="J102"/>
  <c r="L110"/>
  <c r="N110" s="1"/>
  <c r="J110"/>
  <c r="L126"/>
  <c r="N126" s="1"/>
  <c r="J126"/>
  <c r="L134"/>
  <c r="N134" s="1"/>
  <c r="J134"/>
  <c r="L142"/>
  <c r="N142" s="1"/>
  <c r="J142"/>
  <c r="L150"/>
  <c r="N150" s="1"/>
  <c r="J150"/>
  <c r="L187"/>
  <c r="N187" s="1"/>
  <c r="J187"/>
  <c r="L195"/>
  <c r="N195" s="1"/>
  <c r="J195"/>
  <c r="L219"/>
  <c r="N219" s="1"/>
  <c r="J219"/>
  <c r="L227"/>
  <c r="N227" s="1"/>
  <c r="J227"/>
  <c r="L235"/>
  <c r="N235" s="1"/>
  <c r="J235"/>
  <c r="L251"/>
  <c r="N251" s="1"/>
  <c r="J251"/>
  <c r="L267"/>
  <c r="N267" s="1"/>
  <c r="J267"/>
  <c r="L275"/>
  <c r="N275" s="1"/>
  <c r="J275"/>
  <c r="L283"/>
  <c r="N283" s="1"/>
  <c r="J283"/>
  <c r="L404"/>
  <c r="N404" s="1"/>
  <c r="J404"/>
  <c r="L412"/>
  <c r="N412" s="1"/>
  <c r="J412"/>
  <c r="L420"/>
  <c r="N420" s="1"/>
  <c r="J420"/>
  <c r="L53"/>
  <c r="N53" s="1"/>
  <c r="J53"/>
  <c r="L61"/>
  <c r="N61" s="1"/>
  <c r="J61"/>
  <c r="L157"/>
  <c r="N157" s="1"/>
  <c r="J157"/>
  <c r="L161"/>
  <c r="N161" s="1"/>
  <c r="J161"/>
  <c r="L169"/>
  <c r="N169" s="1"/>
  <c r="J169"/>
  <c r="L173"/>
  <c r="N173" s="1"/>
  <c r="J173"/>
  <c r="L76"/>
  <c r="N76" s="1"/>
  <c r="J76"/>
  <c r="L92"/>
  <c r="N92" s="1"/>
  <c r="J92"/>
  <c r="L100"/>
  <c r="N100" s="1"/>
  <c r="J100"/>
  <c r="L108"/>
  <c r="N108" s="1"/>
  <c r="J108"/>
  <c r="L116"/>
  <c r="N116" s="1"/>
  <c r="J116"/>
  <c r="L140"/>
  <c r="N140" s="1"/>
  <c r="J140"/>
  <c r="L148"/>
  <c r="N148" s="1"/>
  <c r="J148"/>
  <c r="L205"/>
  <c r="N205" s="1"/>
  <c r="J205"/>
  <c r="L213"/>
  <c r="N213" s="1"/>
  <c r="J213"/>
  <c r="L221"/>
  <c r="N221" s="1"/>
  <c r="J221"/>
  <c r="L229"/>
  <c r="N229" s="1"/>
  <c r="J229"/>
  <c r="L245"/>
  <c r="N245" s="1"/>
  <c r="J245"/>
  <c r="L253"/>
  <c r="N253" s="1"/>
  <c r="J253"/>
  <c r="L261"/>
  <c r="N261" s="1"/>
  <c r="J261"/>
  <c r="L285"/>
  <c r="N285" s="1"/>
  <c r="J285"/>
  <c r="L293"/>
  <c r="N293" s="1"/>
  <c r="J293"/>
  <c r="L297"/>
  <c r="N297" s="1"/>
  <c r="J297"/>
  <c r="L301"/>
  <c r="N301" s="1"/>
  <c r="J301"/>
  <c r="L305"/>
  <c r="N305" s="1"/>
  <c r="J305"/>
  <c r="L309"/>
  <c r="N309" s="1"/>
  <c r="J309"/>
  <c r="L313"/>
  <c r="N313" s="1"/>
  <c r="J313"/>
  <c r="L317"/>
  <c r="N317" s="1"/>
  <c r="J317"/>
  <c r="L325"/>
  <c r="N325" s="1"/>
  <c r="J325"/>
  <c r="L341"/>
  <c r="N341" s="1"/>
  <c r="J341"/>
  <c r="L349"/>
  <c r="N349" s="1"/>
  <c r="J349"/>
  <c r="L353"/>
  <c r="N353" s="1"/>
  <c r="J353"/>
  <c r="L357"/>
  <c r="N357" s="1"/>
  <c r="J357"/>
  <c r="L361"/>
  <c r="N361" s="1"/>
  <c r="J361"/>
  <c r="L365"/>
  <c r="N365" s="1"/>
  <c r="J365"/>
  <c r="L369"/>
  <c r="N369" s="1"/>
  <c r="J369"/>
  <c r="L373"/>
  <c r="N373" s="1"/>
  <c r="J373"/>
  <c r="L377"/>
  <c r="N377" s="1"/>
  <c r="J377"/>
  <c r="L381"/>
  <c r="N381" s="1"/>
  <c r="J381"/>
  <c r="L385"/>
  <c r="N385" s="1"/>
  <c r="J385"/>
  <c r="L389"/>
  <c r="N389" s="1"/>
  <c r="J389"/>
  <c r="L393"/>
  <c r="N393" s="1"/>
  <c r="J393"/>
  <c r="L406"/>
  <c r="N406" s="1"/>
  <c r="J406"/>
  <c r="L414"/>
  <c r="N414" s="1"/>
  <c r="J414"/>
  <c r="BN450"/>
  <c r="BO10"/>
  <c r="BO450" s="1"/>
  <c r="AT10"/>
  <c r="J419"/>
  <c r="J415"/>
  <c r="J411"/>
  <c r="J407"/>
  <c r="J399"/>
  <c r="J398"/>
  <c r="J396"/>
  <c r="J392"/>
  <c r="J384"/>
  <c r="J380"/>
  <c r="J376"/>
  <c r="J372"/>
  <c r="J368"/>
  <c r="J364"/>
  <c r="J356"/>
  <c r="J352"/>
  <c r="J178"/>
  <c r="J286"/>
  <c r="J282"/>
  <c r="J274"/>
  <c r="J270"/>
  <c r="J262"/>
  <c r="J258"/>
  <c r="J238"/>
  <c r="J230"/>
  <c r="J222"/>
  <c r="J218"/>
  <c r="J210"/>
  <c r="J198"/>
  <c r="J194"/>
  <c r="J190"/>
  <c r="J186"/>
  <c r="J45"/>
  <c r="J37"/>
  <c r="J33"/>
  <c r="J29"/>
  <c r="J25"/>
  <c r="J17"/>
  <c r="J39"/>
  <c r="J23"/>
  <c r="J397"/>
  <c r="J421"/>
  <c r="J417"/>
  <c r="J413"/>
  <c r="J409"/>
  <c r="J405"/>
  <c r="J401"/>
  <c r="J394"/>
  <c r="J390"/>
  <c r="J386"/>
  <c r="J378"/>
  <c r="J370"/>
  <c r="J366"/>
  <c r="J350"/>
  <c r="J345"/>
  <c r="J340"/>
  <c r="J336"/>
  <c r="J332"/>
  <c r="J324"/>
  <c r="J316"/>
  <c r="J304"/>
  <c r="J300"/>
  <c r="J334"/>
  <c r="J330"/>
  <c r="J326"/>
  <c r="J318"/>
  <c r="J314"/>
  <c r="J310"/>
  <c r="J302"/>
  <c r="J298"/>
  <c r="J294"/>
  <c r="J290"/>
  <c r="J287"/>
  <c r="J284"/>
  <c r="J280"/>
  <c r="J272"/>
  <c r="J260"/>
  <c r="J252"/>
  <c r="J248"/>
  <c r="J240"/>
  <c r="J236"/>
  <c r="J232"/>
  <c r="J220"/>
  <c r="J216"/>
  <c r="J208"/>
  <c r="J200"/>
  <c r="J196"/>
  <c r="J181"/>
  <c r="J177"/>
  <c r="J176"/>
  <c r="J168"/>
  <c r="J160"/>
  <c r="J151"/>
  <c r="J135"/>
  <c r="J123"/>
  <c r="J107"/>
  <c r="J174"/>
  <c r="J166"/>
  <c r="J158"/>
  <c r="J137"/>
  <c r="J109"/>
  <c r="J77"/>
  <c r="J64"/>
  <c r="J60"/>
  <c r="J58"/>
  <c r="J228"/>
  <c r="J184"/>
  <c r="J179"/>
  <c r="J180"/>
  <c r="J172"/>
  <c r="J164"/>
  <c r="J147"/>
  <c r="J131"/>
  <c r="J127"/>
  <c r="J119"/>
  <c r="J103"/>
  <c r="J95"/>
  <c r="J91"/>
  <c r="J83"/>
  <c r="J170"/>
  <c r="J162"/>
  <c r="J154"/>
  <c r="J145"/>
  <c r="J105"/>
  <c r="J97"/>
  <c r="J81"/>
  <c r="J73"/>
  <c r="J66"/>
  <c r="S450" l="1"/>
  <c r="L35"/>
  <c r="N35" s="1"/>
  <c r="J35"/>
  <c r="L19"/>
  <c r="N19" s="1"/>
  <c r="J19"/>
  <c r="N10"/>
  <c r="L27"/>
  <c r="N27" s="1"/>
  <c r="J27"/>
  <c r="AT450"/>
  <c r="AU10"/>
  <c r="I450"/>
  <c r="AU450" l="1"/>
  <c r="AV1" s="1"/>
  <c r="U10"/>
  <c r="U450" s="1"/>
  <c r="J10"/>
  <c r="L450"/>
  <c r="N450"/>
</calcChain>
</file>

<file path=xl/comments1.xml><?xml version="1.0" encoding="utf-8"?>
<comments xmlns="http://schemas.openxmlformats.org/spreadsheetml/2006/main">
  <authors>
    <author>Hadley Brett Cabral</author>
    <author>Cabral, Hadley (DOE)</author>
  </authors>
  <commentList>
    <comment ref="AR1" authorId="0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55 Chatham &amp; 126 Harwich reassigned to 712 Monomoy
112 Granville reassigned to 766 Southwick Tolland</t>
        </r>
      </text>
    </comment>
    <comment ref="P9" authorId="0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tuition &amp; facilities</t>
        </r>
      </text>
    </comment>
    <comment ref="R9" authorId="0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local &amp; state</t>
        </r>
      </text>
    </comment>
    <comment ref="AV9" authorId="1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Original formula: (AT10/AT$450)*(80000000-($AB$450+$AF$450+$BB$450+$BF$450))
New Formula only funds 100% tier.
Tier formula (without 6th tier) =AN10*AN$3+AO10*AO$3+AP10*AP$3+AQ10*AQ$3+AR10*AR$3</t>
        </r>
      </text>
    </comment>
    <comment ref="BK9" authorId="1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tuition 
W/O prior year adjustments MINUS prior yr local foundation tuition.</t>
        </r>
      </text>
    </comment>
  </commentList>
</comments>
</file>

<file path=xl/sharedStrings.xml><?xml version="1.0" encoding="utf-8"?>
<sst xmlns="http://schemas.openxmlformats.org/spreadsheetml/2006/main" count="1439" uniqueCount="529">
  <si>
    <t>Massachusetts Department of Elementary and Secondary Education</t>
  </si>
  <si>
    <t>15 - Q4  chasum</t>
  </si>
  <si>
    <t>15 - Q4 chasum</t>
  </si>
  <si>
    <t>14 - PJ DOR</t>
  </si>
  <si>
    <t>13 - PJ  DOR</t>
  </si>
  <si>
    <t>12 - Q4 chasum</t>
  </si>
  <si>
    <t>11 - Q4 chasum</t>
  </si>
  <si>
    <t>derived</t>
  </si>
  <si>
    <t>FY16 PROJb</t>
  </si>
  <si>
    <t>15 - Q2c</t>
  </si>
  <si>
    <t>Office of School Finance</t>
  </si>
  <si>
    <t>add 817</t>
  </si>
  <si>
    <t>Aid avail in tier</t>
  </si>
  <si>
    <t>Projected FY16 Charter School Tuition Payments and Reimbursements for Sending Districts (Q1)(f)</t>
  </si>
  <si>
    <t>% of tier reimb</t>
  </si>
  <si>
    <t xml:space="preserve">D I S T R I C T    P A Y M E N T </t>
  </si>
  <si>
    <t xml:space="preserve">S T A T E    A I D    T O   D I S T R I C T </t>
  </si>
  <si>
    <t>S T A T E    A I D   S U M M A R Y</t>
  </si>
  <si>
    <t xml:space="preserve">  R A W    D I S T R I C T   D A T A </t>
  </si>
  <si>
    <t xml:space="preserve">  1 0 0  /  2 5  /  2 5  /  2 5  /  2 5  / 25    R E I M B U R S E M E N T</t>
  </si>
  <si>
    <t xml:space="preserve">  P R I O R     Y E A R   A D J U S T M E N T S</t>
  </si>
  <si>
    <t>PROJB</t>
  </si>
  <si>
    <t>LEA</t>
  </si>
  <si>
    <t>DOR</t>
  </si>
  <si>
    <t>DISTRICT</t>
  </si>
  <si>
    <t>FTE</t>
  </si>
  <si>
    <t>LOCAL FOUNDATION TUITION</t>
  </si>
  <si>
    <t>LOCAL
FACILITIES 
TUITION</t>
  </si>
  <si>
    <t>LOCAL PAYMENT</t>
  </si>
  <si>
    <t xml:space="preserve"> </t>
  </si>
  <si>
    <t>100/25/25/
25/25/25
INCREASED
TUITION AID</t>
  </si>
  <si>
    <t xml:space="preserve">INCREASED AID 
PRO RATION </t>
  </si>
  <si>
    <t>FACILITIES AID</t>
  </si>
  <si>
    <t>TOTAL
CHARTER
AID</t>
  </si>
  <si>
    <t xml:space="preserve">N E T   
D I S T R I C T 
C O S T </t>
  </si>
  <si>
    <t>STATE PAYMENT FOR PRIVATE/
SIBLING/
HOMESCHOOLED</t>
  </si>
  <si>
    <t>TOTAL
FACILITIES
AID</t>
  </si>
  <si>
    <t>TOTAL
STATE
AID</t>
  </si>
  <si>
    <t>S T A T E
A I D
A T   F U L L
F U N D I N G</t>
  </si>
  <si>
    <t>Lea</t>
  </si>
  <si>
    <t>Unadj Local Tuition
( 1 )</t>
  </si>
  <si>
    <t>NSS Reduction
 ( 2 )</t>
  </si>
  <si>
    <t>Adjusted Local Payment</t>
  </si>
  <si>
    <t>Local Facilities Tuition</t>
  </si>
  <si>
    <t>Total Local Payment</t>
  </si>
  <si>
    <t>State Tuition</t>
  </si>
  <si>
    <t>State Facilities Tuition</t>
  </si>
  <si>
    <t>Total State Payment</t>
  </si>
  <si>
    <t>Total Payment to Charter</t>
  </si>
  <si>
    <t>District</t>
  </si>
  <si>
    <t>FY16
Total Local Foundation Tuition</t>
  </si>
  <si>
    <r>
      <rPr>
        <b/>
        <sz val="12"/>
        <color theme="2"/>
        <rFont val="Calibri"/>
        <family val="2"/>
      </rPr>
      <t>FY15</t>
    </r>
    <r>
      <rPr>
        <sz val="11"/>
        <color theme="2"/>
        <rFont val="Calibri"/>
        <family val="2"/>
      </rPr>
      <t xml:space="preserve">  Foundation Tuition</t>
    </r>
  </si>
  <si>
    <t>100% of
FY16
Tuition Change</t>
  </si>
  <si>
    <t>25% of
FY15
Tuition Change</t>
  </si>
  <si>
    <t>25% of
FY14
Tuition Change</t>
  </si>
  <si>
    <t>25% of
FY13
Tuition Change</t>
  </si>
  <si>
    <t>25% of
FY12
Tuition Change</t>
  </si>
  <si>
    <t>25% of
FY11
Tuition Change</t>
  </si>
  <si>
    <t>NET
FY15
Ch46
Reimb
Adjustm't</t>
  </si>
  <si>
    <t>Combined
Increase
Tuition
Reimbur-
sement</t>
  </si>
  <si>
    <t xml:space="preserve">Pro Rated Reimbur-
sement
</t>
  </si>
  <si>
    <t>FTE
Adj</t>
  </si>
  <si>
    <t>Local Foundation Adj</t>
  </si>
  <si>
    <t>Local Facilities
Adj</t>
  </si>
  <si>
    <t>Total
Local
Adj</t>
  </si>
  <si>
    <t>State
Foundation
Adj</t>
  </si>
  <si>
    <t>State Facilities
Adj</t>
  </si>
  <si>
    <t>Total
State
Adj</t>
  </si>
  <si>
    <t>TOTAL
Tuition
Adj</t>
  </si>
  <si>
    <t>Facilities
Aid
Adj</t>
  </si>
  <si>
    <t>100 Percent
Increase
in Adj
Tuition</t>
  </si>
  <si>
    <t>100 Percent
Increase
in Unadj
Tuition</t>
  </si>
  <si>
    <t>Diff
in 100 
Percent
Reimb</t>
  </si>
  <si>
    <t>Raw
FY13
Ch46
Reimb Adj</t>
  </si>
  <si>
    <t>NET
FY13
Ch46
Reimb
Adjustm't</t>
  </si>
  <si>
    <t>TOTAL
Aid Adj</t>
  </si>
  <si>
    <t>new</t>
  </si>
  <si>
    <t>diff</t>
  </si>
  <si>
    <t>ABINGTON</t>
  </si>
  <si>
    <t>ACTON</t>
  </si>
  <si>
    <t>fy15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</si>
  <si>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</si>
  <si>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</si>
  <si>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</si>
  <si>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</si>
  <si>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</si>
  <si>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</si>
  <si>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</si>
  <si>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</si>
  <si>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</si>
  <si>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</si>
  <si>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</si>
  <si>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</si>
  <si>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</si>
  <si>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</si>
  <si>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</si>
  <si>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</si>
  <si>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</si>
  <si>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fy12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</si>
  <si>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</si>
  <si>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</si>
  <si>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</si>
  <si>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</si>
  <si>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</si>
  <si>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</si>
  <si>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</si>
  <si>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</si>
  <si>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</si>
  <si>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fy14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</si>
  <si>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</si>
  <si>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</si>
  <si>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</si>
  <si>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</si>
  <si>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</si>
  <si>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</si>
  <si>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</si>
  <si>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</si>
  <si>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</si>
  <si>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</si>
  <si>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</si>
  <si>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</si>
  <si>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</si>
  <si>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</si>
  <si>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</si>
  <si>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</si>
  <si>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</si>
  <si>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</si>
  <si>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</si>
  <si>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</si>
  <si>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</si>
  <si>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</si>
  <si>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</si>
  <si>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</si>
  <si>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</si>
  <si>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</si>
  <si>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</si>
  <si>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fy13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</si>
  <si>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</si>
  <si>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</si>
  <si>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</si>
  <si>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</si>
  <si>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</si>
  <si>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</si>
  <si>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</si>
  <si>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</si>
  <si>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</si>
  <si>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</si>
  <si>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</si>
  <si>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</si>
  <si>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</si>
  <si>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</si>
  <si>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</si>
  <si>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</si>
  <si>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</si>
  <si>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</si>
  <si>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</si>
  <si>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</si>
  <si>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</si>
  <si>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</si>
  <si>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</si>
  <si>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</si>
  <si>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</si>
  <si>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</si>
  <si>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</si>
  <si>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</si>
  <si>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</si>
  <si>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</si>
  <si>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</si>
  <si>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</si>
  <si>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</si>
  <si>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</si>
  <si>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</si>
  <si>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</si>
  <si>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</si>
  <si>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</si>
  <si>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</si>
  <si>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</si>
  <si>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</si>
  <si>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</si>
  <si>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</si>
  <si>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</si>
  <si>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</si>
  <si>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</si>
  <si>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</si>
  <si>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</si>
  <si>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</si>
  <si>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</si>
  <si>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</si>
  <si>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</si>
  <si>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</si>
  <si>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</si>
  <si>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</si>
  <si>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</si>
  <si>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</si>
  <si>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</si>
  <si>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</si>
  <si>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</si>
  <si>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</si>
  <si>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</si>
  <si>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</si>
  <si>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</si>
  <si>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</si>
  <si>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</si>
  <si>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</si>
  <si>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</si>
  <si>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</si>
  <si>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</si>
  <si>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</si>
  <si>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</si>
  <si>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</si>
  <si>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</si>
  <si>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</si>
  <si>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</si>
  <si>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</si>
  <si>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</si>
  <si>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</si>
  <si>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</si>
  <si>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</si>
  <si>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</si>
  <si>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</si>
  <si>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</si>
  <si>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</si>
  <si>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</si>
  <si>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</si>
  <si>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</si>
  <si>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</si>
  <si>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</si>
  <si>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</si>
  <si>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</si>
  <si>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</si>
  <si>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</si>
  <si>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</si>
  <si>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</si>
  <si>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</si>
  <si>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</si>
  <si>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</si>
  <si>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</si>
  <si>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</si>
  <si>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</si>
  <si>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</si>
  <si>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</si>
  <si>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</si>
  <si>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</si>
  <si>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</si>
  <si>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</si>
  <si>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</si>
  <si>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</si>
  <si>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</si>
  <si>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</si>
  <si>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</si>
  <si>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</si>
  <si>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</si>
  <si>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</si>
  <si>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</si>
  <si>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</si>
  <si>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</si>
  <si>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</si>
  <si>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</si>
  <si>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</si>
  <si>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</si>
  <si>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</si>
  <si>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</si>
  <si>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</si>
  <si>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</si>
  <si>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</si>
  <si>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</si>
  <si>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</si>
  <si>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</si>
  <si>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</si>
  <si>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</si>
  <si>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</si>
  <si>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</si>
  <si>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</si>
  <si>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</si>
  <si>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</si>
  <si>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</si>
  <si>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</si>
  <si>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</si>
  <si>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</si>
  <si>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</si>
  <si>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</si>
  <si>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</si>
  <si>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</si>
  <si>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</si>
  <si>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</si>
  <si>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</si>
  <si>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</si>
  <si>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</si>
  <si>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</si>
  <si>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</si>
  <si>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</si>
  <si>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</si>
  <si>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</si>
  <si>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</si>
  <si>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</si>
  <si>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</si>
  <si>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</si>
  <si>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</si>
  <si>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</si>
  <si>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</si>
  <si>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</si>
  <si>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</si>
  <si>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</si>
  <si>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</si>
  <si>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</si>
  <si>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</si>
  <si>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</si>
  <si>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</si>
  <si>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</si>
  <si>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</si>
  <si>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</si>
  <si>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</si>
  <si>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</si>
  <si>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</si>
  <si>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</si>
  <si>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</si>
  <si>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</si>
  <si>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</si>
  <si>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</si>
  <si>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</si>
  <si>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</si>
  <si>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</si>
  <si>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</si>
  <si>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</si>
  <si>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</si>
  <si>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</si>
  <si>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</si>
  <si>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</si>
  <si>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</si>
  <si>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</si>
  <si>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</si>
  <si>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</si>
  <si>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</si>
  <si>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</si>
  <si>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</si>
  <si>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</si>
  <si>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</si>
  <si>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</si>
  <si>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</si>
  <si>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</si>
  <si>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</si>
  <si>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</si>
  <si>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</si>
  <si>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</si>
  <si>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</si>
  <si>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</si>
  <si>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</si>
  <si>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</si>
  <si>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</si>
  <si>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</si>
  <si>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</si>
  <si>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</si>
  <si>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</si>
  <si>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</si>
  <si>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</si>
  <si>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</si>
  <si>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</si>
  <si>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</si>
  <si>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</si>
  <si>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</si>
  <si>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</si>
  <si>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</si>
  <si>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</si>
  <si>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</si>
  <si>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</si>
  <si>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</si>
  <si>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</si>
  <si>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</si>
  <si>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</si>
  <si>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</si>
  <si>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</si>
  <si>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</si>
  <si>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</si>
  <si>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</si>
  <si>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</si>
  <si>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</si>
  <si>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</si>
  <si>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</si>
  <si>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</si>
  <si>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</si>
  <si>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</si>
  <si>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</si>
  <si>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</si>
  <si>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</si>
  <si>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</si>
  <si>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</si>
  <si>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</si>
  <si>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</si>
  <si>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</si>
  <si>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</si>
  <si>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</si>
  <si>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</si>
  <si>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</si>
  <si>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</si>
  <si>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</si>
  <si>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</si>
  <si>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</si>
  <si>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</si>
  <si>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</si>
  <si>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</si>
  <si>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</si>
  <si>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</si>
  <si>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</si>
  <si>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</si>
  <si>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</si>
  <si>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</si>
  <si>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</si>
  <si>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</si>
  <si>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</si>
  <si>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</si>
  <si>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</si>
  <si>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</si>
  <si>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</si>
  <si>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</si>
  <si>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</si>
  <si>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</si>
  <si>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</si>
  <si>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</si>
  <si>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</si>
  <si>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</si>
  <si>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</si>
  <si>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</si>
  <si>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</si>
  <si>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</si>
  <si>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</si>
  <si>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</si>
  <si>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</si>
  <si>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</si>
  <si>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</si>
  <si>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</si>
  <si>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</si>
  <si>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</si>
  <si>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fy16</t>
  </si>
  <si>
    <t>WRENTHAM</t>
  </si>
  <si>
    <t>YARMOUTH</t>
  </si>
  <si>
    <t>DEVENS</t>
  </si>
  <si>
    <t>SOUTHFIELD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</si>
  <si>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</si>
  <si>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</si>
  <si>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</si>
  <si>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</si>
  <si>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</si>
  <si>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</si>
  <si>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</si>
  <si>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</si>
  <si>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</si>
  <si>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</si>
  <si>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</si>
  <si>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</si>
  <si>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</si>
  <si>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</si>
  <si>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</si>
  <si>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</si>
  <si>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</si>
  <si>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</si>
  <si>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</si>
  <si>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</si>
  <si>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</si>
  <si>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</si>
  <si>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</si>
  <si>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</si>
  <si>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</si>
  <si>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</si>
  <si>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</si>
  <si>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</si>
  <si>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</si>
  <si>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</si>
  <si>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</si>
  <si>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</si>
  <si>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</si>
  <si>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</si>
  <si>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</si>
  <si>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</si>
  <si>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</si>
  <si>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</si>
  <si>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</si>
  <si>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</si>
  <si>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</si>
  <si>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</si>
  <si>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</si>
  <si>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</si>
  <si>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</si>
  <si>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</si>
  <si>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</si>
  <si>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</si>
  <si>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</si>
  <si>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</si>
  <si>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</si>
  <si>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 GRANVILLE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</si>
  <si>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</si>
  <si>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</si>
  <si>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</si>
  <si>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</si>
  <si>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</si>
  <si>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</si>
  <si>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</si>
  <si>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</si>
  <si>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</si>
  <si>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</si>
  <si>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</si>
  <si>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</si>
  <si>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</si>
  <si>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</si>
  <si>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</si>
  <si>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</si>
  <si>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</si>
  <si>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</si>
  <si>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</si>
  <si>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</si>
  <si>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</si>
  <si>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</si>
  <si>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</si>
  <si>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</si>
  <si>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</si>
  <si>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NORTH SHORE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</si>
  <si>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</si>
  <si>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</si>
  <si>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</si>
  <si>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</si>
  <si>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</si>
  <si>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</si>
  <si>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</si>
  <si>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</si>
  <si>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</si>
  <si>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</si>
  <si>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</si>
  <si>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TOTALS</t>
  </si>
  <si>
    <t>--</t>
  </si>
  <si>
    <t>S T A T E    T O T A L S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</si>
</sst>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00"/>
    <numFmt numFmtId="165" formatCode="#,##0.0_);[Red]\(#,##0.0\)"/>
    <numFmt numFmtId="166" formatCode="#,##0.000_);[Red]\(#,##0.000\)"/>
    <numFmt numFmtId="167" formatCode="#,##0.0"/>
    <numFmt numFmtId="168" formatCode="_(* #,##0_);_(* \(#,##0\);_(* &quot;-&quot;??_);_(@_)"/>
  </numFmts>
  <fonts count="30">
    <font>
      <sz val="11"/>
      <name val="Calibri"/>
      <family val="2"/>
    </font>
    <font>
      <sz val="11"/>
      <name val="Calibri"/>
      <family val="2"/>
    </font>
    <font>
      <b/>
      <sz val="22"/>
      <name val="Calibri"/>
      <family val="2"/>
    </font>
    <font>
      <sz val="8"/>
      <name val="Arial"/>
      <family val="2"/>
    </font>
    <font>
      <sz val="12"/>
      <name val="Calibri"/>
      <family val="2"/>
    </font>
    <font>
      <sz val="8"/>
      <name val="Calibri"/>
      <family val="2"/>
    </font>
    <font>
      <sz val="22"/>
      <name val="Calibri"/>
      <family val="2"/>
    </font>
    <font>
      <b/>
      <sz val="11"/>
      <color rgb="FFFF0000"/>
      <name val="Calibri"/>
      <family val="2"/>
    </font>
    <font>
      <sz val="9"/>
      <name val="Calibri"/>
      <family val="2"/>
    </font>
    <font>
      <sz val="16"/>
      <name val="Calibri"/>
      <family val="2"/>
    </font>
    <font>
      <b/>
      <sz val="12"/>
      <color rgb="FF757575"/>
      <name val="Calibri"/>
      <family val="2"/>
    </font>
    <font>
      <sz val="12"/>
      <color indexed="9"/>
      <name val="Calibri"/>
      <family val="2"/>
    </font>
    <font>
      <b/>
      <sz val="12"/>
      <color indexed="9"/>
      <name val="Calibri"/>
      <family val="2"/>
    </font>
    <font>
      <b/>
      <sz val="14"/>
      <color theme="2"/>
      <name val="Calibri"/>
      <family val="2"/>
    </font>
    <font>
      <sz val="12"/>
      <color theme="2" tint="-9.9978637043366805E-2"/>
      <name val="Calibri"/>
      <family val="2"/>
    </font>
    <font>
      <sz val="12"/>
      <color theme="2"/>
      <name val="Calibri"/>
      <family val="2"/>
    </font>
    <font>
      <sz val="11"/>
      <color theme="1" tint="0.14999847407452621"/>
      <name val="Calibri"/>
      <family val="2"/>
    </font>
    <font>
      <sz val="11"/>
      <color theme="2"/>
      <name val="Calibri"/>
      <family val="2"/>
    </font>
    <font>
      <b/>
      <sz val="12"/>
      <color theme="2"/>
      <name val="Calibri"/>
      <family val="2"/>
    </font>
    <font>
      <sz val="11"/>
      <color theme="2" tint="-0.89999084444715716"/>
      <name val="Calibri"/>
      <family val="2"/>
    </font>
    <font>
      <sz val="12"/>
      <name val="Times New Roman"/>
      <family val="1"/>
    </font>
    <font>
      <sz val="8"/>
      <color theme="2"/>
      <name val="Arial"/>
      <family val="2"/>
    </font>
    <font>
      <b/>
      <sz val="12"/>
      <color theme="1" tint="0.34998626667073579"/>
      <name val="Calibri"/>
      <family val="2"/>
    </font>
    <font>
      <b/>
      <sz val="12"/>
      <color indexed="22"/>
      <name val="Calibri"/>
      <family val="2"/>
    </font>
    <font>
      <sz val="11"/>
      <color indexed="63"/>
      <name val="Calibri"/>
      <family val="2"/>
    </font>
    <font>
      <b/>
      <sz val="11"/>
      <color theme="2"/>
      <name val="Calibri"/>
      <family val="2"/>
    </font>
    <font>
      <b/>
      <sz val="11"/>
      <color theme="1" tint="0.1499984740745262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9"/>
      <name val="Geneva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0" fontId="29" fillId="0" borderId="0">
      <protection locked="0"/>
    </xf>
    <xf numFmtId="0" fontId="3" fillId="0" borderId="0"/>
  </cellStyleXfs>
  <cellXfs count="158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4" fillId="0" borderId="0" xfId="2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37" fontId="0" fillId="0" borderId="0" xfId="0" applyNumberFormat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0" borderId="0" xfId="2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right" indent="1"/>
    </xf>
    <xf numFmtId="38" fontId="8" fillId="2" borderId="1" xfId="0" applyNumberFormat="1" applyFont="1" applyFill="1" applyBorder="1" applyAlignment="1">
      <alignment horizontal="center" vertical="center"/>
    </xf>
    <xf numFmtId="38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0" fillId="0" borderId="0" xfId="0" applyNumberFormat="1" applyAlignment="1">
      <alignment horizontal="center"/>
    </xf>
    <xf numFmtId="0" fontId="9" fillId="0" borderId="0" xfId="0" applyFont="1" applyAlignment="1">
      <alignment horizontal="left" vertical="center"/>
    </xf>
    <xf numFmtId="38" fontId="4" fillId="0" borderId="0" xfId="2" applyNumberFormat="1" applyFont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37" fontId="0" fillId="0" borderId="0" xfId="0" applyNumberFormat="1"/>
    <xf numFmtId="0" fontId="4" fillId="0" borderId="0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vertical="center"/>
    </xf>
    <xf numFmtId="0" fontId="11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vertical="center" wrapText="1"/>
    </xf>
    <xf numFmtId="0" fontId="15" fillId="7" borderId="4" xfId="2" applyFont="1" applyFill="1" applyBorder="1" applyAlignment="1">
      <alignment horizontal="center" vertical="center" wrapText="1"/>
    </xf>
    <xf numFmtId="0" fontId="15" fillId="7" borderId="4" xfId="2" applyFont="1" applyFill="1" applyBorder="1" applyAlignment="1">
      <alignment horizontal="right" vertical="center" wrapText="1"/>
    </xf>
    <xf numFmtId="0" fontId="15" fillId="7" borderId="3" xfId="2" applyFont="1" applyFill="1" applyBorder="1" applyAlignment="1">
      <alignment horizontal="right" vertical="center" wrapText="1" indent="1"/>
    </xf>
    <xf numFmtId="0" fontId="15" fillId="0" borderId="0" xfId="2" applyFont="1" applyAlignment="1">
      <alignment vertical="center" wrapText="1"/>
    </xf>
    <xf numFmtId="0" fontId="15" fillId="7" borderId="6" xfId="2" applyFont="1" applyFill="1" applyBorder="1" applyAlignment="1">
      <alignment horizontal="right" vertical="center" wrapText="1" indent="1"/>
    </xf>
    <xf numFmtId="0" fontId="15" fillId="7" borderId="7" xfId="2" applyFont="1" applyFill="1" applyBorder="1" applyAlignment="1">
      <alignment horizontal="right" vertical="center" wrapText="1" indent="1"/>
    </xf>
    <xf numFmtId="0" fontId="15" fillId="7" borderId="8" xfId="2" applyFont="1" applyFill="1" applyBorder="1" applyAlignment="1">
      <alignment horizontal="right" vertical="center" wrapText="1" indent="1"/>
    </xf>
    <xf numFmtId="0" fontId="4" fillId="0" borderId="0" xfId="2" applyFont="1" applyAlignment="1">
      <alignment vertical="center" wrapText="1"/>
    </xf>
    <xf numFmtId="0" fontId="10" fillId="3" borderId="9" xfId="2" applyFont="1" applyFill="1" applyBorder="1" applyAlignment="1">
      <alignment horizontal="right" vertical="center" wrapText="1" indent="1"/>
    </xf>
    <xf numFmtId="0" fontId="10" fillId="3" borderId="9" xfId="2" applyFont="1" applyFill="1" applyBorder="1" applyAlignment="1">
      <alignment horizontal="right" vertical="top" wrapText="1" indent="1"/>
    </xf>
    <xf numFmtId="0" fontId="1" fillId="8" borderId="2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16" fillId="9" borderId="2" xfId="0" applyFont="1" applyFill="1" applyBorder="1" applyAlignment="1">
      <alignment horizontal="center" wrapText="1"/>
    </xf>
    <xf numFmtId="0" fontId="16" fillId="9" borderId="4" xfId="0" applyFont="1" applyFill="1" applyBorder="1" applyAlignment="1">
      <alignment horizontal="center" wrapText="1"/>
    </xf>
    <xf numFmtId="0" fontId="16" fillId="9" borderId="4" xfId="0" applyFont="1" applyFill="1" applyBorder="1" applyAlignment="1">
      <alignment horizontal="right" wrapText="1" indent="1"/>
    </xf>
    <xf numFmtId="0" fontId="17" fillId="10" borderId="1" xfId="0" applyFont="1" applyFill="1" applyBorder="1" applyAlignment="1">
      <alignment horizontal="right" wrapText="1" indent="1"/>
    </xf>
    <xf numFmtId="0" fontId="17" fillId="11" borderId="1" xfId="0" applyFont="1" applyFill="1" applyBorder="1" applyAlignment="1">
      <alignment horizontal="right" wrapText="1" indent="1"/>
    </xf>
    <xf numFmtId="0" fontId="0" fillId="12" borderId="10" xfId="0" applyFont="1" applyFill="1" applyBorder="1" applyAlignment="1">
      <alignment horizontal="center" vertical="center" wrapText="1"/>
    </xf>
    <xf numFmtId="0" fontId="0" fillId="12" borderId="11" xfId="0" applyFont="1" applyFill="1" applyBorder="1" applyAlignment="1">
      <alignment horizontal="left" vertical="center" wrapText="1" indent="1"/>
    </xf>
    <xf numFmtId="0" fontId="0" fillId="12" borderId="11" xfId="0" applyFont="1" applyFill="1" applyBorder="1" applyAlignment="1">
      <alignment horizontal="right" vertical="center" wrapText="1" indent="1"/>
    </xf>
    <xf numFmtId="0" fontId="17" fillId="13" borderId="12" xfId="0" applyFont="1" applyFill="1" applyBorder="1" applyAlignment="1">
      <alignment horizontal="right" vertical="center" wrapText="1" indent="1"/>
    </xf>
    <xf numFmtId="0" fontId="17" fillId="5" borderId="1" xfId="0" applyFont="1" applyFill="1" applyBorder="1" applyAlignment="1">
      <alignment horizontal="right" vertical="center" wrapText="1" indent="1"/>
    </xf>
    <xf numFmtId="0" fontId="0" fillId="0" borderId="0" xfId="0" applyFont="1" applyFill="1" applyBorder="1" applyAlignment="1">
      <alignment horizontal="right" vertical="center" wrapText="1" indent="1"/>
    </xf>
    <xf numFmtId="0" fontId="19" fillId="12" borderId="2" xfId="0" applyFont="1" applyFill="1" applyBorder="1" applyAlignment="1">
      <alignment horizontal="right" vertical="center" wrapText="1" indent="1"/>
    </xf>
    <xf numFmtId="0" fontId="19" fillId="12" borderId="4" xfId="0" applyFont="1" applyFill="1" applyBorder="1" applyAlignment="1">
      <alignment horizontal="right" vertical="center" wrapText="1" indent="1"/>
    </xf>
    <xf numFmtId="0" fontId="19" fillId="12" borderId="3" xfId="0" applyFont="1" applyFill="1" applyBorder="1" applyAlignment="1">
      <alignment horizontal="right" vertical="center" wrapText="1" indent="1"/>
    </xf>
    <xf numFmtId="0" fontId="16" fillId="9" borderId="2" xfId="0" applyFont="1" applyFill="1" applyBorder="1" applyAlignment="1">
      <alignment horizontal="right" wrapText="1" indent="1"/>
    </xf>
    <xf numFmtId="0" fontId="16" fillId="9" borderId="3" xfId="0" applyFont="1" applyFill="1" applyBorder="1" applyAlignment="1">
      <alignment horizontal="right" wrapText="1" indent="1"/>
    </xf>
    <xf numFmtId="0" fontId="19" fillId="12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38" fontId="4" fillId="0" borderId="0" xfId="2" applyNumberFormat="1" applyFont="1" applyFill="1" applyBorder="1" applyAlignment="1">
      <alignment horizontal="right" vertical="center"/>
    </xf>
    <xf numFmtId="38" fontId="4" fillId="0" borderId="13" xfId="2" applyNumberFormat="1" applyFont="1" applyBorder="1" applyAlignment="1">
      <alignment horizontal="right" vertical="center"/>
    </xf>
    <xf numFmtId="0" fontId="3" fillId="0" borderId="0" xfId="2" applyAlignment="1">
      <alignment horizontal="right"/>
    </xf>
    <xf numFmtId="38" fontId="4" fillId="0" borderId="14" xfId="2" applyNumberFormat="1" applyFont="1" applyFill="1" applyBorder="1" applyAlignment="1">
      <alignment horizontal="right" vertical="center"/>
    </xf>
    <xf numFmtId="9" fontId="4" fillId="0" borderId="0" xfId="1" applyFont="1" applyFill="1" applyBorder="1" applyAlignment="1">
      <alignment horizontal="right" vertical="center"/>
    </xf>
    <xf numFmtId="38" fontId="4" fillId="0" borderId="0" xfId="2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38" fontId="4" fillId="0" borderId="15" xfId="2" applyNumberFormat="1" applyFont="1" applyBorder="1" applyAlignment="1">
      <alignment horizontal="right" vertical="center"/>
    </xf>
    <xf numFmtId="38" fontId="4" fillId="0" borderId="13" xfId="2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center"/>
    </xf>
    <xf numFmtId="40" fontId="1" fillId="0" borderId="0" xfId="0" applyNumberFormat="1" applyFont="1" applyBorder="1" applyAlignment="1">
      <alignment horizontal="center"/>
    </xf>
    <xf numFmtId="38" fontId="1" fillId="0" borderId="0" xfId="0" applyNumberFormat="1" applyFont="1" applyBorder="1" applyAlignment="1">
      <alignment horizontal="center"/>
    </xf>
    <xf numFmtId="38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8" fontId="1" fillId="0" borderId="0" xfId="0" applyNumberFormat="1" applyFont="1" applyBorder="1" applyAlignment="1">
      <alignment horizontal="right" indent="1"/>
    </xf>
    <xf numFmtId="38" fontId="1" fillId="15" borderId="16" xfId="0" applyNumberFormat="1" applyFont="1" applyFill="1" applyBorder="1" applyAlignment="1">
      <alignment horizontal="right" indent="1"/>
    </xf>
    <xf numFmtId="38" fontId="16" fillId="15" borderId="16" xfId="0" applyNumberFormat="1" applyFont="1" applyFill="1" applyBorder="1" applyAlignment="1">
      <alignment horizontal="right" indent="1"/>
    </xf>
    <xf numFmtId="38" fontId="1" fillId="0" borderId="14" xfId="3" applyNumberFormat="1" applyFont="1" applyBorder="1" applyAlignment="1">
      <alignment horizontal="center"/>
    </xf>
    <xf numFmtId="38" fontId="1" fillId="0" borderId="0" xfId="3" applyNumberFormat="1" applyFont="1" applyBorder="1" applyAlignment="1">
      <alignment horizontal="left"/>
    </xf>
    <xf numFmtId="38" fontId="1" fillId="0" borderId="0" xfId="3" applyNumberFormat="1" applyFont="1" applyBorder="1" applyAlignment="1">
      <alignment horizontal="right"/>
    </xf>
    <xf numFmtId="38" fontId="1" fillId="16" borderId="0" xfId="3" applyNumberFormat="1" applyFont="1" applyFill="1" applyBorder="1" applyAlignment="1">
      <alignment horizontal="right"/>
    </xf>
    <xf numFmtId="38" fontId="1" fillId="17" borderId="16" xfId="3" applyNumberFormat="1" applyFont="1" applyFill="1" applyBorder="1" applyAlignment="1">
      <alignment horizontal="right"/>
    </xf>
    <xf numFmtId="38" fontId="1" fillId="18" borderId="16" xfId="3" applyNumberFormat="1" applyFont="1" applyFill="1" applyBorder="1" applyAlignment="1">
      <alignment horizontal="right"/>
    </xf>
    <xf numFmtId="38" fontId="0" fillId="0" borderId="0" xfId="3" applyNumberFormat="1" applyFont="1" applyFill="1" applyBorder="1" applyAlignment="1">
      <alignment horizontal="right"/>
    </xf>
    <xf numFmtId="38" fontId="0" fillId="0" borderId="0" xfId="0" applyNumberFormat="1"/>
    <xf numFmtId="38" fontId="1" fillId="0" borderId="14" xfId="0" applyNumberFormat="1" applyFont="1" applyBorder="1" applyAlignment="1">
      <alignment horizontal="right" indent="1"/>
    </xf>
    <xf numFmtId="38" fontId="1" fillId="0" borderId="13" xfId="0" applyNumberFormat="1" applyFont="1" applyBorder="1" applyAlignment="1">
      <alignment horizontal="right" indent="1"/>
    </xf>
    <xf numFmtId="38" fontId="0" fillId="0" borderId="0" xfId="0" applyNumberFormat="1" applyAlignment="1">
      <alignment horizontal="center"/>
    </xf>
    <xf numFmtId="38" fontId="4" fillId="0" borderId="16" xfId="2" applyNumberFormat="1" applyFont="1" applyBorder="1" applyAlignment="1">
      <alignment horizontal="right" vertical="center"/>
    </xf>
    <xf numFmtId="166" fontId="1" fillId="0" borderId="0" xfId="0" applyNumberFormat="1" applyFont="1" applyBorder="1" applyAlignment="1">
      <alignment horizontal="center"/>
    </xf>
    <xf numFmtId="38" fontId="1" fillId="0" borderId="0" xfId="0" applyNumberFormat="1" applyFont="1" applyFill="1" applyBorder="1" applyAlignment="1">
      <alignment horizontal="center"/>
    </xf>
    <xf numFmtId="38" fontId="4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0" fontId="1" fillId="0" borderId="0" xfId="3" applyNumberFormat="1" applyFont="1" applyBorder="1" applyAlignment="1">
      <alignment horizontal="right"/>
    </xf>
    <xf numFmtId="38" fontId="4" fillId="0" borderId="17" xfId="2" applyNumberFormat="1" applyFont="1" applyBorder="1" applyAlignment="1">
      <alignment horizontal="right" vertical="center"/>
    </xf>
    <xf numFmtId="0" fontId="15" fillId="7" borderId="18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vertical="center"/>
    </xf>
    <xf numFmtId="167" fontId="15" fillId="7" borderId="19" xfId="2" applyNumberFormat="1" applyFont="1" applyFill="1" applyBorder="1" applyAlignment="1">
      <alignment horizontal="right" vertical="center"/>
    </xf>
    <xf numFmtId="38" fontId="15" fillId="7" borderId="19" xfId="2" applyNumberFormat="1" applyFont="1" applyFill="1" applyBorder="1" applyAlignment="1">
      <alignment horizontal="right" vertical="center"/>
    </xf>
    <xf numFmtId="38" fontId="15" fillId="7" borderId="20" xfId="2" applyNumberFormat="1" applyFont="1" applyFill="1" applyBorder="1" applyAlignment="1">
      <alignment horizontal="right" vertical="center"/>
    </xf>
    <xf numFmtId="0" fontId="21" fillId="0" borderId="0" xfId="2" applyFont="1" applyAlignment="1">
      <alignment horizontal="right"/>
    </xf>
    <xf numFmtId="38" fontId="15" fillId="7" borderId="18" xfId="2" applyNumberFormat="1" applyFont="1" applyFill="1" applyBorder="1" applyAlignment="1">
      <alignment horizontal="right" vertical="center"/>
    </xf>
    <xf numFmtId="38" fontId="15" fillId="7" borderId="19" xfId="2" quotePrefix="1" applyNumberFormat="1" applyFont="1" applyFill="1" applyBorder="1" applyAlignment="1">
      <alignment horizontal="right" vertical="center"/>
    </xf>
    <xf numFmtId="37" fontId="10" fillId="3" borderId="21" xfId="2" applyNumberFormat="1" applyFont="1" applyFill="1" applyBorder="1" applyAlignment="1">
      <alignment horizontal="right" vertical="center"/>
    </xf>
    <xf numFmtId="37" fontId="22" fillId="3" borderId="21" xfId="2" applyNumberFormat="1" applyFont="1" applyFill="1" applyBorder="1" applyAlignment="1">
      <alignment horizontal="right" vertical="center"/>
    </xf>
    <xf numFmtId="0" fontId="23" fillId="19" borderId="2" xfId="0" applyFont="1" applyFill="1" applyBorder="1" applyAlignment="1">
      <alignment horizontal="center"/>
    </xf>
    <xf numFmtId="40" fontId="24" fillId="8" borderId="4" xfId="0" applyNumberFormat="1" applyFont="1" applyFill="1" applyBorder="1" applyAlignment="1">
      <alignment horizontal="center"/>
    </xf>
    <xf numFmtId="38" fontId="24" fillId="8" borderId="4" xfId="0" applyNumberFormat="1" applyFont="1" applyFill="1" applyBorder="1" applyAlignment="1">
      <alignment horizontal="center"/>
    </xf>
    <xf numFmtId="38" fontId="24" fillId="8" borderId="3" xfId="0" applyNumberFormat="1" applyFont="1" applyFill="1" applyBorder="1" applyAlignment="1">
      <alignment horizontal="center"/>
    </xf>
    <xf numFmtId="38" fontId="16" fillId="9" borderId="2" xfId="0" applyNumberFormat="1" applyFont="1" applyFill="1" applyBorder="1" applyAlignment="1">
      <alignment horizontal="center"/>
    </xf>
    <xf numFmtId="38" fontId="16" fillId="9" borderId="4" xfId="0" applyNumberFormat="1" applyFont="1" applyFill="1" applyBorder="1" applyAlignment="1">
      <alignment horizontal="left"/>
    </xf>
    <xf numFmtId="38" fontId="16" fillId="9" borderId="4" xfId="0" applyNumberFormat="1" applyFont="1" applyFill="1" applyBorder="1" applyAlignment="1">
      <alignment horizontal="center"/>
    </xf>
    <xf numFmtId="38" fontId="16" fillId="9" borderId="4" xfId="0" applyNumberFormat="1" applyFont="1" applyFill="1" applyBorder="1" applyAlignment="1">
      <alignment horizontal="right" indent="1"/>
    </xf>
    <xf numFmtId="38" fontId="25" fillId="10" borderId="1" xfId="0" applyNumberFormat="1" applyFont="1" applyFill="1" applyBorder="1" applyAlignment="1">
      <alignment horizontal="right"/>
    </xf>
    <xf numFmtId="38" fontId="26" fillId="11" borderId="1" xfId="0" applyNumberFormat="1" applyFont="1" applyFill="1" applyBorder="1" applyAlignment="1">
      <alignment horizontal="right" indent="1"/>
    </xf>
    <xf numFmtId="38" fontId="25" fillId="11" borderId="1" xfId="0" applyNumberFormat="1" applyFont="1" applyFill="1" applyBorder="1" applyAlignment="1">
      <alignment horizontal="right" indent="1"/>
    </xf>
    <xf numFmtId="38" fontId="1" fillId="12" borderId="2" xfId="3" applyNumberFormat="1" applyFont="1" applyFill="1" applyBorder="1" applyAlignment="1">
      <alignment horizontal="center"/>
    </xf>
    <xf numFmtId="38" fontId="1" fillId="12" borderId="4" xfId="3" applyNumberFormat="1" applyFont="1" applyFill="1" applyBorder="1" applyAlignment="1">
      <alignment horizontal="right"/>
    </xf>
    <xf numFmtId="40" fontId="1" fillId="12" borderId="4" xfId="3" applyNumberFormat="1" applyFont="1" applyFill="1" applyBorder="1" applyAlignment="1">
      <alignment horizontal="right"/>
    </xf>
    <xf numFmtId="168" fontId="17" fillId="13" borderId="1" xfId="3" applyNumberFormat="1" applyFont="1" applyFill="1" applyBorder="1" applyAlignment="1">
      <alignment horizontal="right" vertical="center" wrapText="1" indent="1"/>
    </xf>
    <xf numFmtId="168" fontId="17" fillId="5" borderId="1" xfId="3" applyNumberFormat="1" applyFont="1" applyFill="1" applyBorder="1" applyAlignment="1">
      <alignment horizontal="right" vertical="center" wrapText="1" indent="1"/>
    </xf>
    <xf numFmtId="168" fontId="0" fillId="0" borderId="0" xfId="3" applyNumberFormat="1" applyFont="1" applyFill="1" applyBorder="1" applyAlignment="1">
      <alignment horizontal="right" vertical="center" wrapText="1" indent="1"/>
    </xf>
    <xf numFmtId="38" fontId="19" fillId="14" borderId="4" xfId="3" applyNumberFormat="1" applyFont="1" applyFill="1" applyBorder="1" applyAlignment="1">
      <alignment horizontal="right"/>
    </xf>
    <xf numFmtId="38" fontId="19" fillId="14" borderId="3" xfId="3" applyNumberFormat="1" applyFont="1" applyFill="1" applyBorder="1" applyAlignment="1">
      <alignment horizontal="right"/>
    </xf>
    <xf numFmtId="38" fontId="16" fillId="9" borderId="2" xfId="0" applyNumberFormat="1" applyFont="1" applyFill="1" applyBorder="1" applyAlignment="1">
      <alignment horizontal="right" indent="1"/>
    </xf>
    <xf numFmtId="38" fontId="16" fillId="9" borderId="3" xfId="0" applyNumberFormat="1" applyFont="1" applyFill="1" applyBorder="1" applyAlignment="1">
      <alignment horizontal="right" indent="1"/>
    </xf>
    <xf numFmtId="0" fontId="0" fillId="12" borderId="1" xfId="0" quotePrefix="1" applyFill="1" applyBorder="1" applyAlignment="1">
      <alignment horizontal="center"/>
    </xf>
    <xf numFmtId="38" fontId="0" fillId="12" borderId="3" xfId="0" applyNumberFormat="1" applyFill="1" applyBorder="1" applyAlignment="1">
      <alignment horizontal="center"/>
    </xf>
    <xf numFmtId="168" fontId="1" fillId="0" borderId="0" xfId="0" applyNumberFormat="1" applyFont="1"/>
    <xf numFmtId="38" fontId="1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10" fillId="3" borderId="2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</cellXfs>
  <cellStyles count="6">
    <cellStyle name="Comma 2" xfId="3"/>
    <cellStyle name="Default" xfId="4"/>
    <cellStyle name="Normal" xfId="0" builtinId="0"/>
    <cellStyle name="Normal 2" xfId="5"/>
    <cellStyle name="Normal_11 - Q2  summaries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6/Q1/f/16%20-%20PROJf%20%20chasum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charterinfo"/>
      <sheetName val="distsum"/>
      <sheetName val="chasum"/>
      <sheetName val="statesum"/>
      <sheetName val="onesum"/>
      <sheetName val="files16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0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</row>
        <row r="37">
          <cell r="A37">
            <v>28</v>
          </cell>
          <cell r="B37" t="str">
            <v>BERLIN</v>
          </cell>
          <cell r="C37">
            <v>1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0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0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92D050"/>
    <pageSetUpPr autoPageBreaks="0"/>
  </sheetPr>
  <dimension ref="A1:BX460"/>
  <sheetViews>
    <sheetView showGridLines="0" tabSelected="1" zoomScaleNormal="100" workbookViewId="0">
      <pane ySplit="9" topLeftCell="A10" activePane="bottomLeft" state="frozen"/>
      <selection activeCell="H6" sqref="H6"/>
      <selection pane="bottomLeft"/>
    </sheetView>
  </sheetViews>
  <sheetFormatPr defaultRowHeight="15.75" outlineLevelCol="1"/>
  <cols>
    <col min="2" max="2" width="0.140625" customWidth="1"/>
    <col min="3" max="3" width="21.5703125" customWidth="1"/>
    <col min="4" max="4" width="10.42578125" style="10" customWidth="1"/>
    <col min="5" max="5" width="15.5703125" style="11" customWidth="1"/>
    <col min="6" max="7" width="14.7109375" style="11" customWidth="1"/>
    <col min="8" max="8" width="1.7109375" style="12" customWidth="1"/>
    <col min="9" max="9" width="18.7109375" style="11" customWidth="1"/>
    <col min="10" max="10" width="14.140625" style="11" customWidth="1"/>
    <col min="11" max="11" width="14.5703125" style="11" customWidth="1"/>
    <col min="12" max="12" width="14.85546875" style="11" customWidth="1"/>
    <col min="13" max="13" width="1.42578125" style="10" customWidth="1"/>
    <col min="14" max="14" width="15.28515625" style="10" customWidth="1"/>
    <col min="15" max="15" width="1.42578125" style="10" customWidth="1"/>
    <col min="16" max="16" width="19.85546875" style="11" customWidth="1"/>
    <col min="17" max="17" width="18" style="11" customWidth="1"/>
    <col min="18" max="18" width="12.85546875" style="11" customWidth="1"/>
    <col min="19" max="19" width="13" style="11" customWidth="1"/>
    <col min="20" max="20" width="1.140625" customWidth="1"/>
    <col min="21" max="21" width="15.7109375" customWidth="1"/>
    <col min="22" max="22" width="30.7109375" customWidth="1"/>
    <col min="23" max="23" width="9.140625" style="14"/>
    <col min="24" max="24" width="11.28515625" style="14" customWidth="1"/>
    <col min="25" max="25" width="14.42578125" style="14" customWidth="1"/>
    <col min="26" max="26" width="12" style="14" customWidth="1"/>
    <col min="27" max="27" width="14.28515625" style="14" customWidth="1"/>
    <col min="28" max="28" width="13.5703125" style="14" customWidth="1"/>
    <col min="29" max="29" width="14.42578125" style="14" customWidth="1"/>
    <col min="30" max="30" width="12.28515625" style="14" customWidth="1"/>
    <col min="31" max="31" width="13.42578125" style="14" customWidth="1"/>
    <col min="32" max="32" width="12.85546875" style="14" customWidth="1"/>
    <col min="33" max="33" width="14.85546875" style="14" customWidth="1"/>
    <col min="34" max="34" width="3.28515625" customWidth="1"/>
    <col min="35" max="35" width="6" style="15" customWidth="1"/>
    <col min="36" max="36" width="0.28515625" style="15" customWidth="1"/>
    <col min="37" max="38" width="14.42578125" style="15" customWidth="1"/>
    <col min="39" max="39" width="13.28515625" style="15" customWidth="1"/>
    <col min="40" max="40" width="13.85546875" style="15" customWidth="1"/>
    <col min="41" max="41" width="13.140625" style="15" customWidth="1"/>
    <col min="42" max="42" width="12.42578125" style="15" customWidth="1"/>
    <col min="43" max="45" width="12" style="15" customWidth="1"/>
    <col min="46" max="46" width="14.28515625" style="15" customWidth="1"/>
    <col min="47" max="47" width="13.7109375" style="15" customWidth="1"/>
    <col min="48" max="48" width="14.7109375" style="15" customWidth="1"/>
    <col min="49" max="49" width="2.28515625" customWidth="1"/>
    <col min="50" max="50" width="7.85546875" style="14" hidden="1" customWidth="1" outlineLevel="1"/>
    <col min="51" max="51" width="18.85546875" style="14" hidden="1" customWidth="1" outlineLevel="1"/>
    <col min="52" max="52" width="8.7109375" style="14" hidden="1" customWidth="1" outlineLevel="1"/>
    <col min="53" max="53" width="12.5703125" style="14" hidden="1" customWidth="1" outlineLevel="1"/>
    <col min="54" max="54" width="10.42578125" style="14" hidden="1" customWidth="1" outlineLevel="1"/>
    <col min="55" max="55" width="10.140625" style="14" hidden="1" customWidth="1" outlineLevel="1"/>
    <col min="56" max="56" width="12.42578125" style="14" hidden="1" customWidth="1" outlineLevel="1"/>
    <col min="57" max="57" width="11.7109375" style="14" hidden="1" customWidth="1" outlineLevel="1"/>
    <col min="58" max="58" width="10.140625" style="14" hidden="1" customWidth="1" outlineLevel="1"/>
    <col min="59" max="59" width="11" style="14" hidden="1" customWidth="1" outlineLevel="1"/>
    <col min="60" max="60" width="1.28515625" style="154" hidden="1" customWidth="1" outlineLevel="1"/>
    <col min="61" max="61" width="10.140625" style="14" hidden="1" customWidth="1" outlineLevel="1"/>
    <col min="62" max="63" width="13.5703125" style="14" hidden="1" customWidth="1" outlineLevel="1"/>
    <col min="64" max="64" width="12.85546875" style="14" hidden="1" customWidth="1" outlineLevel="1"/>
    <col min="65" max="65" width="15.28515625" style="14" hidden="1" customWidth="1" outlineLevel="1"/>
    <col min="66" max="66" width="12" style="14" hidden="1" customWidth="1" outlineLevel="1"/>
    <col min="67" max="67" width="12.42578125" style="14" hidden="1" customWidth="1" outlineLevel="1"/>
    <col min="68" max="68" width="1.7109375" hidden="1" customWidth="1" outlineLevel="1"/>
    <col min="69" max="70" width="13.85546875" style="15" hidden="1" customWidth="1" outlineLevel="1"/>
    <col min="71" max="71" width="1.7109375" hidden="1" customWidth="1" outlineLevel="1"/>
    <col min="72" max="72" width="6.28515625" style="19" customWidth="1" collapsed="1"/>
    <col min="73" max="73" width="10.85546875" style="19" customWidth="1" collapsed="1"/>
    <col min="74" max="74" width="6.5703125" style="19" customWidth="1"/>
    <col min="75" max="75" width="13.28515625" style="20" customWidth="1"/>
  </cols>
  <sheetData>
    <row r="1" spans="1:76" s="2" customFormat="1" ht="30" customHeight="1">
      <c r="A1" s="1" t="s">
        <v>0</v>
      </c>
      <c r="B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I1" s="4"/>
      <c r="AJ1" s="4"/>
      <c r="AK1" s="4"/>
      <c r="AL1" s="4"/>
      <c r="AM1" s="5" t="s">
        <v>1</v>
      </c>
      <c r="AN1" s="5"/>
      <c r="AO1" s="5" t="s">
        <v>2</v>
      </c>
      <c r="AP1" s="5" t="s">
        <v>3</v>
      </c>
      <c r="AQ1" s="5" t="s">
        <v>4</v>
      </c>
      <c r="AR1" s="5" t="s">
        <v>5</v>
      </c>
      <c r="AS1" s="5" t="s">
        <v>6</v>
      </c>
      <c r="AT1" s="4"/>
      <c r="AU1" s="4"/>
      <c r="AV1" s="6">
        <f>AV450*100/AU450</f>
        <v>46.659100526116305</v>
      </c>
      <c r="AX1" s="4"/>
      <c r="AY1" s="4"/>
      <c r="AZ1" s="4"/>
      <c r="BA1" s="4"/>
      <c r="BB1" s="4"/>
      <c r="BC1" s="4" t="s">
        <v>7</v>
      </c>
      <c r="BD1" s="4"/>
      <c r="BE1" s="4"/>
      <c r="BF1" s="4" t="s">
        <v>7</v>
      </c>
      <c r="BG1" s="4" t="s">
        <v>7</v>
      </c>
      <c r="BH1" s="4"/>
      <c r="BI1" s="4"/>
      <c r="BJ1" s="4"/>
      <c r="BK1" s="4"/>
      <c r="BL1" s="4"/>
      <c r="BM1" s="4"/>
      <c r="BN1" s="4"/>
      <c r="BO1" s="4"/>
      <c r="BQ1" s="5" t="s">
        <v>8</v>
      </c>
      <c r="BR1" s="5" t="s">
        <v>9</v>
      </c>
      <c r="BT1" s="7"/>
      <c r="BU1" s="7"/>
      <c r="BV1" s="7"/>
      <c r="BW1" s="8"/>
    </row>
    <row r="2" spans="1:76" ht="23.25" customHeight="1">
      <c r="A2" s="9" t="s">
        <v>10</v>
      </c>
      <c r="B2" s="9"/>
      <c r="W2" s="13" t="s">
        <v>11</v>
      </c>
      <c r="AM2" s="16" t="s">
        <v>12</v>
      </c>
      <c r="AN2" s="17">
        <f>$AV$3-SUM(AB450+AF450+BA450+BE450)</f>
        <v>47396490</v>
      </c>
      <c r="AO2" s="17">
        <f>IF(AN3=1,(AN2-AN450),0)</f>
        <v>0</v>
      </c>
      <c r="AP2" s="17">
        <f>IF(AO3=1,(AO2-AO450),0)</f>
        <v>0</v>
      </c>
      <c r="AQ2" s="17">
        <f>IF(AP3=1,(AP2-AP450),0)</f>
        <v>0</v>
      </c>
      <c r="AR2" s="17">
        <f>IF(AQ3=1,(AQ2-AQ450),0)</f>
        <v>0</v>
      </c>
      <c r="AS2" s="17">
        <f>IF(AR3=1,(AR2-AR450),0)</f>
        <v>0</v>
      </c>
      <c r="AT2" s="18"/>
      <c r="BH2" s="14"/>
      <c r="BQ2" s="17">
        <v>43699155</v>
      </c>
      <c r="BR2" s="17">
        <v>0</v>
      </c>
    </row>
    <row r="3" spans="1:76" ht="19.5" customHeight="1">
      <c r="A3" s="21" t="s">
        <v>13</v>
      </c>
      <c r="B3" s="21"/>
      <c r="R3" s="22"/>
      <c r="AM3" s="16" t="s">
        <v>14</v>
      </c>
      <c r="AN3" s="23">
        <f t="shared" ref="AN3:AS3" si="0">IF(AN2&gt;AN450,1,AN2/AN450)</f>
        <v>0.82847302267181888</v>
      </c>
      <c r="AO3" s="23">
        <f t="shared" si="0"/>
        <v>0</v>
      </c>
      <c r="AP3" s="23">
        <f t="shared" si="0"/>
        <v>0</v>
      </c>
      <c r="AQ3" s="23">
        <f t="shared" si="0"/>
        <v>0</v>
      </c>
      <c r="AR3" s="23">
        <f t="shared" si="0"/>
        <v>0</v>
      </c>
      <c r="AS3" s="23">
        <f t="shared" si="0"/>
        <v>0</v>
      </c>
      <c r="AT3" s="24"/>
      <c r="AV3" s="25">
        <v>80500000</v>
      </c>
      <c r="BH3" s="14"/>
      <c r="BQ3" s="23">
        <v>0.84033886516565648</v>
      </c>
      <c r="BR3" s="23">
        <v>0</v>
      </c>
    </row>
    <row r="4" spans="1:76" thickBot="1"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W4"/>
      <c r="X4"/>
      <c r="Y4"/>
      <c r="Z4"/>
      <c r="AA4"/>
      <c r="AB4"/>
      <c r="AC4"/>
      <c r="AD4"/>
      <c r="AE4"/>
      <c r="AF4"/>
      <c r="AG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Q4"/>
      <c r="BR4"/>
      <c r="BT4"/>
      <c r="BU4"/>
      <c r="BV4"/>
      <c r="BW4" s="26"/>
    </row>
    <row r="5" spans="1:76" ht="16.5" hidden="1" thickBot="1">
      <c r="BH5" s="14"/>
      <c r="BV5"/>
      <c r="BW5" s="26"/>
    </row>
    <row r="6" spans="1:76" ht="16.5" hidden="1" thickBot="1">
      <c r="BH6" s="14"/>
      <c r="BV6"/>
      <c r="BW6" s="26"/>
    </row>
    <row r="7" spans="1:76" ht="32.25" hidden="1" customHeight="1" thickBot="1"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BH7" s="14"/>
      <c r="BQ7" s="14"/>
      <c r="BR7" s="14"/>
    </row>
    <row r="8" spans="1:76" ht="18.75">
      <c r="D8" s="27"/>
      <c r="E8" s="28"/>
      <c r="F8" s="28" t="s">
        <v>15</v>
      </c>
      <c r="G8" s="29"/>
      <c r="H8" s="11"/>
      <c r="I8" s="28"/>
      <c r="J8" s="30"/>
      <c r="K8" s="30" t="s">
        <v>16</v>
      </c>
      <c r="L8" s="29"/>
      <c r="N8" s="31"/>
      <c r="P8" s="155" t="s">
        <v>17</v>
      </c>
      <c r="Q8" s="156"/>
      <c r="R8" s="156"/>
      <c r="S8" s="157"/>
      <c r="U8" s="31"/>
      <c r="W8" s="32" t="s">
        <v>18</v>
      </c>
      <c r="X8" s="33"/>
      <c r="Y8" s="33"/>
      <c r="Z8" s="33"/>
      <c r="AA8" s="33"/>
      <c r="AB8" s="33"/>
      <c r="AC8" s="33"/>
      <c r="AD8" s="33"/>
      <c r="AE8" s="33"/>
      <c r="AF8" s="33"/>
      <c r="AG8" s="34"/>
      <c r="AI8" s="35" t="s">
        <v>19</v>
      </c>
      <c r="AJ8" s="36"/>
      <c r="AK8" s="36"/>
      <c r="AL8" s="36"/>
      <c r="AM8" s="37"/>
      <c r="AN8" s="36"/>
      <c r="AO8" s="36"/>
      <c r="AP8" s="37"/>
      <c r="AQ8" s="37"/>
      <c r="AR8" s="37"/>
      <c r="AS8" s="37"/>
      <c r="AT8" s="37"/>
      <c r="AU8" s="37"/>
      <c r="AV8" s="38"/>
      <c r="AX8" s="39" t="s">
        <v>20</v>
      </c>
      <c r="AY8" s="40"/>
      <c r="AZ8" s="40"/>
      <c r="BA8" s="40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2"/>
      <c r="BQ8" s="43" t="s">
        <v>21</v>
      </c>
      <c r="BR8" s="44"/>
    </row>
    <row r="9" spans="1:76" ht="75" customHeight="1" thickBot="1">
      <c r="A9" s="45" t="s">
        <v>22</v>
      </c>
      <c r="B9" s="46" t="s">
        <v>23</v>
      </c>
      <c r="C9" s="47" t="s">
        <v>24</v>
      </c>
      <c r="D9" s="48" t="s">
        <v>25</v>
      </c>
      <c r="E9" s="49" t="s">
        <v>26</v>
      </c>
      <c r="F9" s="49" t="s">
        <v>27</v>
      </c>
      <c r="G9" s="50" t="s">
        <v>28</v>
      </c>
      <c r="H9" s="51" t="s">
        <v>29</v>
      </c>
      <c r="I9" s="52" t="s">
        <v>30</v>
      </c>
      <c r="J9" s="53" t="s">
        <v>31</v>
      </c>
      <c r="K9" s="53" t="s">
        <v>32</v>
      </c>
      <c r="L9" s="54" t="s">
        <v>33</v>
      </c>
      <c r="M9" s="55" t="s">
        <v>29</v>
      </c>
      <c r="N9" s="56" t="s">
        <v>34</v>
      </c>
      <c r="O9" s="55" t="s">
        <v>29</v>
      </c>
      <c r="P9" s="52" t="s">
        <v>35</v>
      </c>
      <c r="Q9" s="52" t="s">
        <v>30</v>
      </c>
      <c r="R9" s="53" t="s">
        <v>36</v>
      </c>
      <c r="S9" s="54" t="s">
        <v>37</v>
      </c>
      <c r="U9" s="57" t="s">
        <v>38</v>
      </c>
      <c r="W9" s="58" t="s">
        <v>39</v>
      </c>
      <c r="X9" s="59" t="s">
        <v>25</v>
      </c>
      <c r="Y9" s="59" t="s">
        <v>40</v>
      </c>
      <c r="Z9" s="59" t="s">
        <v>41</v>
      </c>
      <c r="AA9" s="59" t="s">
        <v>42</v>
      </c>
      <c r="AB9" s="59" t="s">
        <v>43</v>
      </c>
      <c r="AC9" s="59" t="s">
        <v>44</v>
      </c>
      <c r="AD9" s="59" t="s">
        <v>45</v>
      </c>
      <c r="AE9" s="59" t="s">
        <v>46</v>
      </c>
      <c r="AF9" s="59" t="s">
        <v>47</v>
      </c>
      <c r="AG9" s="60" t="s">
        <v>48</v>
      </c>
      <c r="AI9" s="61" t="s">
        <v>22</v>
      </c>
      <c r="AJ9" s="62" t="s">
        <v>23</v>
      </c>
      <c r="AK9" s="62" t="s">
        <v>49</v>
      </c>
      <c r="AL9" s="63" t="s">
        <v>50</v>
      </c>
      <c r="AM9" s="64" t="s">
        <v>51</v>
      </c>
      <c r="AN9" s="63" t="s">
        <v>52</v>
      </c>
      <c r="AO9" s="63" t="s">
        <v>53</v>
      </c>
      <c r="AP9" s="63" t="s">
        <v>54</v>
      </c>
      <c r="AQ9" s="63" t="s">
        <v>55</v>
      </c>
      <c r="AR9" s="63" t="s">
        <v>56</v>
      </c>
      <c r="AS9" s="63" t="s">
        <v>57</v>
      </c>
      <c r="AT9" s="63" t="s">
        <v>58</v>
      </c>
      <c r="AU9" s="65" t="s">
        <v>59</v>
      </c>
      <c r="AV9" s="65" t="s">
        <v>60</v>
      </c>
      <c r="AX9" s="66" t="s">
        <v>22</v>
      </c>
      <c r="AY9" s="67" t="s">
        <v>49</v>
      </c>
      <c r="AZ9" s="68" t="s">
        <v>61</v>
      </c>
      <c r="BA9" s="68" t="s">
        <v>62</v>
      </c>
      <c r="BB9" s="68" t="s">
        <v>63</v>
      </c>
      <c r="BC9" s="69" t="s">
        <v>64</v>
      </c>
      <c r="BD9" s="68" t="s">
        <v>65</v>
      </c>
      <c r="BE9" s="68" t="s">
        <v>66</v>
      </c>
      <c r="BF9" s="69" t="s">
        <v>67</v>
      </c>
      <c r="BG9" s="70" t="s">
        <v>68</v>
      </c>
      <c r="BH9" s="71"/>
      <c r="BI9" s="69" t="s">
        <v>69</v>
      </c>
      <c r="BJ9" s="72" t="s">
        <v>70</v>
      </c>
      <c r="BK9" s="73" t="s">
        <v>71</v>
      </c>
      <c r="BL9" s="73" t="s">
        <v>72</v>
      </c>
      <c r="BM9" s="74" t="s">
        <v>73</v>
      </c>
      <c r="BN9" s="69" t="s">
        <v>74</v>
      </c>
      <c r="BO9" s="70" t="s">
        <v>75</v>
      </c>
      <c r="BQ9" s="75" t="s">
        <v>52</v>
      </c>
      <c r="BR9" s="76" t="s">
        <v>53</v>
      </c>
      <c r="BT9" s="77" t="s">
        <v>76</v>
      </c>
      <c r="BU9" s="78" t="s">
        <v>77</v>
      </c>
    </row>
    <row r="10" spans="1:76">
      <c r="A10" s="79">
        <v>1</v>
      </c>
      <c r="B10" s="79">
        <v>1</v>
      </c>
      <c r="C10" s="80" t="s">
        <v>78</v>
      </c>
      <c r="D10" s="81">
        <f>X10</f>
        <v>42</v>
      </c>
      <c r="E10" s="82">
        <f>AA10+BA10</f>
        <v>518827</v>
      </c>
      <c r="F10" s="82">
        <f>AB10+BB10</f>
        <v>37506</v>
      </c>
      <c r="G10" s="83">
        <f>F10+E10</f>
        <v>556333</v>
      </c>
      <c r="H10" s="84"/>
      <c r="I10" s="85">
        <f>IF(AV10="",AU10,AV10)</f>
        <v>65838.751111729449</v>
      </c>
      <c r="J10" s="86">
        <f t="shared" ref="J10:J73" si="1">IF(AU10=0,"",(SUM(I10)/SUM(AU10)))</f>
        <v>0.4509820114886795</v>
      </c>
      <c r="K10" s="87">
        <f>F10</f>
        <v>37506</v>
      </c>
      <c r="L10" s="83">
        <f>I10+K10</f>
        <v>103344.75111172945</v>
      </c>
      <c r="M10" s="88"/>
      <c r="N10" s="89">
        <f t="shared" ref="N10:N73" si="2">G10-L10</f>
        <v>452988.24888827058</v>
      </c>
      <c r="P10" s="85">
        <f>AF10+BF10</f>
        <v>0</v>
      </c>
      <c r="Q10" s="82">
        <f>IF(AV10="",AU10,AV10)</f>
        <v>65838.751111729449</v>
      </c>
      <c r="R10" s="82">
        <f>AB10+AE10+BB10+BE10</f>
        <v>37506</v>
      </c>
      <c r="S10" s="90">
        <f t="shared" ref="S10:S73" si="3">SUM(P10:R10)-AE10-BE10</f>
        <v>103344.75111172945</v>
      </c>
      <c r="U10" s="89">
        <f>AB10+AF10+AU10</f>
        <v>183495.75</v>
      </c>
      <c r="V10">
        <f t="shared" ref="V10:V73" si="4">W10-A10</f>
        <v>0</v>
      </c>
      <c r="W10" s="91">
        <v>1</v>
      </c>
      <c r="X10" s="92">
        <v>42</v>
      </c>
      <c r="Y10" s="93">
        <v>518827</v>
      </c>
      <c r="Z10" s="93">
        <v>0</v>
      </c>
      <c r="AA10" s="93">
        <v>518827</v>
      </c>
      <c r="AB10" s="93">
        <v>37506</v>
      </c>
      <c r="AC10" s="93">
        <v>556333</v>
      </c>
      <c r="AD10" s="93">
        <v>0</v>
      </c>
      <c r="AE10" s="93">
        <v>0</v>
      </c>
      <c r="AF10" s="93">
        <v>0</v>
      </c>
      <c r="AG10" s="94">
        <v>556333</v>
      </c>
      <c r="AI10" s="91">
        <v>1</v>
      </c>
      <c r="AJ10" s="95">
        <v>1</v>
      </c>
      <c r="AK10" s="96" t="s">
        <v>78</v>
      </c>
      <c r="AL10" s="97">
        <f>AA10+BA10</f>
        <v>518827</v>
      </c>
      <c r="AM10" s="98">
        <v>439357</v>
      </c>
      <c r="AN10" s="97">
        <f>IF(AM10&lt;0,AL10,IF(AL10-AM10&gt;0,AL10-AM10,0))</f>
        <v>79470</v>
      </c>
      <c r="AO10" s="97">
        <v>31270.75</v>
      </c>
      <c r="AP10" s="97">
        <v>14519.5</v>
      </c>
      <c r="AQ10" s="97">
        <v>5487.5</v>
      </c>
      <c r="AR10" s="97">
        <v>9191</v>
      </c>
      <c r="AS10" s="97">
        <v>6051</v>
      </c>
      <c r="AT10" s="97">
        <f>BN10</f>
        <v>0</v>
      </c>
      <c r="AU10" s="99">
        <f>SUM(AN10:AS10)+AT10</f>
        <v>145989.75</v>
      </c>
      <c r="AV10" s="99">
        <f>AN10*AN$3+AO10*AO$3+AP10*AP$3+AQ10*AQ$3+AR10*AR$3+AS10*AS$3</f>
        <v>65838.751111729449</v>
      </c>
      <c r="AX10" s="100">
        <v>1</v>
      </c>
      <c r="AY10" s="101" t="s">
        <v>78</v>
      </c>
      <c r="AZ10" s="102"/>
      <c r="BA10" s="102"/>
      <c r="BB10" s="103"/>
      <c r="BC10" s="104">
        <f>BA10+BB10</f>
        <v>0</v>
      </c>
      <c r="BD10" s="103"/>
      <c r="BE10" s="103"/>
      <c r="BF10" s="104">
        <f t="shared" ref="BF10:BF73" si="5">BD10+BE10</f>
        <v>0</v>
      </c>
      <c r="BG10" s="105">
        <f t="shared" ref="BG10:BG73" si="6">BF10+BC10</f>
        <v>0</v>
      </c>
      <c r="BH10" s="106"/>
      <c r="BI10" s="104">
        <v>0</v>
      </c>
      <c r="BJ10" s="97">
        <f>AN10</f>
        <v>79470</v>
      </c>
      <c r="BK10" s="97">
        <f>IF(AM10&lt;0,0,IF((AA10-AM10)&gt;0,AA10-AM10,0))</f>
        <v>79470</v>
      </c>
      <c r="BL10" s="97">
        <f>BJ10-BK10</f>
        <v>0</v>
      </c>
      <c r="BM10" s="97"/>
      <c r="BN10" s="104">
        <f>IF(AND(BL10&lt;0,BM10&lt;0),      IF(BL10&lt;BM10,    0,   BM10-BL10),    IF(AND(BL10&gt;0,BM10&gt;0),     IF(OR(BM10&gt;BL10,BM10=BL10    ),      BM10-BL10,    0), BM10))</f>
        <v>0</v>
      </c>
      <c r="BO10" s="105">
        <f>BI10+BN10</f>
        <v>0</v>
      </c>
      <c r="BP10" s="107"/>
      <c r="BQ10" s="108">
        <v>28366</v>
      </c>
      <c r="BR10" s="109">
        <v>30445.5</v>
      </c>
      <c r="BS10" s="107"/>
      <c r="BT10" s="110"/>
      <c r="BU10" s="110">
        <f t="shared" ref="BU10:BU73" si="7">BV10-A10</f>
        <v>-1</v>
      </c>
      <c r="BV10"/>
      <c r="BW10" s="26"/>
      <c r="BX10" s="107"/>
    </row>
    <row r="11" spans="1:76">
      <c r="A11" s="79">
        <v>2</v>
      </c>
      <c r="B11" s="79">
        <v>2</v>
      </c>
      <c r="C11" s="80" t="s">
        <v>79</v>
      </c>
      <c r="D11" s="81">
        <f t="shared" ref="D11:D74" si="8">X11</f>
        <v>0</v>
      </c>
      <c r="E11" s="82">
        <f t="shared" ref="E11:F74" si="9">AA11+BA11</f>
        <v>0</v>
      </c>
      <c r="F11" s="82">
        <f t="shared" si="9"/>
        <v>0</v>
      </c>
      <c r="G11" s="83">
        <f t="shared" ref="G11:G74" si="10">F11+E11</f>
        <v>0</v>
      </c>
      <c r="H11" s="84"/>
      <c r="I11" s="85">
        <f t="shared" ref="I11:I74" si="11">IF(AV11="",AU11,AV11)</f>
        <v>0</v>
      </c>
      <c r="J11" s="86" t="str">
        <f t="shared" si="1"/>
        <v/>
      </c>
      <c r="K11" s="87">
        <f t="shared" ref="K11:K74" si="12">F11</f>
        <v>0</v>
      </c>
      <c r="L11" s="83">
        <f t="shared" ref="L11:L74" si="13">I11+K11</f>
        <v>0</v>
      </c>
      <c r="M11" s="88"/>
      <c r="N11" s="111">
        <f t="shared" si="2"/>
        <v>0</v>
      </c>
      <c r="P11" s="85">
        <f t="shared" ref="P11:P74" si="14">AF11+BF11</f>
        <v>0</v>
      </c>
      <c r="Q11" s="82">
        <f t="shared" ref="Q11:Q74" si="15">IF(AV11="",AU11,AV11)</f>
        <v>0</v>
      </c>
      <c r="R11" s="82">
        <f t="shared" ref="R11:R74" si="16">AB11+AE11+BB11+BE11</f>
        <v>0</v>
      </c>
      <c r="S11" s="90">
        <f t="shared" si="3"/>
        <v>0</v>
      </c>
      <c r="U11" s="111">
        <f t="shared" ref="U11:U74" si="17">AB11+AF11+AU11</f>
        <v>0</v>
      </c>
      <c r="V11">
        <f t="shared" si="4"/>
        <v>0</v>
      </c>
      <c r="W11" s="91">
        <v>2</v>
      </c>
      <c r="X11" s="92"/>
      <c r="Y11" s="93"/>
      <c r="Z11" s="93"/>
      <c r="AA11" s="93"/>
      <c r="AB11" s="93"/>
      <c r="AC11" s="93"/>
      <c r="AD11" s="93"/>
      <c r="AE11" s="93"/>
      <c r="AF11" s="93"/>
      <c r="AG11" s="94"/>
      <c r="AI11" s="91">
        <v>2</v>
      </c>
      <c r="AJ11" s="95">
        <v>2</v>
      </c>
      <c r="AK11" s="96" t="s">
        <v>79</v>
      </c>
      <c r="AL11" s="97">
        <f t="shared" ref="AL11:AL74" si="18">AA11+BA11</f>
        <v>0</v>
      </c>
      <c r="AM11" s="98">
        <v>0</v>
      </c>
      <c r="AN11" s="97">
        <f t="shared" ref="AN11:AN74" si="19">IF(AM11&lt;0,AL11,IF(AL11-AM11&gt;0,AL11-AM11,0))</f>
        <v>0</v>
      </c>
      <c r="AO11" s="97">
        <v>0</v>
      </c>
      <c r="AP11" s="97">
        <v>0</v>
      </c>
      <c r="AQ11" s="97">
        <v>0</v>
      </c>
      <c r="AR11" s="97">
        <v>0</v>
      </c>
      <c r="AS11" s="97">
        <v>0</v>
      </c>
      <c r="AT11" s="97">
        <f t="shared" ref="AT11:AT74" si="20">BN11</f>
        <v>0</v>
      </c>
      <c r="AU11" s="99">
        <f t="shared" ref="AU11:AU74" si="21">SUM(AN11:AS11)+AT11</f>
        <v>0</v>
      </c>
      <c r="AV11" s="99">
        <f t="shared" ref="AV11:AV74" si="22">AN11*AN$3+AO11*AO$3+AP11*AP$3+AQ11*AQ$3+AR11*AR$3+AS11*AS$3</f>
        <v>0</v>
      </c>
      <c r="AX11" s="100">
        <v>2</v>
      </c>
      <c r="AY11" s="101" t="s">
        <v>79</v>
      </c>
      <c r="AZ11" s="102"/>
      <c r="BA11" s="102"/>
      <c r="BB11" s="103"/>
      <c r="BC11" s="104">
        <f t="shared" ref="BC11:BC74" si="23">BA11+BB11</f>
        <v>0</v>
      </c>
      <c r="BD11" s="103"/>
      <c r="BE11" s="103"/>
      <c r="BF11" s="104">
        <f t="shared" si="5"/>
        <v>0</v>
      </c>
      <c r="BG11" s="105">
        <f t="shared" si="6"/>
        <v>0</v>
      </c>
      <c r="BH11" s="106"/>
      <c r="BI11" s="104">
        <v>0</v>
      </c>
      <c r="BJ11" s="97">
        <f t="shared" ref="BJ11:BJ74" si="24">AN11</f>
        <v>0</v>
      </c>
      <c r="BK11" s="97">
        <f t="shared" ref="BK11:BK74" si="25">IF(AM11&lt;0,0,IF((AA11-AM11)&gt;0,AA11-AM11,0))</f>
        <v>0</v>
      </c>
      <c r="BL11" s="97">
        <f t="shared" ref="BL11:BL74" si="26">BJ11-BK11</f>
        <v>0</v>
      </c>
      <c r="BM11" s="97"/>
      <c r="BN11" s="104">
        <f t="shared" ref="BN11:BN74" si="27">IF(AND(BL11&lt;0,BM11&lt;0),      IF(BL11&lt;BM11,    0,   BM11-BL11),    IF(AND(BL11&gt;0,BM11&gt;0),     IF(OR(BM11&gt;BL11,BM11=BL11    ),      BM11-BL11,    0), BM11))</f>
        <v>0</v>
      </c>
      <c r="BO11" s="105">
        <f t="shared" ref="BO11:BO74" si="28">BI11+BN11</f>
        <v>0</v>
      </c>
      <c r="BP11" s="107"/>
      <c r="BQ11" s="108">
        <v>0</v>
      </c>
      <c r="BR11" s="109">
        <v>0</v>
      </c>
      <c r="BS11" s="107"/>
      <c r="BT11" s="110" t="s">
        <v>80</v>
      </c>
      <c r="BU11" s="110">
        <f t="shared" si="7"/>
        <v>-2</v>
      </c>
      <c r="BV11"/>
      <c r="BW11" s="26"/>
      <c r="BX11" s="107"/>
    </row>
    <row r="12" spans="1:76">
      <c r="A12" s="79">
        <v>3</v>
      </c>
      <c r="B12" s="79">
        <v>3</v>
      </c>
      <c r="C12" s="80" t="s">
        <v>81</v>
      </c>
      <c r="D12" s="81">
        <f t="shared" si="8"/>
        <v>1</v>
      </c>
      <c r="E12" s="82">
        <f t="shared" si="9"/>
        <v>13992</v>
      </c>
      <c r="F12" s="82">
        <f t="shared" si="9"/>
        <v>893</v>
      </c>
      <c r="G12" s="83">
        <f t="shared" si="10"/>
        <v>14885</v>
      </c>
      <c r="H12" s="84"/>
      <c r="I12" s="85">
        <f t="shared" si="11"/>
        <v>9985.5853422634336</v>
      </c>
      <c r="J12" s="86">
        <f t="shared" si="1"/>
        <v>0.79644157382811376</v>
      </c>
      <c r="K12" s="87">
        <f t="shared" si="12"/>
        <v>893</v>
      </c>
      <c r="L12" s="83">
        <f t="shared" si="13"/>
        <v>10878.585342263434</v>
      </c>
      <c r="M12" s="88"/>
      <c r="N12" s="111">
        <f t="shared" si="2"/>
        <v>4006.4146577365664</v>
      </c>
      <c r="P12" s="85">
        <f t="shared" si="14"/>
        <v>0</v>
      </c>
      <c r="Q12" s="82">
        <f t="shared" si="15"/>
        <v>9985.5853422634336</v>
      </c>
      <c r="R12" s="82">
        <f t="shared" si="16"/>
        <v>893</v>
      </c>
      <c r="S12" s="90">
        <f t="shared" si="3"/>
        <v>10878.585342263434</v>
      </c>
      <c r="U12" s="111">
        <f t="shared" si="17"/>
        <v>13430.75</v>
      </c>
      <c r="V12">
        <f t="shared" si="4"/>
        <v>0</v>
      </c>
      <c r="W12" s="91">
        <v>3</v>
      </c>
      <c r="X12" s="92">
        <v>1</v>
      </c>
      <c r="Y12" s="93">
        <v>13992</v>
      </c>
      <c r="Z12" s="93">
        <v>0</v>
      </c>
      <c r="AA12" s="93">
        <v>13992</v>
      </c>
      <c r="AB12" s="93">
        <v>893</v>
      </c>
      <c r="AC12" s="93">
        <v>14885</v>
      </c>
      <c r="AD12" s="93">
        <v>0</v>
      </c>
      <c r="AE12" s="93">
        <v>0</v>
      </c>
      <c r="AF12" s="93">
        <v>0</v>
      </c>
      <c r="AG12" s="94">
        <v>14885</v>
      </c>
      <c r="AI12" s="91">
        <v>3</v>
      </c>
      <c r="AJ12" s="95">
        <v>3</v>
      </c>
      <c r="AK12" s="96" t="s">
        <v>81</v>
      </c>
      <c r="AL12" s="97">
        <f t="shared" si="18"/>
        <v>13992</v>
      </c>
      <c r="AM12" s="98">
        <v>1939</v>
      </c>
      <c r="AN12" s="97">
        <f t="shared" si="19"/>
        <v>12053</v>
      </c>
      <c r="AO12" s="97">
        <v>484.75</v>
      </c>
      <c r="AP12" s="97">
        <v>0</v>
      </c>
      <c r="AQ12" s="97">
        <v>0</v>
      </c>
      <c r="AR12" s="97">
        <v>0</v>
      </c>
      <c r="AS12" s="97">
        <v>0</v>
      </c>
      <c r="AT12" s="97">
        <f t="shared" si="20"/>
        <v>0</v>
      </c>
      <c r="AU12" s="99">
        <f t="shared" si="21"/>
        <v>12537.75</v>
      </c>
      <c r="AV12" s="99">
        <f t="shared" si="22"/>
        <v>9985.5853422634336</v>
      </c>
      <c r="AX12" s="100">
        <v>3</v>
      </c>
      <c r="AY12" s="101" t="s">
        <v>81</v>
      </c>
      <c r="AZ12" s="102"/>
      <c r="BA12" s="102"/>
      <c r="BB12" s="103"/>
      <c r="BC12" s="104">
        <f t="shared" si="23"/>
        <v>0</v>
      </c>
      <c r="BD12" s="103"/>
      <c r="BE12" s="103"/>
      <c r="BF12" s="104">
        <f t="shared" si="5"/>
        <v>0</v>
      </c>
      <c r="BG12" s="105">
        <f t="shared" si="6"/>
        <v>0</v>
      </c>
      <c r="BH12" s="106"/>
      <c r="BI12" s="104">
        <v>0</v>
      </c>
      <c r="BJ12" s="97">
        <f t="shared" si="24"/>
        <v>12053</v>
      </c>
      <c r="BK12" s="97">
        <f t="shared" si="25"/>
        <v>12053</v>
      </c>
      <c r="BL12" s="97">
        <f t="shared" si="26"/>
        <v>0</v>
      </c>
      <c r="BM12" s="97"/>
      <c r="BN12" s="104">
        <f t="shared" si="27"/>
        <v>0</v>
      </c>
      <c r="BO12" s="105">
        <f t="shared" si="28"/>
        <v>0</v>
      </c>
      <c r="BP12" s="107"/>
      <c r="BQ12" s="108">
        <v>19199</v>
      </c>
      <c r="BR12" s="109">
        <v>2600.75</v>
      </c>
      <c r="BS12" s="107"/>
      <c r="BT12" s="110"/>
      <c r="BU12" s="110">
        <f t="shared" si="7"/>
        <v>-3</v>
      </c>
      <c r="BV12"/>
      <c r="BW12" s="26"/>
      <c r="BX12" s="107"/>
    </row>
    <row r="13" spans="1:76">
      <c r="A13" s="79">
        <v>4</v>
      </c>
      <c r="B13" s="79">
        <v>4</v>
      </c>
      <c r="C13" s="80" t="s">
        <v>82</v>
      </c>
      <c r="D13" s="81">
        <f t="shared" si="8"/>
        <v>0</v>
      </c>
      <c r="E13" s="82">
        <f t="shared" si="9"/>
        <v>0</v>
      </c>
      <c r="F13" s="82">
        <f t="shared" si="9"/>
        <v>0</v>
      </c>
      <c r="G13" s="83">
        <f t="shared" si="10"/>
        <v>0</v>
      </c>
      <c r="H13" s="84"/>
      <c r="I13" s="85">
        <f t="shared" si="11"/>
        <v>0</v>
      </c>
      <c r="J13" s="86" t="str">
        <f t="shared" si="1"/>
        <v/>
      </c>
      <c r="K13" s="87">
        <f t="shared" si="12"/>
        <v>0</v>
      </c>
      <c r="L13" s="83">
        <f t="shared" si="13"/>
        <v>0</v>
      </c>
      <c r="M13" s="88"/>
      <c r="N13" s="111">
        <f t="shared" si="2"/>
        <v>0</v>
      </c>
      <c r="P13" s="85">
        <f t="shared" si="14"/>
        <v>0</v>
      </c>
      <c r="Q13" s="82">
        <f t="shared" si="15"/>
        <v>0</v>
      </c>
      <c r="R13" s="82">
        <f t="shared" si="16"/>
        <v>0</v>
      </c>
      <c r="S13" s="90">
        <f t="shared" si="3"/>
        <v>0</v>
      </c>
      <c r="U13" s="111">
        <f t="shared" si="17"/>
        <v>0</v>
      </c>
      <c r="V13">
        <f t="shared" si="4"/>
        <v>0</v>
      </c>
      <c r="W13" s="91">
        <v>4</v>
      </c>
      <c r="X13" s="92"/>
      <c r="Y13" s="93"/>
      <c r="Z13" s="93"/>
      <c r="AA13" s="93"/>
      <c r="AB13" s="93"/>
      <c r="AC13" s="93"/>
      <c r="AD13" s="93"/>
      <c r="AE13" s="93"/>
      <c r="AF13" s="93"/>
      <c r="AG13" s="94"/>
      <c r="AI13" s="91">
        <v>4</v>
      </c>
      <c r="AJ13" s="95">
        <v>4</v>
      </c>
      <c r="AK13" s="96" t="s">
        <v>82</v>
      </c>
      <c r="AL13" s="97">
        <f t="shared" si="18"/>
        <v>0</v>
      </c>
      <c r="AM13" s="98">
        <v>0</v>
      </c>
      <c r="AN13" s="97">
        <f t="shared" si="19"/>
        <v>0</v>
      </c>
      <c r="AO13" s="97">
        <v>0</v>
      </c>
      <c r="AP13" s="97">
        <v>0</v>
      </c>
      <c r="AQ13" s="97">
        <v>0</v>
      </c>
      <c r="AR13" s="97">
        <v>0</v>
      </c>
      <c r="AS13" s="97">
        <v>0</v>
      </c>
      <c r="AT13" s="97">
        <f t="shared" si="20"/>
        <v>0</v>
      </c>
      <c r="AU13" s="99">
        <f t="shared" si="21"/>
        <v>0</v>
      </c>
      <c r="AV13" s="99">
        <f t="shared" si="22"/>
        <v>0</v>
      </c>
      <c r="AX13" s="100">
        <v>4</v>
      </c>
      <c r="AY13" s="101" t="s">
        <v>82</v>
      </c>
      <c r="AZ13" s="102"/>
      <c r="BA13" s="102"/>
      <c r="BB13" s="103"/>
      <c r="BC13" s="104">
        <f t="shared" si="23"/>
        <v>0</v>
      </c>
      <c r="BD13" s="103"/>
      <c r="BE13" s="103"/>
      <c r="BF13" s="104">
        <f t="shared" si="5"/>
        <v>0</v>
      </c>
      <c r="BG13" s="105">
        <f t="shared" si="6"/>
        <v>0</v>
      </c>
      <c r="BH13" s="106"/>
      <c r="BI13" s="104">
        <v>0</v>
      </c>
      <c r="BJ13" s="97">
        <f t="shared" si="24"/>
        <v>0</v>
      </c>
      <c r="BK13" s="97">
        <f t="shared" si="25"/>
        <v>0</v>
      </c>
      <c r="BL13" s="97">
        <f t="shared" si="26"/>
        <v>0</v>
      </c>
      <c r="BM13" s="97"/>
      <c r="BN13" s="104">
        <f t="shared" si="27"/>
        <v>0</v>
      </c>
      <c r="BO13" s="105">
        <f t="shared" si="28"/>
        <v>0</v>
      </c>
      <c r="BP13" s="107"/>
      <c r="BQ13" s="108">
        <v>0</v>
      </c>
      <c r="BR13" s="109">
        <v>0</v>
      </c>
      <c r="BS13" s="107"/>
      <c r="BT13" s="110"/>
      <c r="BU13" s="110">
        <f t="shared" si="7"/>
        <v>-4</v>
      </c>
      <c r="BV13"/>
      <c r="BW13" s="26"/>
      <c r="BX13" s="107"/>
    </row>
    <row r="14" spans="1:76">
      <c r="A14" s="79">
        <v>5</v>
      </c>
      <c r="B14" s="79">
        <v>5</v>
      </c>
      <c r="C14" s="80" t="s">
        <v>83</v>
      </c>
      <c r="D14" s="81">
        <f t="shared" si="8"/>
        <v>19</v>
      </c>
      <c r="E14" s="82">
        <f t="shared" si="9"/>
        <v>238042</v>
      </c>
      <c r="F14" s="82">
        <f t="shared" si="9"/>
        <v>16967</v>
      </c>
      <c r="G14" s="83">
        <f t="shared" si="10"/>
        <v>255009</v>
      </c>
      <c r="H14" s="84"/>
      <c r="I14" s="85">
        <f t="shared" si="11"/>
        <v>22768.924082089598</v>
      </c>
      <c r="J14" s="86">
        <f t="shared" si="1"/>
        <v>0.35855161737080582</v>
      </c>
      <c r="K14" s="87">
        <f t="shared" si="12"/>
        <v>16967</v>
      </c>
      <c r="L14" s="83">
        <f t="shared" si="13"/>
        <v>39735.924082089594</v>
      </c>
      <c r="M14" s="88"/>
      <c r="N14" s="111">
        <f t="shared" si="2"/>
        <v>215273.07591791041</v>
      </c>
      <c r="P14" s="85">
        <f t="shared" si="14"/>
        <v>0</v>
      </c>
      <c r="Q14" s="82">
        <f t="shared" si="15"/>
        <v>22768.924082089598</v>
      </c>
      <c r="R14" s="82">
        <f t="shared" si="16"/>
        <v>16967</v>
      </c>
      <c r="S14" s="90">
        <f t="shared" si="3"/>
        <v>39735.924082089594</v>
      </c>
      <c r="U14" s="111">
        <f t="shared" si="17"/>
        <v>80469.5</v>
      </c>
      <c r="V14">
        <f t="shared" si="4"/>
        <v>0</v>
      </c>
      <c r="W14" s="91">
        <v>5</v>
      </c>
      <c r="X14" s="92">
        <v>19</v>
      </c>
      <c r="Y14" s="93">
        <v>238042</v>
      </c>
      <c r="Z14" s="93">
        <v>0</v>
      </c>
      <c r="AA14" s="93">
        <v>238042</v>
      </c>
      <c r="AB14" s="93">
        <v>16967</v>
      </c>
      <c r="AC14" s="93">
        <v>255009</v>
      </c>
      <c r="AD14" s="93">
        <v>0</v>
      </c>
      <c r="AE14" s="93">
        <v>0</v>
      </c>
      <c r="AF14" s="93">
        <v>0</v>
      </c>
      <c r="AG14" s="94">
        <v>255009</v>
      </c>
      <c r="AI14" s="91">
        <v>5</v>
      </c>
      <c r="AJ14" s="95">
        <v>5</v>
      </c>
      <c r="AK14" s="96" t="s">
        <v>83</v>
      </c>
      <c r="AL14" s="97">
        <f t="shared" si="18"/>
        <v>238042</v>
      </c>
      <c r="AM14" s="98">
        <v>210559</v>
      </c>
      <c r="AN14" s="97">
        <f t="shared" si="19"/>
        <v>27483</v>
      </c>
      <c r="AO14" s="97">
        <v>17352.25</v>
      </c>
      <c r="AP14" s="97">
        <v>6025</v>
      </c>
      <c r="AQ14" s="97">
        <v>0</v>
      </c>
      <c r="AR14" s="97">
        <v>7994</v>
      </c>
      <c r="AS14" s="97">
        <v>4648.25</v>
      </c>
      <c r="AT14" s="97">
        <f t="shared" si="20"/>
        <v>0</v>
      </c>
      <c r="AU14" s="99">
        <f t="shared" si="21"/>
        <v>63502.5</v>
      </c>
      <c r="AV14" s="99">
        <f t="shared" si="22"/>
        <v>22768.924082089598</v>
      </c>
      <c r="AX14" s="100">
        <v>5</v>
      </c>
      <c r="AY14" s="101" t="s">
        <v>83</v>
      </c>
      <c r="AZ14" s="102"/>
      <c r="BA14" s="102"/>
      <c r="BB14" s="103"/>
      <c r="BC14" s="104">
        <f t="shared" si="23"/>
        <v>0</v>
      </c>
      <c r="BD14" s="103"/>
      <c r="BE14" s="103"/>
      <c r="BF14" s="104">
        <f t="shared" si="5"/>
        <v>0</v>
      </c>
      <c r="BG14" s="105">
        <f t="shared" si="6"/>
        <v>0</v>
      </c>
      <c r="BH14" s="106"/>
      <c r="BI14" s="104">
        <v>0</v>
      </c>
      <c r="BJ14" s="97">
        <f t="shared" si="24"/>
        <v>27483</v>
      </c>
      <c r="BK14" s="97">
        <f t="shared" si="25"/>
        <v>27483</v>
      </c>
      <c r="BL14" s="97">
        <f t="shared" si="26"/>
        <v>0</v>
      </c>
      <c r="BM14" s="97"/>
      <c r="BN14" s="104">
        <f t="shared" si="27"/>
        <v>0</v>
      </c>
      <c r="BO14" s="105">
        <f t="shared" si="28"/>
        <v>0</v>
      </c>
      <c r="BP14" s="107"/>
      <c r="BQ14" s="108">
        <v>20944</v>
      </c>
      <c r="BR14" s="109">
        <v>10607.25</v>
      </c>
      <c r="BS14" s="107"/>
      <c r="BT14" s="110"/>
      <c r="BU14" s="110">
        <f t="shared" si="7"/>
        <v>-5</v>
      </c>
      <c r="BV14"/>
      <c r="BW14" s="26"/>
      <c r="BX14" s="107"/>
    </row>
    <row r="15" spans="1:76">
      <c r="A15" s="79">
        <v>6</v>
      </c>
      <c r="B15" s="79">
        <v>6</v>
      </c>
      <c r="C15" s="80" t="s">
        <v>84</v>
      </c>
      <c r="D15" s="81">
        <f t="shared" si="8"/>
        <v>0</v>
      </c>
      <c r="E15" s="82">
        <f t="shared" si="9"/>
        <v>0</v>
      </c>
      <c r="F15" s="82">
        <f t="shared" si="9"/>
        <v>0</v>
      </c>
      <c r="G15" s="83">
        <f t="shared" si="10"/>
        <v>0</v>
      </c>
      <c r="H15" s="84"/>
      <c r="I15" s="85">
        <f t="shared" si="11"/>
        <v>0</v>
      </c>
      <c r="J15" s="86" t="str">
        <f t="shared" si="1"/>
        <v/>
      </c>
      <c r="K15" s="87">
        <f t="shared" si="12"/>
        <v>0</v>
      </c>
      <c r="L15" s="83">
        <f t="shared" si="13"/>
        <v>0</v>
      </c>
      <c r="M15" s="88"/>
      <c r="N15" s="111">
        <f t="shared" si="2"/>
        <v>0</v>
      </c>
      <c r="P15" s="85">
        <f t="shared" si="14"/>
        <v>0</v>
      </c>
      <c r="Q15" s="82">
        <f t="shared" si="15"/>
        <v>0</v>
      </c>
      <c r="R15" s="82">
        <f t="shared" si="16"/>
        <v>0</v>
      </c>
      <c r="S15" s="90">
        <f t="shared" si="3"/>
        <v>0</v>
      </c>
      <c r="U15" s="111">
        <f t="shared" si="17"/>
        <v>0</v>
      </c>
      <c r="V15">
        <f t="shared" si="4"/>
        <v>0</v>
      </c>
      <c r="W15" s="91">
        <v>6</v>
      </c>
      <c r="X15" s="92"/>
      <c r="Y15" s="93"/>
      <c r="Z15" s="93"/>
      <c r="AA15" s="93"/>
      <c r="AB15" s="93"/>
      <c r="AC15" s="93"/>
      <c r="AD15" s="93"/>
      <c r="AE15" s="93"/>
      <c r="AF15" s="93"/>
      <c r="AG15" s="94"/>
      <c r="AI15" s="91">
        <v>6</v>
      </c>
      <c r="AJ15" s="95">
        <v>6</v>
      </c>
      <c r="AK15" s="96" t="s">
        <v>84</v>
      </c>
      <c r="AL15" s="97">
        <f t="shared" si="18"/>
        <v>0</v>
      </c>
      <c r="AM15" s="98">
        <v>0</v>
      </c>
      <c r="AN15" s="97">
        <f t="shared" si="19"/>
        <v>0</v>
      </c>
      <c r="AO15" s="97">
        <v>0</v>
      </c>
      <c r="AP15" s="97">
        <v>0</v>
      </c>
      <c r="AQ15" s="97">
        <v>0</v>
      </c>
      <c r="AR15" s="97">
        <v>0</v>
      </c>
      <c r="AS15" s="97">
        <v>0</v>
      </c>
      <c r="AT15" s="97">
        <f t="shared" si="20"/>
        <v>0</v>
      </c>
      <c r="AU15" s="99">
        <f t="shared" si="21"/>
        <v>0</v>
      </c>
      <c r="AV15" s="99">
        <f t="shared" si="22"/>
        <v>0</v>
      </c>
      <c r="AX15" s="100">
        <v>6</v>
      </c>
      <c r="AY15" s="101" t="s">
        <v>84</v>
      </c>
      <c r="AZ15" s="102"/>
      <c r="BA15" s="102"/>
      <c r="BB15" s="103"/>
      <c r="BC15" s="104">
        <f t="shared" si="23"/>
        <v>0</v>
      </c>
      <c r="BD15" s="103"/>
      <c r="BE15" s="103"/>
      <c r="BF15" s="104">
        <f t="shared" si="5"/>
        <v>0</v>
      </c>
      <c r="BG15" s="105">
        <f t="shared" si="6"/>
        <v>0</v>
      </c>
      <c r="BH15" s="106"/>
      <c r="BI15" s="104">
        <v>0</v>
      </c>
      <c r="BJ15" s="97">
        <f t="shared" si="24"/>
        <v>0</v>
      </c>
      <c r="BK15" s="97">
        <f t="shared" si="25"/>
        <v>0</v>
      </c>
      <c r="BL15" s="97">
        <f t="shared" si="26"/>
        <v>0</v>
      </c>
      <c r="BM15" s="97"/>
      <c r="BN15" s="104">
        <f t="shared" si="27"/>
        <v>0</v>
      </c>
      <c r="BO15" s="105">
        <f t="shared" si="28"/>
        <v>0</v>
      </c>
      <c r="BP15" s="107"/>
      <c r="BQ15" s="108">
        <v>0</v>
      </c>
      <c r="BR15" s="109">
        <v>0</v>
      </c>
      <c r="BS15" s="107"/>
      <c r="BT15" s="110"/>
      <c r="BU15" s="110">
        <f t="shared" si="7"/>
        <v>-6</v>
      </c>
      <c r="BV15"/>
      <c r="BW15" s="26"/>
      <c r="BX15" s="107"/>
    </row>
    <row r="16" spans="1:76">
      <c r="A16" s="79">
        <v>7</v>
      </c>
      <c r="B16" s="79">
        <v>7</v>
      </c>
      <c r="C16" s="80" t="s">
        <v>85</v>
      </c>
      <c r="D16" s="81">
        <f t="shared" si="8"/>
        <v>48</v>
      </c>
      <c r="E16" s="82">
        <f t="shared" si="9"/>
        <v>503416</v>
      </c>
      <c r="F16" s="82">
        <f t="shared" si="9"/>
        <v>42864</v>
      </c>
      <c r="G16" s="83">
        <f t="shared" si="10"/>
        <v>546280</v>
      </c>
      <c r="H16" s="84"/>
      <c r="I16" s="85">
        <f t="shared" si="11"/>
        <v>15484.160793736295</v>
      </c>
      <c r="J16" s="86">
        <f t="shared" si="1"/>
        <v>0.23444775807096338</v>
      </c>
      <c r="K16" s="87">
        <f t="shared" si="12"/>
        <v>42864</v>
      </c>
      <c r="L16" s="83">
        <f t="shared" si="13"/>
        <v>58348.160793736293</v>
      </c>
      <c r="M16" s="88"/>
      <c r="N16" s="111">
        <f t="shared" si="2"/>
        <v>487931.83920626371</v>
      </c>
      <c r="P16" s="85">
        <f t="shared" si="14"/>
        <v>0</v>
      </c>
      <c r="Q16" s="82">
        <f t="shared" si="15"/>
        <v>15484.160793736295</v>
      </c>
      <c r="R16" s="82">
        <f t="shared" si="16"/>
        <v>42864</v>
      </c>
      <c r="S16" s="90">
        <f t="shared" si="3"/>
        <v>58348.160793736293</v>
      </c>
      <c r="U16" s="111">
        <f t="shared" si="17"/>
        <v>108909.25</v>
      </c>
      <c r="V16">
        <f t="shared" si="4"/>
        <v>0</v>
      </c>
      <c r="W16" s="91">
        <v>7</v>
      </c>
      <c r="X16" s="92">
        <v>48</v>
      </c>
      <c r="Y16" s="93">
        <v>503416</v>
      </c>
      <c r="Z16" s="93">
        <v>0</v>
      </c>
      <c r="AA16" s="93">
        <v>503416</v>
      </c>
      <c r="AB16" s="93">
        <v>42864</v>
      </c>
      <c r="AC16" s="93">
        <v>546280</v>
      </c>
      <c r="AD16" s="93">
        <v>0</v>
      </c>
      <c r="AE16" s="93">
        <v>0</v>
      </c>
      <c r="AF16" s="93">
        <v>0</v>
      </c>
      <c r="AG16" s="94">
        <v>546280</v>
      </c>
      <c r="AI16" s="91">
        <v>7</v>
      </c>
      <c r="AJ16" s="95">
        <v>7</v>
      </c>
      <c r="AK16" s="96" t="s">
        <v>85</v>
      </c>
      <c r="AL16" s="97">
        <f t="shared" si="18"/>
        <v>503416</v>
      </c>
      <c r="AM16" s="98">
        <v>484726</v>
      </c>
      <c r="AN16" s="97">
        <f t="shared" si="19"/>
        <v>18690</v>
      </c>
      <c r="AO16" s="97">
        <v>0</v>
      </c>
      <c r="AP16" s="97">
        <v>0</v>
      </c>
      <c r="AQ16" s="97">
        <v>20828.75</v>
      </c>
      <c r="AR16" s="97">
        <v>26526.5</v>
      </c>
      <c r="AS16" s="97">
        <v>0</v>
      </c>
      <c r="AT16" s="97">
        <f t="shared" si="20"/>
        <v>0</v>
      </c>
      <c r="AU16" s="99">
        <f t="shared" si="21"/>
        <v>66045.25</v>
      </c>
      <c r="AV16" s="99">
        <f t="shared" si="22"/>
        <v>15484.160793736295</v>
      </c>
      <c r="AX16" s="100">
        <v>7</v>
      </c>
      <c r="AY16" s="101" t="s">
        <v>85</v>
      </c>
      <c r="AZ16" s="102"/>
      <c r="BA16" s="102"/>
      <c r="BB16" s="103"/>
      <c r="BC16" s="104">
        <f t="shared" si="23"/>
        <v>0</v>
      </c>
      <c r="BD16" s="103"/>
      <c r="BE16" s="103"/>
      <c r="BF16" s="104">
        <f t="shared" si="5"/>
        <v>0</v>
      </c>
      <c r="BG16" s="105">
        <f t="shared" si="6"/>
        <v>0</v>
      </c>
      <c r="BH16" s="106"/>
      <c r="BI16" s="104">
        <v>0</v>
      </c>
      <c r="BJ16" s="97">
        <f t="shared" si="24"/>
        <v>18690</v>
      </c>
      <c r="BK16" s="97">
        <f t="shared" si="25"/>
        <v>18690</v>
      </c>
      <c r="BL16" s="97">
        <f t="shared" si="26"/>
        <v>0</v>
      </c>
      <c r="BM16" s="97"/>
      <c r="BN16" s="104">
        <f t="shared" si="27"/>
        <v>0</v>
      </c>
      <c r="BO16" s="105">
        <f t="shared" si="28"/>
        <v>0</v>
      </c>
      <c r="BP16" s="107"/>
      <c r="BQ16" s="108">
        <v>12862</v>
      </c>
      <c r="BR16" s="109">
        <v>5607.75</v>
      </c>
      <c r="BS16" s="107"/>
      <c r="BT16" s="110"/>
      <c r="BU16" s="110">
        <f t="shared" si="7"/>
        <v>-7</v>
      </c>
      <c r="BV16"/>
      <c r="BW16" s="26"/>
      <c r="BX16" s="107"/>
    </row>
    <row r="17" spans="1:76">
      <c r="A17" s="79">
        <v>8</v>
      </c>
      <c r="B17" s="79">
        <v>8</v>
      </c>
      <c r="C17" s="80" t="s">
        <v>86</v>
      </c>
      <c r="D17" s="81">
        <f t="shared" si="8"/>
        <v>80</v>
      </c>
      <c r="E17" s="82">
        <f t="shared" si="9"/>
        <v>1350694</v>
      </c>
      <c r="F17" s="82">
        <f t="shared" si="9"/>
        <v>71440</v>
      </c>
      <c r="G17" s="83">
        <f t="shared" si="10"/>
        <v>1422134</v>
      </c>
      <c r="H17" s="84"/>
      <c r="I17" s="85">
        <f t="shared" si="11"/>
        <v>69927.265478614878</v>
      </c>
      <c r="J17" s="86">
        <f t="shared" si="1"/>
        <v>0.24281797047774603</v>
      </c>
      <c r="K17" s="87">
        <f t="shared" si="12"/>
        <v>71440</v>
      </c>
      <c r="L17" s="83">
        <f t="shared" si="13"/>
        <v>141367.26547861489</v>
      </c>
      <c r="M17" s="88"/>
      <c r="N17" s="111">
        <f t="shared" si="2"/>
        <v>1280766.734521385</v>
      </c>
      <c r="P17" s="85">
        <f t="shared" si="14"/>
        <v>0</v>
      </c>
      <c r="Q17" s="82">
        <f t="shared" si="15"/>
        <v>69927.265478614878</v>
      </c>
      <c r="R17" s="82">
        <f t="shared" si="16"/>
        <v>71440</v>
      </c>
      <c r="S17" s="90">
        <f t="shared" si="3"/>
        <v>141367.26547861489</v>
      </c>
      <c r="U17" s="111">
        <f t="shared" si="17"/>
        <v>359422.25</v>
      </c>
      <c r="V17">
        <f t="shared" si="4"/>
        <v>0</v>
      </c>
      <c r="W17" s="91">
        <v>8</v>
      </c>
      <c r="X17" s="92">
        <v>80</v>
      </c>
      <c r="Y17" s="93">
        <v>1350694</v>
      </c>
      <c r="Z17" s="93">
        <v>0</v>
      </c>
      <c r="AA17" s="93">
        <v>1350694</v>
      </c>
      <c r="AB17" s="93">
        <v>71440</v>
      </c>
      <c r="AC17" s="93">
        <v>1422134</v>
      </c>
      <c r="AD17" s="93">
        <v>0</v>
      </c>
      <c r="AE17" s="93">
        <v>0</v>
      </c>
      <c r="AF17" s="93">
        <v>0</v>
      </c>
      <c r="AG17" s="94">
        <v>1422134</v>
      </c>
      <c r="AI17" s="91">
        <v>8</v>
      </c>
      <c r="AJ17" s="95">
        <v>8</v>
      </c>
      <c r="AK17" s="96" t="s">
        <v>86</v>
      </c>
      <c r="AL17" s="97">
        <f t="shared" si="18"/>
        <v>1350694</v>
      </c>
      <c r="AM17" s="98">
        <v>1266289</v>
      </c>
      <c r="AN17" s="97">
        <f t="shared" si="19"/>
        <v>84405</v>
      </c>
      <c r="AO17" s="97">
        <v>69685.5</v>
      </c>
      <c r="AP17" s="97">
        <v>39206.75</v>
      </c>
      <c r="AQ17" s="97">
        <v>27995.5</v>
      </c>
      <c r="AR17" s="97">
        <v>40816.75</v>
      </c>
      <c r="AS17" s="97">
        <v>25872.75</v>
      </c>
      <c r="AT17" s="97">
        <f t="shared" si="20"/>
        <v>0</v>
      </c>
      <c r="AU17" s="99">
        <f t="shared" si="21"/>
        <v>287982.25</v>
      </c>
      <c r="AV17" s="99">
        <f t="shared" si="22"/>
        <v>69927.265478614878</v>
      </c>
      <c r="AX17" s="100">
        <v>8</v>
      </c>
      <c r="AY17" s="101" t="s">
        <v>86</v>
      </c>
      <c r="AZ17" s="102"/>
      <c r="BA17" s="102"/>
      <c r="BB17" s="103"/>
      <c r="BC17" s="104">
        <f t="shared" si="23"/>
        <v>0</v>
      </c>
      <c r="BD17" s="103"/>
      <c r="BE17" s="103"/>
      <c r="BF17" s="104">
        <f t="shared" si="5"/>
        <v>0</v>
      </c>
      <c r="BG17" s="105">
        <f t="shared" si="6"/>
        <v>0</v>
      </c>
      <c r="BH17" s="106"/>
      <c r="BI17" s="104">
        <v>0</v>
      </c>
      <c r="BJ17" s="97">
        <f t="shared" si="24"/>
        <v>84405</v>
      </c>
      <c r="BK17" s="97">
        <f t="shared" si="25"/>
        <v>84405</v>
      </c>
      <c r="BL17" s="97">
        <f t="shared" si="26"/>
        <v>0</v>
      </c>
      <c r="BM17" s="97"/>
      <c r="BN17" s="104">
        <f t="shared" si="27"/>
        <v>0</v>
      </c>
      <c r="BO17" s="105">
        <f t="shared" si="28"/>
        <v>0</v>
      </c>
      <c r="BP17" s="107"/>
      <c r="BQ17" s="108">
        <v>268818</v>
      </c>
      <c r="BR17" s="109">
        <v>81755.25</v>
      </c>
      <c r="BS17" s="107"/>
      <c r="BT17" s="110"/>
      <c r="BU17" s="110">
        <f t="shared" si="7"/>
        <v>-8</v>
      </c>
      <c r="BV17"/>
      <c r="BW17" s="26"/>
      <c r="BX17" s="107"/>
    </row>
    <row r="18" spans="1:76">
      <c r="A18" s="79">
        <v>9</v>
      </c>
      <c r="B18" s="79">
        <v>9</v>
      </c>
      <c r="C18" s="80" t="s">
        <v>87</v>
      </c>
      <c r="D18" s="81">
        <f t="shared" si="8"/>
        <v>5</v>
      </c>
      <c r="E18" s="82">
        <f t="shared" si="9"/>
        <v>79472</v>
      </c>
      <c r="F18" s="82">
        <f t="shared" si="9"/>
        <v>4465</v>
      </c>
      <c r="G18" s="83">
        <f t="shared" si="10"/>
        <v>83937</v>
      </c>
      <c r="H18" s="84"/>
      <c r="I18" s="85">
        <f t="shared" si="11"/>
        <v>0</v>
      </c>
      <c r="J18" s="86">
        <f t="shared" si="1"/>
        <v>0</v>
      </c>
      <c r="K18" s="87">
        <f t="shared" si="12"/>
        <v>4465</v>
      </c>
      <c r="L18" s="83">
        <f t="shared" si="13"/>
        <v>4465</v>
      </c>
      <c r="M18" s="88"/>
      <c r="N18" s="111">
        <f t="shared" si="2"/>
        <v>79472</v>
      </c>
      <c r="P18" s="85">
        <f t="shared" si="14"/>
        <v>0</v>
      </c>
      <c r="Q18" s="82">
        <f t="shared" si="15"/>
        <v>0</v>
      </c>
      <c r="R18" s="82">
        <f t="shared" si="16"/>
        <v>4465</v>
      </c>
      <c r="S18" s="90">
        <f t="shared" si="3"/>
        <v>4465</v>
      </c>
      <c r="U18" s="111">
        <f t="shared" si="17"/>
        <v>20297</v>
      </c>
      <c r="V18">
        <f t="shared" si="4"/>
        <v>0</v>
      </c>
      <c r="W18" s="91">
        <v>9</v>
      </c>
      <c r="X18" s="92">
        <v>5</v>
      </c>
      <c r="Y18" s="93">
        <v>79472</v>
      </c>
      <c r="Z18" s="93">
        <v>0</v>
      </c>
      <c r="AA18" s="93">
        <v>79472</v>
      </c>
      <c r="AB18" s="93">
        <v>4465</v>
      </c>
      <c r="AC18" s="93">
        <v>83937</v>
      </c>
      <c r="AD18" s="93">
        <v>0</v>
      </c>
      <c r="AE18" s="93">
        <v>0</v>
      </c>
      <c r="AF18" s="93">
        <v>0</v>
      </c>
      <c r="AG18" s="94">
        <v>83937</v>
      </c>
      <c r="AI18" s="91">
        <v>9</v>
      </c>
      <c r="AJ18" s="95">
        <v>9</v>
      </c>
      <c r="AK18" s="96" t="s">
        <v>87</v>
      </c>
      <c r="AL18" s="97">
        <f t="shared" si="18"/>
        <v>79472</v>
      </c>
      <c r="AM18" s="98">
        <v>92191</v>
      </c>
      <c r="AN18" s="97">
        <f t="shared" si="19"/>
        <v>0</v>
      </c>
      <c r="AO18" s="97">
        <v>9204.5</v>
      </c>
      <c r="AP18" s="97">
        <v>6627.5</v>
      </c>
      <c r="AQ18" s="97">
        <v>0</v>
      </c>
      <c r="AR18" s="97">
        <v>0</v>
      </c>
      <c r="AS18" s="97">
        <v>0</v>
      </c>
      <c r="AT18" s="97">
        <f t="shared" si="20"/>
        <v>0</v>
      </c>
      <c r="AU18" s="99">
        <f t="shared" si="21"/>
        <v>15832</v>
      </c>
      <c r="AV18" s="99">
        <f t="shared" si="22"/>
        <v>0</v>
      </c>
      <c r="AX18" s="100">
        <v>9</v>
      </c>
      <c r="AY18" s="101" t="s">
        <v>87</v>
      </c>
      <c r="AZ18" s="102"/>
      <c r="BA18" s="102"/>
      <c r="BB18" s="103"/>
      <c r="BC18" s="104">
        <f t="shared" si="23"/>
        <v>0</v>
      </c>
      <c r="BD18" s="103"/>
      <c r="BE18" s="103"/>
      <c r="BF18" s="104">
        <f t="shared" si="5"/>
        <v>0</v>
      </c>
      <c r="BG18" s="105">
        <f t="shared" si="6"/>
        <v>0</v>
      </c>
      <c r="BH18" s="106"/>
      <c r="BI18" s="104">
        <v>0</v>
      </c>
      <c r="BJ18" s="97">
        <f t="shared" si="24"/>
        <v>0</v>
      </c>
      <c r="BK18" s="97">
        <f t="shared" si="25"/>
        <v>0</v>
      </c>
      <c r="BL18" s="97">
        <f t="shared" si="26"/>
        <v>0</v>
      </c>
      <c r="BM18" s="97"/>
      <c r="BN18" s="104">
        <f t="shared" si="27"/>
        <v>0</v>
      </c>
      <c r="BO18" s="105">
        <f t="shared" si="28"/>
        <v>0</v>
      </c>
      <c r="BP18" s="107"/>
      <c r="BQ18" s="108">
        <v>4749</v>
      </c>
      <c r="BR18" s="109">
        <v>4961.25</v>
      </c>
      <c r="BS18" s="107"/>
      <c r="BT18" s="110"/>
      <c r="BU18" s="110">
        <f t="shared" si="7"/>
        <v>-9</v>
      </c>
      <c r="BV18"/>
      <c r="BW18" s="26"/>
      <c r="BX18" s="107"/>
    </row>
    <row r="19" spans="1:76">
      <c r="A19" s="79">
        <v>10</v>
      </c>
      <c r="B19" s="79">
        <v>10</v>
      </c>
      <c r="C19" s="80" t="s">
        <v>88</v>
      </c>
      <c r="D19" s="81">
        <f t="shared" si="8"/>
        <v>11</v>
      </c>
      <c r="E19" s="82">
        <f t="shared" si="9"/>
        <v>158378</v>
      </c>
      <c r="F19" s="82">
        <f t="shared" si="9"/>
        <v>9823</v>
      </c>
      <c r="G19" s="83">
        <f t="shared" si="10"/>
        <v>168201</v>
      </c>
      <c r="H19" s="84"/>
      <c r="I19" s="85">
        <f t="shared" si="11"/>
        <v>0</v>
      </c>
      <c r="J19" s="86">
        <f t="shared" si="1"/>
        <v>0</v>
      </c>
      <c r="K19" s="87">
        <f t="shared" si="12"/>
        <v>9823</v>
      </c>
      <c r="L19" s="83">
        <f t="shared" si="13"/>
        <v>9823</v>
      </c>
      <c r="M19" s="88"/>
      <c r="N19" s="111">
        <f t="shared" si="2"/>
        <v>158378</v>
      </c>
      <c r="P19" s="85">
        <f t="shared" si="14"/>
        <v>0</v>
      </c>
      <c r="Q19" s="82">
        <f t="shared" si="15"/>
        <v>0</v>
      </c>
      <c r="R19" s="82">
        <f t="shared" si="16"/>
        <v>9823</v>
      </c>
      <c r="S19" s="90">
        <f t="shared" si="3"/>
        <v>9823</v>
      </c>
      <c r="U19" s="111">
        <f t="shared" si="17"/>
        <v>58862.5</v>
      </c>
      <c r="V19">
        <f t="shared" si="4"/>
        <v>0</v>
      </c>
      <c r="W19" s="91">
        <v>10</v>
      </c>
      <c r="X19" s="92">
        <v>11</v>
      </c>
      <c r="Y19" s="93">
        <v>158378</v>
      </c>
      <c r="Z19" s="93">
        <v>0</v>
      </c>
      <c r="AA19" s="93">
        <v>158378</v>
      </c>
      <c r="AB19" s="93">
        <v>9823</v>
      </c>
      <c r="AC19" s="93">
        <v>168201</v>
      </c>
      <c r="AD19" s="93">
        <v>0</v>
      </c>
      <c r="AE19" s="93">
        <v>0</v>
      </c>
      <c r="AF19" s="93">
        <v>0</v>
      </c>
      <c r="AG19" s="94">
        <v>168201</v>
      </c>
      <c r="AI19" s="91">
        <v>10</v>
      </c>
      <c r="AJ19" s="95">
        <v>10</v>
      </c>
      <c r="AK19" s="96" t="s">
        <v>88</v>
      </c>
      <c r="AL19" s="97">
        <f t="shared" si="18"/>
        <v>158378</v>
      </c>
      <c r="AM19" s="98">
        <v>160602</v>
      </c>
      <c r="AN19" s="97">
        <f t="shared" si="19"/>
        <v>0</v>
      </c>
      <c r="AO19" s="97">
        <v>0</v>
      </c>
      <c r="AP19" s="97">
        <v>0</v>
      </c>
      <c r="AQ19" s="97">
        <v>21184</v>
      </c>
      <c r="AR19" s="97">
        <v>8326.5</v>
      </c>
      <c r="AS19" s="97">
        <v>19529</v>
      </c>
      <c r="AT19" s="97">
        <f t="shared" si="20"/>
        <v>0</v>
      </c>
      <c r="AU19" s="99">
        <f t="shared" si="21"/>
        <v>49039.5</v>
      </c>
      <c r="AV19" s="99">
        <f t="shared" si="22"/>
        <v>0</v>
      </c>
      <c r="AX19" s="100">
        <v>10</v>
      </c>
      <c r="AY19" s="101" t="s">
        <v>88</v>
      </c>
      <c r="AZ19" s="102"/>
      <c r="BA19" s="102"/>
      <c r="BB19" s="103"/>
      <c r="BC19" s="104">
        <f t="shared" si="23"/>
        <v>0</v>
      </c>
      <c r="BD19" s="103"/>
      <c r="BE19" s="103"/>
      <c r="BF19" s="104">
        <f t="shared" si="5"/>
        <v>0</v>
      </c>
      <c r="BG19" s="105">
        <f t="shared" si="6"/>
        <v>0</v>
      </c>
      <c r="BH19" s="106"/>
      <c r="BI19" s="104">
        <v>0</v>
      </c>
      <c r="BJ19" s="97">
        <f t="shared" si="24"/>
        <v>0</v>
      </c>
      <c r="BK19" s="97">
        <f t="shared" si="25"/>
        <v>0</v>
      </c>
      <c r="BL19" s="97">
        <f t="shared" si="26"/>
        <v>0</v>
      </c>
      <c r="BM19" s="97"/>
      <c r="BN19" s="104">
        <f t="shared" si="27"/>
        <v>0</v>
      </c>
      <c r="BO19" s="105">
        <f t="shared" si="28"/>
        <v>0</v>
      </c>
      <c r="BP19" s="107"/>
      <c r="BQ19" s="108">
        <v>2318</v>
      </c>
      <c r="BR19" s="109">
        <v>0</v>
      </c>
      <c r="BS19" s="107"/>
      <c r="BT19" s="110"/>
      <c r="BU19" s="110">
        <f t="shared" si="7"/>
        <v>-10</v>
      </c>
      <c r="BV19"/>
      <c r="BW19" s="26"/>
      <c r="BX19" s="107"/>
    </row>
    <row r="20" spans="1:76">
      <c r="A20" s="79">
        <v>11</v>
      </c>
      <c r="B20" s="79">
        <v>11</v>
      </c>
      <c r="C20" s="80" t="s">
        <v>89</v>
      </c>
      <c r="D20" s="81">
        <f t="shared" si="8"/>
        <v>0</v>
      </c>
      <c r="E20" s="82">
        <f t="shared" si="9"/>
        <v>0</v>
      </c>
      <c r="F20" s="82">
        <f t="shared" si="9"/>
        <v>0</v>
      </c>
      <c r="G20" s="83">
        <f t="shared" si="10"/>
        <v>0</v>
      </c>
      <c r="H20" s="84"/>
      <c r="I20" s="85">
        <f t="shared" si="11"/>
        <v>0</v>
      </c>
      <c r="J20" s="86" t="str">
        <f t="shared" si="1"/>
        <v/>
      </c>
      <c r="K20" s="87">
        <f t="shared" si="12"/>
        <v>0</v>
      </c>
      <c r="L20" s="83">
        <f t="shared" si="13"/>
        <v>0</v>
      </c>
      <c r="M20" s="88"/>
      <c r="N20" s="111">
        <f t="shared" si="2"/>
        <v>0</v>
      </c>
      <c r="P20" s="85">
        <f t="shared" si="14"/>
        <v>0</v>
      </c>
      <c r="Q20" s="82">
        <f t="shared" si="15"/>
        <v>0</v>
      </c>
      <c r="R20" s="82">
        <f t="shared" si="16"/>
        <v>0</v>
      </c>
      <c r="S20" s="90">
        <f t="shared" si="3"/>
        <v>0</v>
      </c>
      <c r="U20" s="111">
        <f t="shared" si="17"/>
        <v>0</v>
      </c>
      <c r="V20">
        <f t="shared" si="4"/>
        <v>0</v>
      </c>
      <c r="W20" s="91">
        <v>11</v>
      </c>
      <c r="X20" s="92"/>
      <c r="Y20" s="93"/>
      <c r="Z20" s="93"/>
      <c r="AA20" s="93"/>
      <c r="AB20" s="93"/>
      <c r="AC20" s="93"/>
      <c r="AD20" s="93"/>
      <c r="AE20" s="93"/>
      <c r="AF20" s="93"/>
      <c r="AG20" s="94"/>
      <c r="AI20" s="91">
        <v>11</v>
      </c>
      <c r="AJ20" s="95">
        <v>11</v>
      </c>
      <c r="AK20" s="96" t="s">
        <v>89</v>
      </c>
      <c r="AL20" s="97">
        <f t="shared" si="18"/>
        <v>0</v>
      </c>
      <c r="AM20" s="98">
        <v>0</v>
      </c>
      <c r="AN20" s="97">
        <f t="shared" si="19"/>
        <v>0</v>
      </c>
      <c r="AO20" s="97">
        <v>0</v>
      </c>
      <c r="AP20" s="97">
        <v>0</v>
      </c>
      <c r="AQ20" s="97">
        <v>0</v>
      </c>
      <c r="AR20" s="97">
        <v>0</v>
      </c>
      <c r="AS20" s="97">
        <v>0</v>
      </c>
      <c r="AT20" s="97">
        <f t="shared" si="20"/>
        <v>0</v>
      </c>
      <c r="AU20" s="99">
        <f t="shared" si="21"/>
        <v>0</v>
      </c>
      <c r="AV20" s="99">
        <f t="shared" si="22"/>
        <v>0</v>
      </c>
      <c r="AX20" s="100">
        <v>11</v>
      </c>
      <c r="AY20" s="101" t="s">
        <v>89</v>
      </c>
      <c r="AZ20" s="102"/>
      <c r="BA20" s="102"/>
      <c r="BB20" s="103"/>
      <c r="BC20" s="104">
        <f t="shared" si="23"/>
        <v>0</v>
      </c>
      <c r="BD20" s="103"/>
      <c r="BE20" s="103"/>
      <c r="BF20" s="104">
        <f t="shared" si="5"/>
        <v>0</v>
      </c>
      <c r="BG20" s="105">
        <f t="shared" si="6"/>
        <v>0</v>
      </c>
      <c r="BH20" s="106"/>
      <c r="BI20" s="104">
        <v>0</v>
      </c>
      <c r="BJ20" s="97">
        <f t="shared" si="24"/>
        <v>0</v>
      </c>
      <c r="BK20" s="97">
        <f t="shared" si="25"/>
        <v>0</v>
      </c>
      <c r="BL20" s="97">
        <f t="shared" si="26"/>
        <v>0</v>
      </c>
      <c r="BM20" s="97"/>
      <c r="BN20" s="104">
        <f t="shared" si="27"/>
        <v>0</v>
      </c>
      <c r="BO20" s="105">
        <f t="shared" si="28"/>
        <v>0</v>
      </c>
      <c r="BP20" s="107"/>
      <c r="BQ20" s="108">
        <v>0</v>
      </c>
      <c r="BR20" s="109">
        <v>0</v>
      </c>
      <c r="BS20" s="107"/>
      <c r="BT20" s="110"/>
      <c r="BU20" s="110">
        <f t="shared" si="7"/>
        <v>-11</v>
      </c>
      <c r="BV20"/>
      <c r="BW20" s="26"/>
      <c r="BX20" s="107"/>
    </row>
    <row r="21" spans="1:76">
      <c r="A21" s="79">
        <v>12</v>
      </c>
      <c r="B21" s="79">
        <v>12</v>
      </c>
      <c r="C21" s="80" t="s">
        <v>90</v>
      </c>
      <c r="D21" s="81">
        <f t="shared" si="8"/>
        <v>0</v>
      </c>
      <c r="E21" s="82">
        <f t="shared" si="9"/>
        <v>0</v>
      </c>
      <c r="F21" s="82">
        <f t="shared" si="9"/>
        <v>0</v>
      </c>
      <c r="G21" s="83">
        <f t="shared" si="10"/>
        <v>0</v>
      </c>
      <c r="H21" s="84"/>
      <c r="I21" s="85">
        <f t="shared" si="11"/>
        <v>0</v>
      </c>
      <c r="J21" s="86" t="str">
        <f t="shared" si="1"/>
        <v/>
      </c>
      <c r="K21" s="87">
        <f t="shared" si="12"/>
        <v>0</v>
      </c>
      <c r="L21" s="83">
        <f t="shared" si="13"/>
        <v>0</v>
      </c>
      <c r="M21" s="88"/>
      <c r="N21" s="111">
        <f t="shared" si="2"/>
        <v>0</v>
      </c>
      <c r="P21" s="85">
        <f t="shared" si="14"/>
        <v>0</v>
      </c>
      <c r="Q21" s="82">
        <f t="shared" si="15"/>
        <v>0</v>
      </c>
      <c r="R21" s="82">
        <f t="shared" si="16"/>
        <v>0</v>
      </c>
      <c r="S21" s="90">
        <f t="shared" si="3"/>
        <v>0</v>
      </c>
      <c r="U21" s="111">
        <f t="shared" si="17"/>
        <v>0</v>
      </c>
      <c r="V21">
        <f t="shared" si="4"/>
        <v>0</v>
      </c>
      <c r="W21" s="91">
        <v>12</v>
      </c>
      <c r="X21" s="92"/>
      <c r="Y21" s="93"/>
      <c r="Z21" s="93"/>
      <c r="AA21" s="93"/>
      <c r="AB21" s="93"/>
      <c r="AC21" s="93"/>
      <c r="AD21" s="93"/>
      <c r="AE21" s="93"/>
      <c r="AF21" s="93"/>
      <c r="AG21" s="94"/>
      <c r="AI21" s="91">
        <v>12</v>
      </c>
      <c r="AJ21" s="95">
        <v>12</v>
      </c>
      <c r="AK21" s="96" t="s">
        <v>90</v>
      </c>
      <c r="AL21" s="97">
        <f t="shared" si="18"/>
        <v>0</v>
      </c>
      <c r="AM21" s="98">
        <v>0</v>
      </c>
      <c r="AN21" s="97">
        <f t="shared" si="19"/>
        <v>0</v>
      </c>
      <c r="AO21" s="97">
        <v>0</v>
      </c>
      <c r="AP21" s="97">
        <v>0</v>
      </c>
      <c r="AQ21" s="97">
        <v>0</v>
      </c>
      <c r="AR21" s="97">
        <v>0</v>
      </c>
      <c r="AS21" s="97">
        <v>0</v>
      </c>
      <c r="AT21" s="97">
        <f t="shared" si="20"/>
        <v>0</v>
      </c>
      <c r="AU21" s="99">
        <f t="shared" si="21"/>
        <v>0</v>
      </c>
      <c r="AV21" s="99">
        <f t="shared" si="22"/>
        <v>0</v>
      </c>
      <c r="AX21" s="100">
        <v>12</v>
      </c>
      <c r="AY21" s="101" t="s">
        <v>90</v>
      </c>
      <c r="AZ21" s="102"/>
      <c r="BA21" s="102"/>
      <c r="BB21" s="103"/>
      <c r="BC21" s="104">
        <f t="shared" si="23"/>
        <v>0</v>
      </c>
      <c r="BD21" s="103"/>
      <c r="BE21" s="103"/>
      <c r="BF21" s="104">
        <f t="shared" si="5"/>
        <v>0</v>
      </c>
      <c r="BG21" s="105">
        <f t="shared" si="6"/>
        <v>0</v>
      </c>
      <c r="BH21" s="106"/>
      <c r="BI21" s="104">
        <v>0</v>
      </c>
      <c r="BJ21" s="97">
        <f t="shared" si="24"/>
        <v>0</v>
      </c>
      <c r="BK21" s="97">
        <f t="shared" si="25"/>
        <v>0</v>
      </c>
      <c r="BL21" s="97">
        <f t="shared" si="26"/>
        <v>0</v>
      </c>
      <c r="BM21" s="97"/>
      <c r="BN21" s="104">
        <f t="shared" si="27"/>
        <v>0</v>
      </c>
      <c r="BO21" s="105">
        <f t="shared" si="28"/>
        <v>0</v>
      </c>
      <c r="BP21" s="107"/>
      <c r="BQ21" s="108">
        <v>0</v>
      </c>
      <c r="BR21" s="109">
        <v>0</v>
      </c>
      <c r="BS21" s="107"/>
      <c r="BT21" s="110"/>
      <c r="BU21" s="110">
        <f t="shared" si="7"/>
        <v>-12</v>
      </c>
      <c r="BV21"/>
      <c r="BW21" s="26"/>
      <c r="BX21" s="107"/>
    </row>
    <row r="22" spans="1:76">
      <c r="A22" s="79">
        <v>13</v>
      </c>
      <c r="B22" s="79">
        <v>13</v>
      </c>
      <c r="C22" s="80" t="s">
        <v>91</v>
      </c>
      <c r="D22" s="81">
        <f t="shared" si="8"/>
        <v>0</v>
      </c>
      <c r="E22" s="82">
        <f t="shared" si="9"/>
        <v>0</v>
      </c>
      <c r="F22" s="82">
        <f t="shared" si="9"/>
        <v>0</v>
      </c>
      <c r="G22" s="83">
        <f t="shared" si="10"/>
        <v>0</v>
      </c>
      <c r="H22" s="84"/>
      <c r="I22" s="85">
        <f t="shared" si="11"/>
        <v>0</v>
      </c>
      <c r="J22" s="86" t="str">
        <f t="shared" si="1"/>
        <v/>
      </c>
      <c r="K22" s="87">
        <f t="shared" si="12"/>
        <v>0</v>
      </c>
      <c r="L22" s="83">
        <f t="shared" si="13"/>
        <v>0</v>
      </c>
      <c r="M22" s="88"/>
      <c r="N22" s="111">
        <f t="shared" si="2"/>
        <v>0</v>
      </c>
      <c r="P22" s="85">
        <f t="shared" si="14"/>
        <v>0</v>
      </c>
      <c r="Q22" s="82">
        <f t="shared" si="15"/>
        <v>0</v>
      </c>
      <c r="R22" s="82">
        <f t="shared" si="16"/>
        <v>0</v>
      </c>
      <c r="S22" s="90">
        <f t="shared" si="3"/>
        <v>0</v>
      </c>
      <c r="U22" s="111">
        <f t="shared" si="17"/>
        <v>0</v>
      </c>
      <c r="V22">
        <f t="shared" si="4"/>
        <v>0</v>
      </c>
      <c r="W22" s="91">
        <v>13</v>
      </c>
      <c r="X22" s="92"/>
      <c r="Y22" s="93"/>
      <c r="Z22" s="93"/>
      <c r="AA22" s="93"/>
      <c r="AB22" s="93"/>
      <c r="AC22" s="93"/>
      <c r="AD22" s="93"/>
      <c r="AE22" s="93"/>
      <c r="AF22" s="93"/>
      <c r="AG22" s="94"/>
      <c r="AI22" s="91">
        <v>13</v>
      </c>
      <c r="AJ22" s="95">
        <v>13</v>
      </c>
      <c r="AK22" s="96" t="s">
        <v>91</v>
      </c>
      <c r="AL22" s="97">
        <f t="shared" si="18"/>
        <v>0</v>
      </c>
      <c r="AM22" s="98">
        <v>0</v>
      </c>
      <c r="AN22" s="97">
        <f t="shared" si="19"/>
        <v>0</v>
      </c>
      <c r="AO22" s="97">
        <v>0</v>
      </c>
      <c r="AP22" s="97">
        <v>0</v>
      </c>
      <c r="AQ22" s="97">
        <v>0</v>
      </c>
      <c r="AR22" s="97">
        <v>0</v>
      </c>
      <c r="AS22" s="97">
        <v>0</v>
      </c>
      <c r="AT22" s="97">
        <f t="shared" si="20"/>
        <v>0</v>
      </c>
      <c r="AU22" s="99">
        <f t="shared" si="21"/>
        <v>0</v>
      </c>
      <c r="AV22" s="99">
        <f t="shared" si="22"/>
        <v>0</v>
      </c>
      <c r="AX22" s="100">
        <v>13</v>
      </c>
      <c r="AY22" s="101" t="s">
        <v>91</v>
      </c>
      <c r="AZ22" s="102"/>
      <c r="BA22" s="102"/>
      <c r="BB22" s="103"/>
      <c r="BC22" s="104">
        <f t="shared" si="23"/>
        <v>0</v>
      </c>
      <c r="BD22" s="103"/>
      <c r="BE22" s="103"/>
      <c r="BF22" s="104">
        <f t="shared" si="5"/>
        <v>0</v>
      </c>
      <c r="BG22" s="105">
        <f t="shared" si="6"/>
        <v>0</v>
      </c>
      <c r="BH22" s="106"/>
      <c r="BI22" s="104">
        <v>0</v>
      </c>
      <c r="BJ22" s="97">
        <f t="shared" si="24"/>
        <v>0</v>
      </c>
      <c r="BK22" s="97">
        <f t="shared" si="25"/>
        <v>0</v>
      </c>
      <c r="BL22" s="97">
        <f t="shared" si="26"/>
        <v>0</v>
      </c>
      <c r="BM22" s="97"/>
      <c r="BN22" s="104">
        <f t="shared" si="27"/>
        <v>0</v>
      </c>
      <c r="BO22" s="105">
        <f t="shared" si="28"/>
        <v>0</v>
      </c>
      <c r="BP22" s="107"/>
      <c r="BQ22" s="108">
        <v>0</v>
      </c>
      <c r="BR22" s="109">
        <v>0</v>
      </c>
      <c r="BS22" s="107"/>
      <c r="BT22" s="110"/>
      <c r="BU22" s="110">
        <f t="shared" si="7"/>
        <v>-13</v>
      </c>
      <c r="BV22"/>
      <c r="BW22" s="26"/>
      <c r="BX22" s="107"/>
    </row>
    <row r="23" spans="1:76">
      <c r="A23" s="79">
        <v>14</v>
      </c>
      <c r="B23" s="79">
        <v>14</v>
      </c>
      <c r="C23" s="80" t="s">
        <v>92</v>
      </c>
      <c r="D23" s="81">
        <f t="shared" si="8"/>
        <v>79</v>
      </c>
      <c r="E23" s="82">
        <f t="shared" si="9"/>
        <v>933043</v>
      </c>
      <c r="F23" s="82">
        <f t="shared" si="9"/>
        <v>70547</v>
      </c>
      <c r="G23" s="83">
        <f t="shared" si="10"/>
        <v>1003590</v>
      </c>
      <c r="H23" s="84"/>
      <c r="I23" s="85">
        <f t="shared" si="11"/>
        <v>13690.516699651807</v>
      </c>
      <c r="J23" s="86">
        <f t="shared" si="1"/>
        <v>0.11458584888590022</v>
      </c>
      <c r="K23" s="87">
        <f t="shared" si="12"/>
        <v>70547</v>
      </c>
      <c r="L23" s="83">
        <f t="shared" si="13"/>
        <v>84237.516699651809</v>
      </c>
      <c r="M23" s="88"/>
      <c r="N23" s="111">
        <f t="shared" si="2"/>
        <v>919352.48330034816</v>
      </c>
      <c r="P23" s="85">
        <f t="shared" si="14"/>
        <v>0</v>
      </c>
      <c r="Q23" s="82">
        <f t="shared" si="15"/>
        <v>13690.516699651807</v>
      </c>
      <c r="R23" s="82">
        <f t="shared" si="16"/>
        <v>70547</v>
      </c>
      <c r="S23" s="90">
        <f t="shared" si="3"/>
        <v>84237.516699651809</v>
      </c>
      <c r="U23" s="111">
        <f t="shared" si="17"/>
        <v>190025.25</v>
      </c>
      <c r="V23">
        <f t="shared" si="4"/>
        <v>0</v>
      </c>
      <c r="W23" s="91">
        <v>14</v>
      </c>
      <c r="X23" s="92">
        <v>79</v>
      </c>
      <c r="Y23" s="93">
        <v>933043</v>
      </c>
      <c r="Z23" s="93">
        <v>0</v>
      </c>
      <c r="AA23" s="93">
        <v>933043</v>
      </c>
      <c r="AB23" s="93">
        <v>70547</v>
      </c>
      <c r="AC23" s="93">
        <v>1003590</v>
      </c>
      <c r="AD23" s="93">
        <v>0</v>
      </c>
      <c r="AE23" s="93">
        <v>0</v>
      </c>
      <c r="AF23" s="93">
        <v>0</v>
      </c>
      <c r="AG23" s="94">
        <v>1003590</v>
      </c>
      <c r="AI23" s="91">
        <v>14</v>
      </c>
      <c r="AJ23" s="95">
        <v>14</v>
      </c>
      <c r="AK23" s="96" t="s">
        <v>92</v>
      </c>
      <c r="AL23" s="97">
        <f t="shared" si="18"/>
        <v>933043</v>
      </c>
      <c r="AM23" s="98">
        <v>916518</v>
      </c>
      <c r="AN23" s="97">
        <f t="shared" si="19"/>
        <v>16525</v>
      </c>
      <c r="AO23" s="97">
        <v>1351.75</v>
      </c>
      <c r="AP23" s="97">
        <v>31181.5</v>
      </c>
      <c r="AQ23" s="97">
        <v>21500</v>
      </c>
      <c r="AR23" s="97">
        <v>7716.25</v>
      </c>
      <c r="AS23" s="97">
        <v>41203.75</v>
      </c>
      <c r="AT23" s="97">
        <f t="shared" si="20"/>
        <v>0</v>
      </c>
      <c r="AU23" s="99">
        <f t="shared" si="21"/>
        <v>119478.25</v>
      </c>
      <c r="AV23" s="99">
        <f t="shared" si="22"/>
        <v>13690.516699651807</v>
      </c>
      <c r="AX23" s="100">
        <v>14</v>
      </c>
      <c r="AY23" s="101" t="s">
        <v>92</v>
      </c>
      <c r="AZ23" s="102"/>
      <c r="BA23" s="102"/>
      <c r="BB23" s="103"/>
      <c r="BC23" s="104">
        <f t="shared" si="23"/>
        <v>0</v>
      </c>
      <c r="BD23" s="103"/>
      <c r="BE23" s="103"/>
      <c r="BF23" s="104">
        <f t="shared" si="5"/>
        <v>0</v>
      </c>
      <c r="BG23" s="105">
        <f t="shared" si="6"/>
        <v>0</v>
      </c>
      <c r="BH23" s="106"/>
      <c r="BI23" s="104">
        <v>0</v>
      </c>
      <c r="BJ23" s="97">
        <f t="shared" si="24"/>
        <v>16525</v>
      </c>
      <c r="BK23" s="97">
        <f t="shared" si="25"/>
        <v>16525</v>
      </c>
      <c r="BL23" s="97">
        <f t="shared" si="26"/>
        <v>0</v>
      </c>
      <c r="BM23" s="97"/>
      <c r="BN23" s="104">
        <f t="shared" si="27"/>
        <v>0</v>
      </c>
      <c r="BO23" s="105">
        <f t="shared" si="28"/>
        <v>0</v>
      </c>
      <c r="BP23" s="107"/>
      <c r="BQ23" s="108">
        <v>19888</v>
      </c>
      <c r="BR23" s="109">
        <v>6081.75</v>
      </c>
      <c r="BS23" s="107"/>
      <c r="BT23" s="110"/>
      <c r="BU23" s="110">
        <f t="shared" si="7"/>
        <v>-14</v>
      </c>
      <c r="BV23"/>
      <c r="BW23" s="26"/>
      <c r="BX23" s="107"/>
    </row>
    <row r="24" spans="1:76">
      <c r="A24" s="79">
        <v>15</v>
      </c>
      <c r="B24" s="79">
        <v>15</v>
      </c>
      <c r="C24" s="80" t="s">
        <v>93</v>
      </c>
      <c r="D24" s="81">
        <f t="shared" si="8"/>
        <v>0</v>
      </c>
      <c r="E24" s="82">
        <f t="shared" si="9"/>
        <v>0</v>
      </c>
      <c r="F24" s="82">
        <f t="shared" si="9"/>
        <v>0</v>
      </c>
      <c r="G24" s="83">
        <f t="shared" si="10"/>
        <v>0</v>
      </c>
      <c r="H24" s="84"/>
      <c r="I24" s="85">
        <f t="shared" si="11"/>
        <v>0</v>
      </c>
      <c r="J24" s="86" t="str">
        <f t="shared" si="1"/>
        <v/>
      </c>
      <c r="K24" s="87">
        <f t="shared" si="12"/>
        <v>0</v>
      </c>
      <c r="L24" s="83">
        <f t="shared" si="13"/>
        <v>0</v>
      </c>
      <c r="M24" s="88"/>
      <c r="N24" s="111">
        <f t="shared" si="2"/>
        <v>0</v>
      </c>
      <c r="P24" s="85">
        <f t="shared" si="14"/>
        <v>0</v>
      </c>
      <c r="Q24" s="82">
        <f t="shared" si="15"/>
        <v>0</v>
      </c>
      <c r="R24" s="82">
        <f t="shared" si="16"/>
        <v>0</v>
      </c>
      <c r="S24" s="90">
        <f t="shared" si="3"/>
        <v>0</v>
      </c>
      <c r="U24" s="111">
        <f t="shared" si="17"/>
        <v>0</v>
      </c>
      <c r="V24">
        <f t="shared" si="4"/>
        <v>0</v>
      </c>
      <c r="W24" s="91">
        <v>15</v>
      </c>
      <c r="X24" s="92"/>
      <c r="Y24" s="93"/>
      <c r="Z24" s="93"/>
      <c r="AA24" s="93"/>
      <c r="AB24" s="93"/>
      <c r="AC24" s="93"/>
      <c r="AD24" s="93"/>
      <c r="AE24" s="93"/>
      <c r="AF24" s="93"/>
      <c r="AG24" s="94"/>
      <c r="AI24" s="91">
        <v>15</v>
      </c>
      <c r="AJ24" s="95">
        <v>15</v>
      </c>
      <c r="AK24" s="96" t="s">
        <v>93</v>
      </c>
      <c r="AL24" s="97">
        <f t="shared" si="18"/>
        <v>0</v>
      </c>
      <c r="AM24" s="98">
        <v>0</v>
      </c>
      <c r="AN24" s="97">
        <f t="shared" si="19"/>
        <v>0</v>
      </c>
      <c r="AO24" s="97">
        <v>0</v>
      </c>
      <c r="AP24" s="97">
        <v>0</v>
      </c>
      <c r="AQ24" s="97">
        <v>0</v>
      </c>
      <c r="AR24" s="97">
        <v>0</v>
      </c>
      <c r="AS24" s="97">
        <v>0</v>
      </c>
      <c r="AT24" s="97">
        <f t="shared" si="20"/>
        <v>0</v>
      </c>
      <c r="AU24" s="99">
        <f t="shared" si="21"/>
        <v>0</v>
      </c>
      <c r="AV24" s="99">
        <f t="shared" si="22"/>
        <v>0</v>
      </c>
      <c r="AX24" s="100">
        <v>15</v>
      </c>
      <c r="AY24" s="101" t="s">
        <v>93</v>
      </c>
      <c r="AZ24" s="102"/>
      <c r="BA24" s="102"/>
      <c r="BB24" s="103"/>
      <c r="BC24" s="104">
        <f t="shared" si="23"/>
        <v>0</v>
      </c>
      <c r="BD24" s="103"/>
      <c r="BE24" s="103"/>
      <c r="BF24" s="104">
        <f t="shared" si="5"/>
        <v>0</v>
      </c>
      <c r="BG24" s="105">
        <f t="shared" si="6"/>
        <v>0</v>
      </c>
      <c r="BH24" s="106"/>
      <c r="BI24" s="104">
        <v>0</v>
      </c>
      <c r="BJ24" s="97">
        <f t="shared" si="24"/>
        <v>0</v>
      </c>
      <c r="BK24" s="97">
        <f t="shared" si="25"/>
        <v>0</v>
      </c>
      <c r="BL24" s="97">
        <f t="shared" si="26"/>
        <v>0</v>
      </c>
      <c r="BM24" s="97"/>
      <c r="BN24" s="104">
        <f t="shared" si="27"/>
        <v>0</v>
      </c>
      <c r="BO24" s="105">
        <f t="shared" si="28"/>
        <v>0</v>
      </c>
      <c r="BP24" s="107"/>
      <c r="BQ24" s="108">
        <v>0</v>
      </c>
      <c r="BR24" s="109">
        <v>0</v>
      </c>
      <c r="BS24" s="107"/>
      <c r="BT24" s="110"/>
      <c r="BU24" s="110">
        <f t="shared" si="7"/>
        <v>-15</v>
      </c>
      <c r="BV24"/>
      <c r="BW24" s="26"/>
      <c r="BX24" s="107"/>
    </row>
    <row r="25" spans="1:76">
      <c r="A25" s="79">
        <v>16</v>
      </c>
      <c r="B25" s="79">
        <v>16</v>
      </c>
      <c r="C25" s="80" t="s">
        <v>94</v>
      </c>
      <c r="D25" s="81">
        <f t="shared" si="8"/>
        <v>342</v>
      </c>
      <c r="E25" s="82">
        <f t="shared" si="9"/>
        <v>3183657</v>
      </c>
      <c r="F25" s="82">
        <f t="shared" si="9"/>
        <v>305406</v>
      </c>
      <c r="G25" s="83">
        <f t="shared" si="10"/>
        <v>3489063</v>
      </c>
      <c r="H25" s="84"/>
      <c r="I25" s="85">
        <f t="shared" si="11"/>
        <v>149047.26761679625</v>
      </c>
      <c r="J25" s="86">
        <f t="shared" si="1"/>
        <v>0.42030106181696125</v>
      </c>
      <c r="K25" s="87">
        <f t="shared" si="12"/>
        <v>305406</v>
      </c>
      <c r="L25" s="83">
        <f t="shared" si="13"/>
        <v>454453.26761679625</v>
      </c>
      <c r="M25" s="88"/>
      <c r="N25" s="111">
        <f t="shared" si="2"/>
        <v>3034609.7323832037</v>
      </c>
      <c r="P25" s="85">
        <f t="shared" si="14"/>
        <v>0</v>
      </c>
      <c r="Q25" s="82">
        <f t="shared" si="15"/>
        <v>149047.26761679625</v>
      </c>
      <c r="R25" s="82">
        <f t="shared" si="16"/>
        <v>305406</v>
      </c>
      <c r="S25" s="90">
        <f t="shared" si="3"/>
        <v>454453.26761679625</v>
      </c>
      <c r="U25" s="111">
        <f t="shared" si="17"/>
        <v>660026.25</v>
      </c>
      <c r="V25">
        <f t="shared" si="4"/>
        <v>0</v>
      </c>
      <c r="W25" s="91">
        <v>16</v>
      </c>
      <c r="X25" s="92">
        <v>342</v>
      </c>
      <c r="Y25" s="93">
        <v>3183657</v>
      </c>
      <c r="Z25" s="93">
        <v>0</v>
      </c>
      <c r="AA25" s="93">
        <v>3183657</v>
      </c>
      <c r="AB25" s="93">
        <v>305406</v>
      </c>
      <c r="AC25" s="93">
        <v>3489063</v>
      </c>
      <c r="AD25" s="93">
        <v>0</v>
      </c>
      <c r="AE25" s="93">
        <v>0</v>
      </c>
      <c r="AF25" s="93">
        <v>0</v>
      </c>
      <c r="AG25" s="94">
        <v>3489063</v>
      </c>
      <c r="AI25" s="91">
        <v>16</v>
      </c>
      <c r="AJ25" s="95">
        <v>16</v>
      </c>
      <c r="AK25" s="96" t="s">
        <v>94</v>
      </c>
      <c r="AL25" s="97">
        <f t="shared" si="18"/>
        <v>3183657</v>
      </c>
      <c r="AM25" s="98">
        <v>3003751</v>
      </c>
      <c r="AN25" s="97">
        <f t="shared" si="19"/>
        <v>179906</v>
      </c>
      <c r="AO25" s="97">
        <v>0</v>
      </c>
      <c r="AP25" s="97">
        <v>45582.5</v>
      </c>
      <c r="AQ25" s="97">
        <v>48643.5</v>
      </c>
      <c r="AR25" s="97">
        <v>20451.5</v>
      </c>
      <c r="AS25" s="97">
        <v>60036.75</v>
      </c>
      <c r="AT25" s="97">
        <f t="shared" si="20"/>
        <v>0</v>
      </c>
      <c r="AU25" s="99">
        <f t="shared" si="21"/>
        <v>354620.25</v>
      </c>
      <c r="AV25" s="99">
        <f t="shared" si="22"/>
        <v>149047.26761679625</v>
      </c>
      <c r="AX25" s="100">
        <v>16</v>
      </c>
      <c r="AY25" s="101" t="s">
        <v>94</v>
      </c>
      <c r="AZ25" s="102"/>
      <c r="BA25" s="102"/>
      <c r="BB25" s="103"/>
      <c r="BC25" s="104">
        <f t="shared" si="23"/>
        <v>0</v>
      </c>
      <c r="BD25" s="103"/>
      <c r="BE25" s="103"/>
      <c r="BF25" s="104">
        <f t="shared" si="5"/>
        <v>0</v>
      </c>
      <c r="BG25" s="105">
        <f t="shared" si="6"/>
        <v>0</v>
      </c>
      <c r="BH25" s="106"/>
      <c r="BI25" s="104">
        <v>0</v>
      </c>
      <c r="BJ25" s="97">
        <f t="shared" si="24"/>
        <v>179906</v>
      </c>
      <c r="BK25" s="97">
        <f t="shared" si="25"/>
        <v>179906</v>
      </c>
      <c r="BL25" s="97">
        <f t="shared" si="26"/>
        <v>0</v>
      </c>
      <c r="BM25" s="97"/>
      <c r="BN25" s="104">
        <f t="shared" si="27"/>
        <v>0</v>
      </c>
      <c r="BO25" s="105">
        <f t="shared" si="28"/>
        <v>0</v>
      </c>
      <c r="BP25" s="107"/>
      <c r="BQ25" s="108">
        <v>200294</v>
      </c>
      <c r="BR25" s="109">
        <v>2851.5</v>
      </c>
      <c r="BS25" s="107"/>
      <c r="BT25" s="110"/>
      <c r="BU25" s="110">
        <f t="shared" si="7"/>
        <v>-16</v>
      </c>
      <c r="BV25"/>
      <c r="BW25" s="26"/>
      <c r="BX25" s="107"/>
    </row>
    <row r="26" spans="1:76">
      <c r="A26" s="79">
        <v>17</v>
      </c>
      <c r="B26" s="79">
        <v>17</v>
      </c>
      <c r="C26" s="80" t="s">
        <v>95</v>
      </c>
      <c r="D26" s="81">
        <f t="shared" si="8"/>
        <v>19</v>
      </c>
      <c r="E26" s="82">
        <f t="shared" si="9"/>
        <v>256212</v>
      </c>
      <c r="F26" s="82">
        <f t="shared" si="9"/>
        <v>16967</v>
      </c>
      <c r="G26" s="83">
        <f t="shared" si="10"/>
        <v>273179</v>
      </c>
      <c r="H26" s="84"/>
      <c r="I26" s="85">
        <f t="shared" si="11"/>
        <v>0</v>
      </c>
      <c r="J26" s="86">
        <f t="shared" si="1"/>
        <v>0</v>
      </c>
      <c r="K26" s="87">
        <f t="shared" si="12"/>
        <v>16967</v>
      </c>
      <c r="L26" s="83">
        <f t="shared" si="13"/>
        <v>16967</v>
      </c>
      <c r="M26" s="88"/>
      <c r="N26" s="111">
        <f t="shared" si="2"/>
        <v>256212</v>
      </c>
      <c r="P26" s="85">
        <f t="shared" si="14"/>
        <v>0</v>
      </c>
      <c r="Q26" s="82">
        <f t="shared" si="15"/>
        <v>0</v>
      </c>
      <c r="R26" s="82">
        <f t="shared" si="16"/>
        <v>16967</v>
      </c>
      <c r="S26" s="90">
        <f t="shared" si="3"/>
        <v>16967</v>
      </c>
      <c r="U26" s="111">
        <f t="shared" si="17"/>
        <v>43782.5</v>
      </c>
      <c r="V26">
        <f t="shared" si="4"/>
        <v>0</v>
      </c>
      <c r="W26" s="91">
        <v>17</v>
      </c>
      <c r="X26" s="92">
        <v>19</v>
      </c>
      <c r="Y26" s="93">
        <v>256212</v>
      </c>
      <c r="Z26" s="93">
        <v>0</v>
      </c>
      <c r="AA26" s="93">
        <v>256212</v>
      </c>
      <c r="AB26" s="93">
        <v>16967</v>
      </c>
      <c r="AC26" s="93">
        <v>273179</v>
      </c>
      <c r="AD26" s="93">
        <v>0</v>
      </c>
      <c r="AE26" s="93">
        <v>0</v>
      </c>
      <c r="AF26" s="93">
        <v>0</v>
      </c>
      <c r="AG26" s="94">
        <v>273179</v>
      </c>
      <c r="AI26" s="91">
        <v>17</v>
      </c>
      <c r="AJ26" s="95">
        <v>17</v>
      </c>
      <c r="AK26" s="96" t="s">
        <v>95</v>
      </c>
      <c r="AL26" s="97">
        <f t="shared" si="18"/>
        <v>256212</v>
      </c>
      <c r="AM26" s="98">
        <v>281880</v>
      </c>
      <c r="AN26" s="97">
        <f t="shared" si="19"/>
        <v>0</v>
      </c>
      <c r="AO26" s="97">
        <v>0</v>
      </c>
      <c r="AP26" s="97">
        <v>15722.25</v>
      </c>
      <c r="AQ26" s="97">
        <v>0</v>
      </c>
      <c r="AR26" s="97">
        <v>0</v>
      </c>
      <c r="AS26" s="97">
        <v>11093.25</v>
      </c>
      <c r="AT26" s="97">
        <f t="shared" si="20"/>
        <v>0</v>
      </c>
      <c r="AU26" s="99">
        <f t="shared" si="21"/>
        <v>26815.5</v>
      </c>
      <c r="AV26" s="99">
        <f t="shared" si="22"/>
        <v>0</v>
      </c>
      <c r="AX26" s="100">
        <v>17</v>
      </c>
      <c r="AY26" s="101" t="s">
        <v>95</v>
      </c>
      <c r="AZ26" s="102"/>
      <c r="BA26" s="102"/>
      <c r="BB26" s="103"/>
      <c r="BC26" s="104">
        <f t="shared" si="23"/>
        <v>0</v>
      </c>
      <c r="BD26" s="103"/>
      <c r="BE26" s="103"/>
      <c r="BF26" s="104">
        <f t="shared" si="5"/>
        <v>0</v>
      </c>
      <c r="BG26" s="105">
        <f t="shared" si="6"/>
        <v>0</v>
      </c>
      <c r="BH26" s="106"/>
      <c r="BI26" s="104">
        <v>0</v>
      </c>
      <c r="BJ26" s="97">
        <f t="shared" si="24"/>
        <v>0</v>
      </c>
      <c r="BK26" s="97">
        <f t="shared" si="25"/>
        <v>0</v>
      </c>
      <c r="BL26" s="97">
        <f t="shared" si="26"/>
        <v>0</v>
      </c>
      <c r="BM26" s="97"/>
      <c r="BN26" s="104">
        <f t="shared" si="27"/>
        <v>0</v>
      </c>
      <c r="BO26" s="105">
        <f t="shared" si="28"/>
        <v>0</v>
      </c>
      <c r="BP26" s="107"/>
      <c r="BQ26" s="108">
        <v>8877</v>
      </c>
      <c r="BR26" s="109">
        <v>0</v>
      </c>
      <c r="BS26" s="107"/>
      <c r="BT26" s="110"/>
      <c r="BU26" s="110">
        <f t="shared" si="7"/>
        <v>-17</v>
      </c>
      <c r="BV26"/>
      <c r="BW26" s="26"/>
      <c r="BX26" s="107"/>
    </row>
    <row r="27" spans="1:76">
      <c r="A27" s="79">
        <v>18</v>
      </c>
      <c r="B27" s="79">
        <v>18</v>
      </c>
      <c r="C27" s="80" t="s">
        <v>96</v>
      </c>
      <c r="D27" s="81">
        <f t="shared" si="8"/>
        <v>3</v>
      </c>
      <c r="E27" s="82">
        <f t="shared" si="9"/>
        <v>44145</v>
      </c>
      <c r="F27" s="82">
        <f t="shared" si="9"/>
        <v>2679</v>
      </c>
      <c r="G27" s="83">
        <f t="shared" si="10"/>
        <v>46824</v>
      </c>
      <c r="H27" s="84"/>
      <c r="I27" s="85">
        <f t="shared" si="11"/>
        <v>14855.349769528384</v>
      </c>
      <c r="J27" s="86">
        <f t="shared" si="1"/>
        <v>0.51131016123800521</v>
      </c>
      <c r="K27" s="87">
        <f t="shared" si="12"/>
        <v>2679</v>
      </c>
      <c r="L27" s="83">
        <f t="shared" si="13"/>
        <v>17534.349769528384</v>
      </c>
      <c r="M27" s="88"/>
      <c r="N27" s="111">
        <f t="shared" si="2"/>
        <v>29289.650230471616</v>
      </c>
      <c r="P27" s="85">
        <f t="shared" si="14"/>
        <v>0</v>
      </c>
      <c r="Q27" s="82">
        <f t="shared" si="15"/>
        <v>14855.349769528384</v>
      </c>
      <c r="R27" s="82">
        <f t="shared" si="16"/>
        <v>2679</v>
      </c>
      <c r="S27" s="90">
        <f t="shared" si="3"/>
        <v>17534.349769528384</v>
      </c>
      <c r="U27" s="111">
        <f t="shared" si="17"/>
        <v>31732.5</v>
      </c>
      <c r="V27">
        <f t="shared" si="4"/>
        <v>0</v>
      </c>
      <c r="W27" s="91">
        <v>18</v>
      </c>
      <c r="X27" s="92">
        <v>3</v>
      </c>
      <c r="Y27" s="93">
        <v>44145</v>
      </c>
      <c r="Z27" s="93">
        <v>0</v>
      </c>
      <c r="AA27" s="93">
        <v>44145</v>
      </c>
      <c r="AB27" s="93">
        <v>2679</v>
      </c>
      <c r="AC27" s="93">
        <v>46824</v>
      </c>
      <c r="AD27" s="93">
        <v>0</v>
      </c>
      <c r="AE27" s="93">
        <v>0</v>
      </c>
      <c r="AF27" s="93">
        <v>0</v>
      </c>
      <c r="AG27" s="94">
        <v>46824</v>
      </c>
      <c r="AI27" s="91">
        <v>18</v>
      </c>
      <c r="AJ27" s="95">
        <v>18</v>
      </c>
      <c r="AK27" s="96" t="s">
        <v>96</v>
      </c>
      <c r="AL27" s="97">
        <f t="shared" si="18"/>
        <v>44145</v>
      </c>
      <c r="AM27" s="98">
        <v>26214</v>
      </c>
      <c r="AN27" s="97">
        <f t="shared" si="19"/>
        <v>17931</v>
      </c>
      <c r="AO27" s="97">
        <v>0</v>
      </c>
      <c r="AP27" s="97">
        <v>6864.5</v>
      </c>
      <c r="AQ27" s="97">
        <v>0</v>
      </c>
      <c r="AR27" s="97">
        <v>0</v>
      </c>
      <c r="AS27" s="97">
        <v>4258</v>
      </c>
      <c r="AT27" s="97">
        <f t="shared" si="20"/>
        <v>0</v>
      </c>
      <c r="AU27" s="99">
        <f t="shared" si="21"/>
        <v>29053.5</v>
      </c>
      <c r="AV27" s="99">
        <f t="shared" si="22"/>
        <v>14855.349769528384</v>
      </c>
      <c r="AX27" s="100">
        <v>18</v>
      </c>
      <c r="AY27" s="101" t="s">
        <v>96</v>
      </c>
      <c r="AZ27" s="102"/>
      <c r="BA27" s="102"/>
      <c r="BB27" s="103"/>
      <c r="BC27" s="104">
        <f t="shared" si="23"/>
        <v>0</v>
      </c>
      <c r="BD27" s="103"/>
      <c r="BE27" s="103"/>
      <c r="BF27" s="104">
        <f t="shared" si="5"/>
        <v>0</v>
      </c>
      <c r="BG27" s="105">
        <f t="shared" si="6"/>
        <v>0</v>
      </c>
      <c r="BH27" s="106"/>
      <c r="BI27" s="104">
        <v>0</v>
      </c>
      <c r="BJ27" s="97">
        <f t="shared" si="24"/>
        <v>17931</v>
      </c>
      <c r="BK27" s="97">
        <f t="shared" si="25"/>
        <v>17931</v>
      </c>
      <c r="BL27" s="97">
        <f t="shared" si="26"/>
        <v>0</v>
      </c>
      <c r="BM27" s="97"/>
      <c r="BN27" s="104">
        <f t="shared" si="27"/>
        <v>0</v>
      </c>
      <c r="BO27" s="105">
        <f t="shared" si="28"/>
        <v>0</v>
      </c>
      <c r="BP27" s="107"/>
      <c r="BQ27" s="108">
        <v>4102</v>
      </c>
      <c r="BR27" s="109">
        <v>0</v>
      </c>
      <c r="BS27" s="107"/>
      <c r="BT27" s="110"/>
      <c r="BU27" s="110">
        <f t="shared" si="7"/>
        <v>-18</v>
      </c>
      <c r="BV27"/>
      <c r="BW27" s="26"/>
      <c r="BX27" s="107"/>
    </row>
    <row r="28" spans="1:76">
      <c r="A28" s="79">
        <v>19</v>
      </c>
      <c r="B28" s="79">
        <v>19</v>
      </c>
      <c r="C28" s="80" t="s">
        <v>97</v>
      </c>
      <c r="D28" s="81">
        <f t="shared" si="8"/>
        <v>0</v>
      </c>
      <c r="E28" s="82">
        <f t="shared" si="9"/>
        <v>0</v>
      </c>
      <c r="F28" s="82">
        <f t="shared" si="9"/>
        <v>0</v>
      </c>
      <c r="G28" s="83">
        <f t="shared" si="10"/>
        <v>0</v>
      </c>
      <c r="H28" s="84"/>
      <c r="I28" s="85">
        <f t="shared" si="11"/>
        <v>0</v>
      </c>
      <c r="J28" s="86" t="str">
        <f t="shared" si="1"/>
        <v/>
      </c>
      <c r="K28" s="87">
        <f t="shared" si="12"/>
        <v>0</v>
      </c>
      <c r="L28" s="83">
        <f t="shared" si="13"/>
        <v>0</v>
      </c>
      <c r="M28" s="88"/>
      <c r="N28" s="111">
        <f t="shared" si="2"/>
        <v>0</v>
      </c>
      <c r="P28" s="85">
        <f t="shared" si="14"/>
        <v>0</v>
      </c>
      <c r="Q28" s="82">
        <f t="shared" si="15"/>
        <v>0</v>
      </c>
      <c r="R28" s="82">
        <f t="shared" si="16"/>
        <v>0</v>
      </c>
      <c r="S28" s="90">
        <f t="shared" si="3"/>
        <v>0</v>
      </c>
      <c r="U28" s="111">
        <f t="shared" si="17"/>
        <v>0</v>
      </c>
      <c r="V28">
        <f t="shared" si="4"/>
        <v>0</v>
      </c>
      <c r="W28" s="91">
        <v>19</v>
      </c>
      <c r="X28" s="92"/>
      <c r="Y28" s="93"/>
      <c r="Z28" s="93"/>
      <c r="AA28" s="93"/>
      <c r="AB28" s="93"/>
      <c r="AC28" s="93"/>
      <c r="AD28" s="93"/>
      <c r="AE28" s="93"/>
      <c r="AF28" s="93"/>
      <c r="AG28" s="94"/>
      <c r="AI28" s="91">
        <v>19</v>
      </c>
      <c r="AJ28" s="95">
        <v>19</v>
      </c>
      <c r="AK28" s="96" t="s">
        <v>97</v>
      </c>
      <c r="AL28" s="97">
        <f t="shared" si="18"/>
        <v>0</v>
      </c>
      <c r="AM28" s="98">
        <v>0</v>
      </c>
      <c r="AN28" s="97">
        <f t="shared" si="19"/>
        <v>0</v>
      </c>
      <c r="AO28" s="97">
        <v>0</v>
      </c>
      <c r="AP28" s="97">
        <v>0</v>
      </c>
      <c r="AQ28" s="97">
        <v>0</v>
      </c>
      <c r="AR28" s="97">
        <v>0</v>
      </c>
      <c r="AS28" s="97">
        <v>0</v>
      </c>
      <c r="AT28" s="97">
        <f t="shared" si="20"/>
        <v>0</v>
      </c>
      <c r="AU28" s="99">
        <f t="shared" si="21"/>
        <v>0</v>
      </c>
      <c r="AV28" s="99">
        <f t="shared" si="22"/>
        <v>0</v>
      </c>
      <c r="AX28" s="100">
        <v>19</v>
      </c>
      <c r="AY28" s="101" t="s">
        <v>97</v>
      </c>
      <c r="AZ28" s="102"/>
      <c r="BA28" s="102"/>
      <c r="BB28" s="103"/>
      <c r="BC28" s="104">
        <f t="shared" si="23"/>
        <v>0</v>
      </c>
      <c r="BD28" s="103"/>
      <c r="BE28" s="103"/>
      <c r="BF28" s="104">
        <f t="shared" si="5"/>
        <v>0</v>
      </c>
      <c r="BG28" s="105">
        <f t="shared" si="6"/>
        <v>0</v>
      </c>
      <c r="BH28" s="106"/>
      <c r="BI28" s="104">
        <v>0</v>
      </c>
      <c r="BJ28" s="97">
        <f t="shared" si="24"/>
        <v>0</v>
      </c>
      <c r="BK28" s="97">
        <f t="shared" si="25"/>
        <v>0</v>
      </c>
      <c r="BL28" s="97">
        <f t="shared" si="26"/>
        <v>0</v>
      </c>
      <c r="BM28" s="97"/>
      <c r="BN28" s="104">
        <f t="shared" si="27"/>
        <v>0</v>
      </c>
      <c r="BO28" s="105">
        <f t="shared" si="28"/>
        <v>0</v>
      </c>
      <c r="BP28" s="107"/>
      <c r="BQ28" s="108">
        <v>0</v>
      </c>
      <c r="BR28" s="109">
        <v>0</v>
      </c>
      <c r="BS28" s="107"/>
      <c r="BT28" s="110" t="s">
        <v>98</v>
      </c>
      <c r="BU28" s="110">
        <f t="shared" si="7"/>
        <v>-19</v>
      </c>
      <c r="BV28"/>
      <c r="BW28" s="26"/>
      <c r="BX28" s="107"/>
    </row>
    <row r="29" spans="1:76">
      <c r="A29" s="79">
        <v>20</v>
      </c>
      <c r="B29" s="79">
        <v>20</v>
      </c>
      <c r="C29" s="80" t="s">
        <v>99</v>
      </c>
      <c r="D29" s="81">
        <f t="shared" si="8"/>
        <v>231</v>
      </c>
      <c r="E29" s="82">
        <f t="shared" si="9"/>
        <v>2705978</v>
      </c>
      <c r="F29" s="82">
        <f t="shared" si="9"/>
        <v>206283</v>
      </c>
      <c r="G29" s="83">
        <f t="shared" si="10"/>
        <v>2912261</v>
      </c>
      <c r="H29" s="84"/>
      <c r="I29" s="85">
        <f t="shared" si="11"/>
        <v>236942.45601111752</v>
      </c>
      <c r="J29" s="86">
        <f t="shared" si="1"/>
        <v>0.35881194711632158</v>
      </c>
      <c r="K29" s="87">
        <f t="shared" si="12"/>
        <v>206283</v>
      </c>
      <c r="L29" s="83">
        <f t="shared" si="13"/>
        <v>443225.45601111755</v>
      </c>
      <c r="M29" s="88"/>
      <c r="N29" s="111">
        <f t="shared" si="2"/>
        <v>2469035.5439888826</v>
      </c>
      <c r="P29" s="85">
        <f t="shared" si="14"/>
        <v>0</v>
      </c>
      <c r="Q29" s="82">
        <f t="shared" si="15"/>
        <v>236942.45601111752</v>
      </c>
      <c r="R29" s="82">
        <f t="shared" si="16"/>
        <v>206283</v>
      </c>
      <c r="S29" s="90">
        <f t="shared" si="3"/>
        <v>443225.45601111755</v>
      </c>
      <c r="U29" s="111">
        <f t="shared" si="17"/>
        <v>866635.75</v>
      </c>
      <c r="V29">
        <f t="shared" si="4"/>
        <v>0</v>
      </c>
      <c r="W29" s="91">
        <v>20</v>
      </c>
      <c r="X29" s="92">
        <v>231</v>
      </c>
      <c r="Y29" s="93">
        <v>2705978</v>
      </c>
      <c r="Z29" s="93">
        <v>0</v>
      </c>
      <c r="AA29" s="93">
        <v>2705978</v>
      </c>
      <c r="AB29" s="93">
        <v>206283</v>
      </c>
      <c r="AC29" s="93">
        <v>2912261</v>
      </c>
      <c r="AD29" s="93">
        <v>0</v>
      </c>
      <c r="AE29" s="93">
        <v>0</v>
      </c>
      <c r="AF29" s="93">
        <v>0</v>
      </c>
      <c r="AG29" s="94">
        <v>2912261</v>
      </c>
      <c r="AI29" s="91">
        <v>20</v>
      </c>
      <c r="AJ29" s="95">
        <v>20</v>
      </c>
      <c r="AK29" s="96" t="s">
        <v>99</v>
      </c>
      <c r="AL29" s="97">
        <f t="shared" si="18"/>
        <v>2705978</v>
      </c>
      <c r="AM29" s="98">
        <v>2419979</v>
      </c>
      <c r="AN29" s="97">
        <f t="shared" si="19"/>
        <v>285999</v>
      </c>
      <c r="AO29" s="97">
        <v>79475.5</v>
      </c>
      <c r="AP29" s="97">
        <v>78220.25</v>
      </c>
      <c r="AQ29" s="97">
        <v>80478</v>
      </c>
      <c r="AR29" s="97">
        <v>124063.25</v>
      </c>
      <c r="AS29" s="97">
        <v>12116.75</v>
      </c>
      <c r="AT29" s="97">
        <f t="shared" si="20"/>
        <v>0</v>
      </c>
      <c r="AU29" s="99">
        <f t="shared" si="21"/>
        <v>660352.75</v>
      </c>
      <c r="AV29" s="99">
        <f t="shared" si="22"/>
        <v>236942.45601111752</v>
      </c>
      <c r="AX29" s="100">
        <v>20</v>
      </c>
      <c r="AY29" s="101" t="s">
        <v>99</v>
      </c>
      <c r="AZ29" s="102"/>
      <c r="BA29" s="102"/>
      <c r="BB29" s="103"/>
      <c r="BC29" s="104">
        <f t="shared" si="23"/>
        <v>0</v>
      </c>
      <c r="BD29" s="103"/>
      <c r="BE29" s="103"/>
      <c r="BF29" s="104">
        <f t="shared" si="5"/>
        <v>0</v>
      </c>
      <c r="BG29" s="105">
        <f t="shared" si="6"/>
        <v>0</v>
      </c>
      <c r="BH29" s="106"/>
      <c r="BI29" s="104">
        <v>0</v>
      </c>
      <c r="BJ29" s="97">
        <f t="shared" si="24"/>
        <v>285999</v>
      </c>
      <c r="BK29" s="97">
        <f t="shared" si="25"/>
        <v>285999</v>
      </c>
      <c r="BL29" s="97">
        <f t="shared" si="26"/>
        <v>0</v>
      </c>
      <c r="BM29" s="97"/>
      <c r="BN29" s="104">
        <f t="shared" si="27"/>
        <v>0</v>
      </c>
      <c r="BO29" s="105">
        <f t="shared" si="28"/>
        <v>0</v>
      </c>
      <c r="BP29" s="107"/>
      <c r="BQ29" s="108">
        <v>76104</v>
      </c>
      <c r="BR29" s="109">
        <v>120687.75</v>
      </c>
      <c r="BS29" s="107"/>
      <c r="BT29" s="110"/>
      <c r="BU29" s="110">
        <f t="shared" si="7"/>
        <v>-20</v>
      </c>
      <c r="BV29"/>
      <c r="BW29" s="26"/>
      <c r="BX29" s="107"/>
    </row>
    <row r="30" spans="1:76">
      <c r="A30" s="79">
        <v>21</v>
      </c>
      <c r="B30" s="79">
        <v>21</v>
      </c>
      <c r="C30" s="80" t="s">
        <v>100</v>
      </c>
      <c r="D30" s="81">
        <f t="shared" si="8"/>
        <v>0</v>
      </c>
      <c r="E30" s="82">
        <f t="shared" si="9"/>
        <v>0</v>
      </c>
      <c r="F30" s="82">
        <f t="shared" si="9"/>
        <v>0</v>
      </c>
      <c r="G30" s="83">
        <f t="shared" si="10"/>
        <v>0</v>
      </c>
      <c r="H30" s="84"/>
      <c r="I30" s="85">
        <f t="shared" si="11"/>
        <v>0</v>
      </c>
      <c r="J30" s="86" t="str">
        <f t="shared" si="1"/>
        <v/>
      </c>
      <c r="K30" s="87">
        <f t="shared" si="12"/>
        <v>0</v>
      </c>
      <c r="L30" s="83">
        <f t="shared" si="13"/>
        <v>0</v>
      </c>
      <c r="M30" s="88"/>
      <c r="N30" s="111">
        <f t="shared" si="2"/>
        <v>0</v>
      </c>
      <c r="P30" s="85">
        <f t="shared" si="14"/>
        <v>0</v>
      </c>
      <c r="Q30" s="82">
        <f t="shared" si="15"/>
        <v>0</v>
      </c>
      <c r="R30" s="82">
        <f t="shared" si="16"/>
        <v>0</v>
      </c>
      <c r="S30" s="90">
        <f t="shared" si="3"/>
        <v>0</v>
      </c>
      <c r="U30" s="111">
        <f t="shared" si="17"/>
        <v>0</v>
      </c>
      <c r="V30">
        <f t="shared" si="4"/>
        <v>0</v>
      </c>
      <c r="W30" s="91">
        <v>21</v>
      </c>
      <c r="X30" s="92"/>
      <c r="Y30" s="93"/>
      <c r="Z30" s="93"/>
      <c r="AA30" s="93"/>
      <c r="AB30" s="93"/>
      <c r="AC30" s="93"/>
      <c r="AD30" s="93"/>
      <c r="AE30" s="93"/>
      <c r="AF30" s="93"/>
      <c r="AG30" s="94"/>
      <c r="AI30" s="91">
        <v>21</v>
      </c>
      <c r="AJ30" s="95">
        <v>21</v>
      </c>
      <c r="AK30" s="96" t="s">
        <v>100</v>
      </c>
      <c r="AL30" s="97">
        <f t="shared" si="18"/>
        <v>0</v>
      </c>
      <c r="AM30" s="98">
        <v>0</v>
      </c>
      <c r="AN30" s="97">
        <f t="shared" si="19"/>
        <v>0</v>
      </c>
      <c r="AO30" s="97">
        <v>0</v>
      </c>
      <c r="AP30" s="97">
        <v>0</v>
      </c>
      <c r="AQ30" s="97">
        <v>0</v>
      </c>
      <c r="AR30" s="97">
        <v>0</v>
      </c>
      <c r="AS30" s="97">
        <v>0</v>
      </c>
      <c r="AT30" s="97">
        <f t="shared" si="20"/>
        <v>0</v>
      </c>
      <c r="AU30" s="99">
        <f t="shared" si="21"/>
        <v>0</v>
      </c>
      <c r="AV30" s="99">
        <f t="shared" si="22"/>
        <v>0</v>
      </c>
      <c r="AX30" s="100">
        <v>21</v>
      </c>
      <c r="AY30" s="101" t="s">
        <v>100</v>
      </c>
      <c r="AZ30" s="102"/>
      <c r="BA30" s="102"/>
      <c r="BB30" s="103"/>
      <c r="BC30" s="104">
        <f t="shared" si="23"/>
        <v>0</v>
      </c>
      <c r="BD30" s="103"/>
      <c r="BE30" s="103"/>
      <c r="BF30" s="104">
        <f t="shared" si="5"/>
        <v>0</v>
      </c>
      <c r="BG30" s="105">
        <f t="shared" si="6"/>
        <v>0</v>
      </c>
      <c r="BH30" s="106"/>
      <c r="BI30" s="104">
        <v>0</v>
      </c>
      <c r="BJ30" s="97">
        <f t="shared" si="24"/>
        <v>0</v>
      </c>
      <c r="BK30" s="97">
        <f t="shared" si="25"/>
        <v>0</v>
      </c>
      <c r="BL30" s="97">
        <f t="shared" si="26"/>
        <v>0</v>
      </c>
      <c r="BM30" s="97"/>
      <c r="BN30" s="104">
        <f t="shared" si="27"/>
        <v>0</v>
      </c>
      <c r="BO30" s="105">
        <f t="shared" si="28"/>
        <v>0</v>
      </c>
      <c r="BP30" s="107"/>
      <c r="BQ30" s="108">
        <v>0</v>
      </c>
      <c r="BR30" s="109">
        <v>0</v>
      </c>
      <c r="BS30" s="107"/>
      <c r="BT30" s="110"/>
      <c r="BU30" s="110">
        <f t="shared" si="7"/>
        <v>-21</v>
      </c>
      <c r="BV30"/>
      <c r="BW30" s="26"/>
      <c r="BX30" s="107"/>
    </row>
    <row r="31" spans="1:76">
      <c r="A31" s="79">
        <v>22</v>
      </c>
      <c r="B31" s="79">
        <v>22</v>
      </c>
      <c r="C31" s="80" t="s">
        <v>101</v>
      </c>
      <c r="D31" s="81">
        <f t="shared" si="8"/>
        <v>0</v>
      </c>
      <c r="E31" s="82">
        <f t="shared" si="9"/>
        <v>0</v>
      </c>
      <c r="F31" s="82">
        <f t="shared" si="9"/>
        <v>0</v>
      </c>
      <c r="G31" s="83">
        <f t="shared" si="10"/>
        <v>0</v>
      </c>
      <c r="H31" s="84"/>
      <c r="I31" s="85">
        <f t="shared" si="11"/>
        <v>0</v>
      </c>
      <c r="J31" s="86" t="str">
        <f t="shared" si="1"/>
        <v/>
      </c>
      <c r="K31" s="87">
        <f t="shared" si="12"/>
        <v>0</v>
      </c>
      <c r="L31" s="83">
        <f t="shared" si="13"/>
        <v>0</v>
      </c>
      <c r="M31" s="88"/>
      <c r="N31" s="111">
        <f t="shared" si="2"/>
        <v>0</v>
      </c>
      <c r="P31" s="85">
        <f t="shared" si="14"/>
        <v>0</v>
      </c>
      <c r="Q31" s="82">
        <f t="shared" si="15"/>
        <v>0</v>
      </c>
      <c r="R31" s="82">
        <f t="shared" si="16"/>
        <v>0</v>
      </c>
      <c r="S31" s="90">
        <f t="shared" si="3"/>
        <v>0</v>
      </c>
      <c r="U31" s="111">
        <f t="shared" si="17"/>
        <v>0</v>
      </c>
      <c r="V31">
        <f t="shared" si="4"/>
        <v>0</v>
      </c>
      <c r="W31" s="91">
        <v>22</v>
      </c>
      <c r="X31" s="92"/>
      <c r="Y31" s="93"/>
      <c r="Z31" s="93"/>
      <c r="AA31" s="93"/>
      <c r="AB31" s="93"/>
      <c r="AC31" s="93"/>
      <c r="AD31" s="93"/>
      <c r="AE31" s="93"/>
      <c r="AF31" s="93"/>
      <c r="AG31" s="94"/>
      <c r="AI31" s="91">
        <v>22</v>
      </c>
      <c r="AJ31" s="95">
        <v>22</v>
      </c>
      <c r="AK31" s="96" t="s">
        <v>101</v>
      </c>
      <c r="AL31" s="97">
        <f t="shared" si="18"/>
        <v>0</v>
      </c>
      <c r="AM31" s="98">
        <v>0</v>
      </c>
      <c r="AN31" s="97">
        <f t="shared" si="19"/>
        <v>0</v>
      </c>
      <c r="AO31" s="97">
        <v>0</v>
      </c>
      <c r="AP31" s="97">
        <v>0</v>
      </c>
      <c r="AQ31" s="97">
        <v>0</v>
      </c>
      <c r="AR31" s="97">
        <v>0</v>
      </c>
      <c r="AS31" s="97">
        <v>0</v>
      </c>
      <c r="AT31" s="97">
        <f t="shared" si="20"/>
        <v>0</v>
      </c>
      <c r="AU31" s="99">
        <f t="shared" si="21"/>
        <v>0</v>
      </c>
      <c r="AV31" s="99">
        <f t="shared" si="22"/>
        <v>0</v>
      </c>
      <c r="AX31" s="100">
        <v>22</v>
      </c>
      <c r="AY31" s="101" t="s">
        <v>101</v>
      </c>
      <c r="AZ31" s="102"/>
      <c r="BA31" s="102"/>
      <c r="BB31" s="103"/>
      <c r="BC31" s="104">
        <f t="shared" si="23"/>
        <v>0</v>
      </c>
      <c r="BD31" s="103"/>
      <c r="BE31" s="103"/>
      <c r="BF31" s="104">
        <f t="shared" si="5"/>
        <v>0</v>
      </c>
      <c r="BG31" s="105">
        <f t="shared" si="6"/>
        <v>0</v>
      </c>
      <c r="BH31" s="106"/>
      <c r="BI31" s="104">
        <v>0</v>
      </c>
      <c r="BJ31" s="97">
        <f t="shared" si="24"/>
        <v>0</v>
      </c>
      <c r="BK31" s="97">
        <f t="shared" si="25"/>
        <v>0</v>
      </c>
      <c r="BL31" s="97">
        <f t="shared" si="26"/>
        <v>0</v>
      </c>
      <c r="BM31" s="97"/>
      <c r="BN31" s="104">
        <f t="shared" si="27"/>
        <v>0</v>
      </c>
      <c r="BO31" s="105">
        <f t="shared" si="28"/>
        <v>0</v>
      </c>
      <c r="BP31" s="107"/>
      <c r="BQ31" s="108">
        <v>0</v>
      </c>
      <c r="BR31" s="109">
        <v>0</v>
      </c>
      <c r="BS31" s="107"/>
      <c r="BT31" s="110"/>
      <c r="BU31" s="110">
        <f t="shared" si="7"/>
        <v>-22</v>
      </c>
      <c r="BV31"/>
      <c r="BW31" s="26"/>
      <c r="BX31" s="107"/>
    </row>
    <row r="32" spans="1:76">
      <c r="A32" s="79">
        <v>23</v>
      </c>
      <c r="B32" s="79">
        <v>23</v>
      </c>
      <c r="C32" s="80" t="s">
        <v>102</v>
      </c>
      <c r="D32" s="81">
        <f t="shared" si="8"/>
        <v>2</v>
      </c>
      <c r="E32" s="82">
        <f t="shared" si="9"/>
        <v>26456</v>
      </c>
      <c r="F32" s="82">
        <f t="shared" si="9"/>
        <v>1786</v>
      </c>
      <c r="G32" s="83">
        <f t="shared" si="10"/>
        <v>28242</v>
      </c>
      <c r="H32" s="84"/>
      <c r="I32" s="85">
        <f t="shared" si="11"/>
        <v>0</v>
      </c>
      <c r="J32" s="86">
        <f t="shared" si="1"/>
        <v>0</v>
      </c>
      <c r="K32" s="87">
        <f t="shared" si="12"/>
        <v>1786</v>
      </c>
      <c r="L32" s="83">
        <f t="shared" si="13"/>
        <v>1786</v>
      </c>
      <c r="M32" s="88"/>
      <c r="N32" s="111">
        <f t="shared" si="2"/>
        <v>26456</v>
      </c>
      <c r="P32" s="85">
        <f t="shared" si="14"/>
        <v>0</v>
      </c>
      <c r="Q32" s="82">
        <f t="shared" si="15"/>
        <v>0</v>
      </c>
      <c r="R32" s="82">
        <f t="shared" si="16"/>
        <v>1786</v>
      </c>
      <c r="S32" s="90">
        <f t="shared" si="3"/>
        <v>1786</v>
      </c>
      <c r="U32" s="111">
        <f t="shared" si="17"/>
        <v>12235</v>
      </c>
      <c r="V32">
        <f t="shared" si="4"/>
        <v>0</v>
      </c>
      <c r="W32" s="91">
        <v>23</v>
      </c>
      <c r="X32" s="92">
        <v>2</v>
      </c>
      <c r="Y32" s="93">
        <v>26456</v>
      </c>
      <c r="Z32" s="93">
        <v>0</v>
      </c>
      <c r="AA32" s="93">
        <v>26456</v>
      </c>
      <c r="AB32" s="93">
        <v>1786</v>
      </c>
      <c r="AC32" s="93">
        <v>28242</v>
      </c>
      <c r="AD32" s="93">
        <v>0</v>
      </c>
      <c r="AE32" s="93">
        <v>0</v>
      </c>
      <c r="AF32" s="93">
        <v>0</v>
      </c>
      <c r="AG32" s="94">
        <v>28242</v>
      </c>
      <c r="AI32" s="91">
        <v>23</v>
      </c>
      <c r="AJ32" s="95">
        <v>23</v>
      </c>
      <c r="AK32" s="96" t="s">
        <v>102</v>
      </c>
      <c r="AL32" s="97">
        <f t="shared" si="18"/>
        <v>26456</v>
      </c>
      <c r="AM32" s="98">
        <v>29752</v>
      </c>
      <c r="AN32" s="97">
        <f t="shared" si="19"/>
        <v>0</v>
      </c>
      <c r="AO32" s="97">
        <v>0</v>
      </c>
      <c r="AP32" s="97">
        <v>0</v>
      </c>
      <c r="AQ32" s="97">
        <v>10449</v>
      </c>
      <c r="AR32" s="97">
        <v>0</v>
      </c>
      <c r="AS32" s="97">
        <v>0</v>
      </c>
      <c r="AT32" s="97">
        <f t="shared" si="20"/>
        <v>0</v>
      </c>
      <c r="AU32" s="99">
        <f t="shared" si="21"/>
        <v>10449</v>
      </c>
      <c r="AV32" s="99">
        <f t="shared" si="22"/>
        <v>0</v>
      </c>
      <c r="AX32" s="100">
        <v>23</v>
      </c>
      <c r="AY32" s="101" t="s">
        <v>102</v>
      </c>
      <c r="AZ32" s="102"/>
      <c r="BA32" s="102"/>
      <c r="BB32" s="103"/>
      <c r="BC32" s="104">
        <f t="shared" si="23"/>
        <v>0</v>
      </c>
      <c r="BD32" s="103"/>
      <c r="BE32" s="103"/>
      <c r="BF32" s="104">
        <f t="shared" si="5"/>
        <v>0</v>
      </c>
      <c r="BG32" s="105">
        <f t="shared" si="6"/>
        <v>0</v>
      </c>
      <c r="BH32" s="106"/>
      <c r="BI32" s="104">
        <v>0</v>
      </c>
      <c r="BJ32" s="97">
        <f t="shared" si="24"/>
        <v>0</v>
      </c>
      <c r="BK32" s="97">
        <f t="shared" si="25"/>
        <v>0</v>
      </c>
      <c r="BL32" s="97">
        <f t="shared" si="26"/>
        <v>0</v>
      </c>
      <c r="BM32" s="97"/>
      <c r="BN32" s="104">
        <f t="shared" si="27"/>
        <v>0</v>
      </c>
      <c r="BO32" s="105">
        <f t="shared" si="28"/>
        <v>0</v>
      </c>
      <c r="BP32" s="107"/>
      <c r="BQ32" s="108">
        <v>5476</v>
      </c>
      <c r="BR32" s="109">
        <v>1221.25</v>
      </c>
      <c r="BS32" s="107"/>
      <c r="BT32" s="110"/>
      <c r="BU32" s="110">
        <f t="shared" si="7"/>
        <v>-23</v>
      </c>
      <c r="BV32"/>
      <c r="BW32" s="26"/>
      <c r="BX32" s="107"/>
    </row>
    <row r="33" spans="1:76">
      <c r="A33" s="79">
        <v>24</v>
      </c>
      <c r="B33" s="79">
        <v>24</v>
      </c>
      <c r="C33" s="80" t="s">
        <v>103</v>
      </c>
      <c r="D33" s="81">
        <f t="shared" si="8"/>
        <v>57</v>
      </c>
      <c r="E33" s="82">
        <f t="shared" si="9"/>
        <v>608354</v>
      </c>
      <c r="F33" s="82">
        <f t="shared" si="9"/>
        <v>50901</v>
      </c>
      <c r="G33" s="83">
        <f t="shared" si="10"/>
        <v>659255</v>
      </c>
      <c r="H33" s="84"/>
      <c r="I33" s="85">
        <f t="shared" si="11"/>
        <v>106659.27388481531</v>
      </c>
      <c r="J33" s="86">
        <f t="shared" si="1"/>
        <v>0.54117657685378873</v>
      </c>
      <c r="K33" s="87">
        <f t="shared" si="12"/>
        <v>50901</v>
      </c>
      <c r="L33" s="83">
        <f t="shared" si="13"/>
        <v>157560.27388481531</v>
      </c>
      <c r="M33" s="88"/>
      <c r="N33" s="111">
        <f t="shared" si="2"/>
        <v>501694.72611518472</v>
      </c>
      <c r="P33" s="85">
        <f t="shared" si="14"/>
        <v>0</v>
      </c>
      <c r="Q33" s="82">
        <f t="shared" si="15"/>
        <v>106659.27388481531</v>
      </c>
      <c r="R33" s="82">
        <f t="shared" si="16"/>
        <v>50901</v>
      </c>
      <c r="S33" s="90">
        <f t="shared" si="3"/>
        <v>157560.27388481531</v>
      </c>
      <c r="U33" s="111">
        <f t="shared" si="17"/>
        <v>247988.75</v>
      </c>
      <c r="V33">
        <f t="shared" si="4"/>
        <v>0</v>
      </c>
      <c r="W33" s="91">
        <v>24</v>
      </c>
      <c r="X33" s="92">
        <v>57</v>
      </c>
      <c r="Y33" s="93">
        <v>608354</v>
      </c>
      <c r="Z33" s="93">
        <v>0</v>
      </c>
      <c r="AA33" s="93">
        <v>608354</v>
      </c>
      <c r="AB33" s="93">
        <v>50901</v>
      </c>
      <c r="AC33" s="93">
        <v>659255</v>
      </c>
      <c r="AD33" s="93">
        <v>0</v>
      </c>
      <c r="AE33" s="93">
        <v>0</v>
      </c>
      <c r="AF33" s="93">
        <v>0</v>
      </c>
      <c r="AG33" s="94">
        <v>659255</v>
      </c>
      <c r="AI33" s="91">
        <v>24</v>
      </c>
      <c r="AJ33" s="95">
        <v>24</v>
      </c>
      <c r="AK33" s="96" t="s">
        <v>103</v>
      </c>
      <c r="AL33" s="97">
        <f t="shared" si="18"/>
        <v>608354</v>
      </c>
      <c r="AM33" s="98">
        <v>479612</v>
      </c>
      <c r="AN33" s="97">
        <f t="shared" si="19"/>
        <v>128742</v>
      </c>
      <c r="AO33" s="97">
        <v>18376.75</v>
      </c>
      <c r="AP33" s="97">
        <v>32858.75</v>
      </c>
      <c r="AQ33" s="97">
        <v>8497.5</v>
      </c>
      <c r="AR33" s="97">
        <v>8612.75</v>
      </c>
      <c r="AS33" s="97">
        <v>0</v>
      </c>
      <c r="AT33" s="97">
        <f t="shared" si="20"/>
        <v>0</v>
      </c>
      <c r="AU33" s="99">
        <f t="shared" si="21"/>
        <v>197087.75</v>
      </c>
      <c r="AV33" s="99">
        <f t="shared" si="22"/>
        <v>106659.27388481531</v>
      </c>
      <c r="AX33" s="100">
        <v>24</v>
      </c>
      <c r="AY33" s="101" t="s">
        <v>103</v>
      </c>
      <c r="AZ33" s="102"/>
      <c r="BA33" s="102"/>
      <c r="BB33" s="103"/>
      <c r="BC33" s="104">
        <f t="shared" si="23"/>
        <v>0</v>
      </c>
      <c r="BD33" s="103"/>
      <c r="BE33" s="103"/>
      <c r="BF33" s="104">
        <f t="shared" si="5"/>
        <v>0</v>
      </c>
      <c r="BG33" s="105">
        <f t="shared" si="6"/>
        <v>0</v>
      </c>
      <c r="BH33" s="106"/>
      <c r="BI33" s="104">
        <v>0</v>
      </c>
      <c r="BJ33" s="97">
        <f t="shared" si="24"/>
        <v>128742</v>
      </c>
      <c r="BK33" s="97">
        <f t="shared" si="25"/>
        <v>128742</v>
      </c>
      <c r="BL33" s="97">
        <f t="shared" si="26"/>
        <v>0</v>
      </c>
      <c r="BM33" s="97"/>
      <c r="BN33" s="104">
        <f t="shared" si="27"/>
        <v>0</v>
      </c>
      <c r="BO33" s="105">
        <f t="shared" si="28"/>
        <v>0</v>
      </c>
      <c r="BP33" s="107"/>
      <c r="BQ33" s="108">
        <v>59939</v>
      </c>
      <c r="BR33" s="109">
        <v>16659</v>
      </c>
      <c r="BS33" s="107"/>
      <c r="BT33" s="110"/>
      <c r="BU33" s="110">
        <f t="shared" si="7"/>
        <v>-24</v>
      </c>
      <c r="BV33"/>
      <c r="BW33" s="26"/>
      <c r="BX33" s="107"/>
    </row>
    <row r="34" spans="1:76">
      <c r="A34" s="79">
        <v>25</v>
      </c>
      <c r="B34" s="79">
        <v>25</v>
      </c>
      <c r="C34" s="80" t="s">
        <v>104</v>
      </c>
      <c r="D34" s="81">
        <f t="shared" si="8"/>
        <v>13</v>
      </c>
      <c r="E34" s="82">
        <f t="shared" si="9"/>
        <v>130910</v>
      </c>
      <c r="F34" s="82">
        <f t="shared" si="9"/>
        <v>11609</v>
      </c>
      <c r="G34" s="83">
        <f t="shared" si="10"/>
        <v>142519</v>
      </c>
      <c r="H34" s="84"/>
      <c r="I34" s="85">
        <f t="shared" si="11"/>
        <v>53758.785968151657</v>
      </c>
      <c r="J34" s="86">
        <f t="shared" si="1"/>
        <v>0.72366587538358662</v>
      </c>
      <c r="K34" s="87">
        <f t="shared" si="12"/>
        <v>11609</v>
      </c>
      <c r="L34" s="83">
        <f t="shared" si="13"/>
        <v>65367.785968151657</v>
      </c>
      <c r="M34" s="88"/>
      <c r="N34" s="111">
        <f t="shared" si="2"/>
        <v>77151.214031848343</v>
      </c>
      <c r="P34" s="85">
        <f t="shared" si="14"/>
        <v>0</v>
      </c>
      <c r="Q34" s="82">
        <f t="shared" si="15"/>
        <v>53758.785968151657</v>
      </c>
      <c r="R34" s="82">
        <f t="shared" si="16"/>
        <v>11609</v>
      </c>
      <c r="S34" s="90">
        <f t="shared" si="3"/>
        <v>65367.785968151657</v>
      </c>
      <c r="U34" s="111">
        <f t="shared" si="17"/>
        <v>85895.75</v>
      </c>
      <c r="V34">
        <f t="shared" si="4"/>
        <v>0</v>
      </c>
      <c r="W34" s="91">
        <v>25</v>
      </c>
      <c r="X34" s="92">
        <v>13</v>
      </c>
      <c r="Y34" s="93">
        <v>130910</v>
      </c>
      <c r="Z34" s="93">
        <v>0</v>
      </c>
      <c r="AA34" s="93">
        <v>130910</v>
      </c>
      <c r="AB34" s="93">
        <v>11609</v>
      </c>
      <c r="AC34" s="93">
        <v>142519</v>
      </c>
      <c r="AD34" s="93">
        <v>0</v>
      </c>
      <c r="AE34" s="93">
        <v>0</v>
      </c>
      <c r="AF34" s="93">
        <v>0</v>
      </c>
      <c r="AG34" s="94">
        <v>142519</v>
      </c>
      <c r="AI34" s="91">
        <v>25</v>
      </c>
      <c r="AJ34" s="95">
        <v>25</v>
      </c>
      <c r="AK34" s="96" t="s">
        <v>104</v>
      </c>
      <c r="AL34" s="97">
        <f t="shared" si="18"/>
        <v>130910</v>
      </c>
      <c r="AM34" s="98">
        <v>66021</v>
      </c>
      <c r="AN34" s="97">
        <f t="shared" si="19"/>
        <v>64889</v>
      </c>
      <c r="AO34" s="97">
        <v>0</v>
      </c>
      <c r="AP34" s="97">
        <v>5268.25</v>
      </c>
      <c r="AQ34" s="97">
        <v>0</v>
      </c>
      <c r="AR34" s="97">
        <v>0</v>
      </c>
      <c r="AS34" s="97">
        <v>4129.5</v>
      </c>
      <c r="AT34" s="97">
        <f t="shared" si="20"/>
        <v>0</v>
      </c>
      <c r="AU34" s="99">
        <f t="shared" si="21"/>
        <v>74286.75</v>
      </c>
      <c r="AV34" s="99">
        <f t="shared" si="22"/>
        <v>53758.785968151657</v>
      </c>
      <c r="AX34" s="100">
        <v>25</v>
      </c>
      <c r="AY34" s="101" t="s">
        <v>104</v>
      </c>
      <c r="AZ34" s="102"/>
      <c r="BA34" s="102"/>
      <c r="BB34" s="103"/>
      <c r="BC34" s="104">
        <f t="shared" si="23"/>
        <v>0</v>
      </c>
      <c r="BD34" s="103"/>
      <c r="BE34" s="103"/>
      <c r="BF34" s="104">
        <f t="shared" si="5"/>
        <v>0</v>
      </c>
      <c r="BG34" s="105">
        <f t="shared" si="6"/>
        <v>0</v>
      </c>
      <c r="BH34" s="106"/>
      <c r="BI34" s="104">
        <v>0</v>
      </c>
      <c r="BJ34" s="97">
        <f t="shared" si="24"/>
        <v>64889</v>
      </c>
      <c r="BK34" s="97">
        <f t="shared" si="25"/>
        <v>64889</v>
      </c>
      <c r="BL34" s="97">
        <f t="shared" si="26"/>
        <v>0</v>
      </c>
      <c r="BM34" s="97"/>
      <c r="BN34" s="104">
        <f t="shared" si="27"/>
        <v>0</v>
      </c>
      <c r="BO34" s="105">
        <f t="shared" si="28"/>
        <v>0</v>
      </c>
      <c r="BP34" s="107"/>
      <c r="BQ34" s="108">
        <v>23375</v>
      </c>
      <c r="BR34" s="109">
        <v>0</v>
      </c>
      <c r="BS34" s="107"/>
      <c r="BT34" s="110"/>
      <c r="BU34" s="110">
        <f t="shared" si="7"/>
        <v>-25</v>
      </c>
      <c r="BV34"/>
      <c r="BW34" s="26"/>
      <c r="BX34" s="107"/>
    </row>
    <row r="35" spans="1:76">
      <c r="A35" s="79">
        <v>26</v>
      </c>
      <c r="B35" s="79">
        <v>26</v>
      </c>
      <c r="C35" s="80" t="s">
        <v>105</v>
      </c>
      <c r="D35" s="81">
        <f t="shared" si="8"/>
        <v>2</v>
      </c>
      <c r="E35" s="82">
        <f t="shared" si="9"/>
        <v>29844</v>
      </c>
      <c r="F35" s="82">
        <f t="shared" si="9"/>
        <v>1786</v>
      </c>
      <c r="G35" s="83">
        <f t="shared" si="10"/>
        <v>31630</v>
      </c>
      <c r="H35" s="84"/>
      <c r="I35" s="85">
        <f t="shared" si="11"/>
        <v>1169.8039080126082</v>
      </c>
      <c r="J35" s="86">
        <f t="shared" si="1"/>
        <v>0.14542564744065242</v>
      </c>
      <c r="K35" s="87">
        <f t="shared" si="12"/>
        <v>1786</v>
      </c>
      <c r="L35" s="83">
        <f t="shared" si="13"/>
        <v>2955.8039080126082</v>
      </c>
      <c r="M35" s="88"/>
      <c r="N35" s="111">
        <f t="shared" si="2"/>
        <v>28674.196091987393</v>
      </c>
      <c r="P35" s="85">
        <f t="shared" si="14"/>
        <v>0</v>
      </c>
      <c r="Q35" s="82">
        <f t="shared" si="15"/>
        <v>1169.8039080126082</v>
      </c>
      <c r="R35" s="82">
        <f t="shared" si="16"/>
        <v>1786</v>
      </c>
      <c r="S35" s="90">
        <f t="shared" si="3"/>
        <v>2955.8039080126082</v>
      </c>
      <c r="U35" s="111">
        <f t="shared" si="17"/>
        <v>9830</v>
      </c>
      <c r="V35">
        <f t="shared" si="4"/>
        <v>0</v>
      </c>
      <c r="W35" s="91">
        <v>26</v>
      </c>
      <c r="X35" s="92">
        <v>2</v>
      </c>
      <c r="Y35" s="93">
        <v>29844</v>
      </c>
      <c r="Z35" s="93">
        <v>0</v>
      </c>
      <c r="AA35" s="93">
        <v>29844</v>
      </c>
      <c r="AB35" s="93">
        <v>1786</v>
      </c>
      <c r="AC35" s="93">
        <v>31630</v>
      </c>
      <c r="AD35" s="93">
        <v>0</v>
      </c>
      <c r="AE35" s="93">
        <v>0</v>
      </c>
      <c r="AF35" s="93">
        <v>0</v>
      </c>
      <c r="AG35" s="94">
        <v>31630</v>
      </c>
      <c r="AI35" s="91">
        <v>26</v>
      </c>
      <c r="AJ35" s="95">
        <v>26</v>
      </c>
      <c r="AK35" s="96" t="s">
        <v>105</v>
      </c>
      <c r="AL35" s="97">
        <f t="shared" si="18"/>
        <v>29844</v>
      </c>
      <c r="AM35" s="98">
        <v>28432</v>
      </c>
      <c r="AN35" s="97">
        <f t="shared" si="19"/>
        <v>1412</v>
      </c>
      <c r="AO35" s="97">
        <v>0</v>
      </c>
      <c r="AP35" s="97">
        <v>4543.25</v>
      </c>
      <c r="AQ35" s="97">
        <v>1924.75</v>
      </c>
      <c r="AR35" s="97">
        <v>164</v>
      </c>
      <c r="AS35" s="97">
        <v>0</v>
      </c>
      <c r="AT35" s="97">
        <f t="shared" si="20"/>
        <v>0</v>
      </c>
      <c r="AU35" s="99">
        <f t="shared" si="21"/>
        <v>8044</v>
      </c>
      <c r="AV35" s="99">
        <f t="shared" si="22"/>
        <v>1169.8039080126082</v>
      </c>
      <c r="AX35" s="100">
        <v>26</v>
      </c>
      <c r="AY35" s="101" t="s">
        <v>105</v>
      </c>
      <c r="AZ35" s="102"/>
      <c r="BA35" s="102"/>
      <c r="BB35" s="103"/>
      <c r="BC35" s="104">
        <f t="shared" si="23"/>
        <v>0</v>
      </c>
      <c r="BD35" s="103"/>
      <c r="BE35" s="103"/>
      <c r="BF35" s="104">
        <f t="shared" si="5"/>
        <v>0</v>
      </c>
      <c r="BG35" s="105">
        <f t="shared" si="6"/>
        <v>0</v>
      </c>
      <c r="BH35" s="106"/>
      <c r="BI35" s="104">
        <v>0</v>
      </c>
      <c r="BJ35" s="97">
        <f t="shared" si="24"/>
        <v>1412</v>
      </c>
      <c r="BK35" s="97">
        <f t="shared" si="25"/>
        <v>1412</v>
      </c>
      <c r="BL35" s="97">
        <f t="shared" si="26"/>
        <v>0</v>
      </c>
      <c r="BM35" s="97"/>
      <c r="BN35" s="104">
        <f t="shared" si="27"/>
        <v>0</v>
      </c>
      <c r="BO35" s="105">
        <f t="shared" si="28"/>
        <v>0</v>
      </c>
      <c r="BP35" s="107"/>
      <c r="BQ35" s="108">
        <v>1672</v>
      </c>
      <c r="BR35" s="109">
        <v>0</v>
      </c>
      <c r="BS35" s="107"/>
      <c r="BT35" s="110"/>
      <c r="BU35" s="110">
        <f t="shared" si="7"/>
        <v>-26</v>
      </c>
      <c r="BV35"/>
      <c r="BW35" s="26"/>
      <c r="BX35" s="107"/>
    </row>
    <row r="36" spans="1:76">
      <c r="A36" s="79">
        <v>27</v>
      </c>
      <c r="B36" s="79">
        <v>27</v>
      </c>
      <c r="C36" s="80" t="s">
        <v>106</v>
      </c>
      <c r="D36" s="81">
        <f t="shared" si="8"/>
        <v>2</v>
      </c>
      <c r="E36" s="82">
        <f t="shared" si="9"/>
        <v>23456</v>
      </c>
      <c r="F36" s="82">
        <f t="shared" si="9"/>
        <v>1786</v>
      </c>
      <c r="G36" s="83">
        <f t="shared" si="10"/>
        <v>25242</v>
      </c>
      <c r="H36" s="84"/>
      <c r="I36" s="85">
        <f t="shared" si="11"/>
        <v>9953.2748943792321</v>
      </c>
      <c r="J36" s="86">
        <f t="shared" si="1"/>
        <v>0.57243029686872837</v>
      </c>
      <c r="K36" s="87">
        <f t="shared" si="12"/>
        <v>1786</v>
      </c>
      <c r="L36" s="83">
        <f t="shared" si="13"/>
        <v>11739.274894379232</v>
      </c>
      <c r="M36" s="88"/>
      <c r="N36" s="111">
        <f t="shared" si="2"/>
        <v>13502.725105620768</v>
      </c>
      <c r="P36" s="85">
        <f t="shared" si="14"/>
        <v>0</v>
      </c>
      <c r="Q36" s="82">
        <f t="shared" si="15"/>
        <v>9953.2748943792321</v>
      </c>
      <c r="R36" s="82">
        <f t="shared" si="16"/>
        <v>1786</v>
      </c>
      <c r="S36" s="90">
        <f t="shared" si="3"/>
        <v>11739.274894379232</v>
      </c>
      <c r="U36" s="111">
        <f t="shared" si="17"/>
        <v>19173.75</v>
      </c>
      <c r="V36">
        <f t="shared" si="4"/>
        <v>0</v>
      </c>
      <c r="W36" s="91">
        <v>27</v>
      </c>
      <c r="X36" s="92">
        <v>2</v>
      </c>
      <c r="Y36" s="93">
        <v>23456</v>
      </c>
      <c r="Z36" s="93">
        <v>0</v>
      </c>
      <c r="AA36" s="93">
        <v>23456</v>
      </c>
      <c r="AB36" s="93">
        <v>1786</v>
      </c>
      <c r="AC36" s="93">
        <v>25242</v>
      </c>
      <c r="AD36" s="93">
        <v>0</v>
      </c>
      <c r="AE36" s="93">
        <v>0</v>
      </c>
      <c r="AF36" s="93">
        <v>0</v>
      </c>
      <c r="AG36" s="94">
        <v>25242</v>
      </c>
      <c r="AI36" s="91">
        <v>27</v>
      </c>
      <c r="AJ36" s="95">
        <v>27</v>
      </c>
      <c r="AK36" s="96" t="s">
        <v>106</v>
      </c>
      <c r="AL36" s="97">
        <f t="shared" si="18"/>
        <v>23456</v>
      </c>
      <c r="AM36" s="98">
        <v>11442</v>
      </c>
      <c r="AN36" s="97">
        <f t="shared" si="19"/>
        <v>12014</v>
      </c>
      <c r="AO36" s="97">
        <v>0</v>
      </c>
      <c r="AP36" s="97">
        <v>5373.75</v>
      </c>
      <c r="AQ36" s="97">
        <v>0</v>
      </c>
      <c r="AR36" s="97">
        <v>0</v>
      </c>
      <c r="AS36" s="97">
        <v>0</v>
      </c>
      <c r="AT36" s="97">
        <f t="shared" si="20"/>
        <v>0</v>
      </c>
      <c r="AU36" s="99">
        <f t="shared" si="21"/>
        <v>17387.75</v>
      </c>
      <c r="AV36" s="99">
        <f t="shared" si="22"/>
        <v>9953.2748943792321</v>
      </c>
      <c r="AX36" s="100">
        <v>27</v>
      </c>
      <c r="AY36" s="101" t="s">
        <v>106</v>
      </c>
      <c r="AZ36" s="102"/>
      <c r="BA36" s="102"/>
      <c r="BB36" s="103"/>
      <c r="BC36" s="104">
        <f t="shared" si="23"/>
        <v>0</v>
      </c>
      <c r="BD36" s="103"/>
      <c r="BE36" s="103"/>
      <c r="BF36" s="104">
        <f t="shared" si="5"/>
        <v>0</v>
      </c>
      <c r="BG36" s="105">
        <f t="shared" si="6"/>
        <v>0</v>
      </c>
      <c r="BH36" s="106"/>
      <c r="BI36" s="104">
        <v>0</v>
      </c>
      <c r="BJ36" s="97">
        <f t="shared" si="24"/>
        <v>12014</v>
      </c>
      <c r="BK36" s="97">
        <f t="shared" si="25"/>
        <v>12014</v>
      </c>
      <c r="BL36" s="97">
        <f t="shared" si="26"/>
        <v>0</v>
      </c>
      <c r="BM36" s="97"/>
      <c r="BN36" s="104">
        <f t="shared" si="27"/>
        <v>0</v>
      </c>
      <c r="BO36" s="105">
        <f t="shared" si="28"/>
        <v>0</v>
      </c>
      <c r="BP36" s="107"/>
      <c r="BQ36" s="108">
        <v>0</v>
      </c>
      <c r="BR36" s="109">
        <v>0</v>
      </c>
      <c r="BS36" s="107"/>
      <c r="BT36" s="110" t="s">
        <v>98</v>
      </c>
      <c r="BU36" s="110">
        <f t="shared" si="7"/>
        <v>-27</v>
      </c>
      <c r="BV36"/>
      <c r="BW36" s="26"/>
      <c r="BX36" s="107"/>
    </row>
    <row r="37" spans="1:76">
      <c r="A37" s="79">
        <v>28</v>
      </c>
      <c r="B37" s="79">
        <v>28</v>
      </c>
      <c r="C37" s="80" t="s">
        <v>107</v>
      </c>
      <c r="D37" s="81">
        <f t="shared" si="8"/>
        <v>0</v>
      </c>
      <c r="E37" s="82">
        <f t="shared" si="9"/>
        <v>0</v>
      </c>
      <c r="F37" s="82">
        <f t="shared" si="9"/>
        <v>0</v>
      </c>
      <c r="G37" s="83">
        <f t="shared" si="10"/>
        <v>0</v>
      </c>
      <c r="H37" s="84"/>
      <c r="I37" s="85">
        <f t="shared" si="11"/>
        <v>0</v>
      </c>
      <c r="J37" s="86">
        <f t="shared" si="1"/>
        <v>0</v>
      </c>
      <c r="K37" s="87">
        <f t="shared" si="12"/>
        <v>0</v>
      </c>
      <c r="L37" s="83">
        <f t="shared" si="13"/>
        <v>0</v>
      </c>
      <c r="M37" s="88"/>
      <c r="N37" s="111">
        <f t="shared" si="2"/>
        <v>0</v>
      </c>
      <c r="P37" s="85">
        <f t="shared" si="14"/>
        <v>0</v>
      </c>
      <c r="Q37" s="82">
        <f t="shared" si="15"/>
        <v>0</v>
      </c>
      <c r="R37" s="82">
        <f t="shared" si="16"/>
        <v>0</v>
      </c>
      <c r="S37" s="90">
        <f t="shared" si="3"/>
        <v>0</v>
      </c>
      <c r="U37" s="111">
        <f t="shared" si="17"/>
        <v>12892.5</v>
      </c>
      <c r="V37">
        <f t="shared" si="4"/>
        <v>0</v>
      </c>
      <c r="W37" s="91">
        <v>28</v>
      </c>
      <c r="X37" s="92"/>
      <c r="Y37" s="93"/>
      <c r="Z37" s="93"/>
      <c r="AA37" s="93"/>
      <c r="AB37" s="93"/>
      <c r="AC37" s="93"/>
      <c r="AD37" s="93"/>
      <c r="AE37" s="93"/>
      <c r="AF37" s="93"/>
      <c r="AG37" s="94"/>
      <c r="AI37" s="91">
        <v>28</v>
      </c>
      <c r="AJ37" s="95">
        <v>28</v>
      </c>
      <c r="AK37" s="96" t="s">
        <v>107</v>
      </c>
      <c r="AL37" s="97">
        <f t="shared" si="18"/>
        <v>0</v>
      </c>
      <c r="AM37" s="98">
        <v>0</v>
      </c>
      <c r="AN37" s="97">
        <f t="shared" si="19"/>
        <v>0</v>
      </c>
      <c r="AO37" s="97">
        <v>0</v>
      </c>
      <c r="AP37" s="97">
        <v>0</v>
      </c>
      <c r="AQ37" s="97">
        <v>12892.5</v>
      </c>
      <c r="AR37" s="97">
        <v>0</v>
      </c>
      <c r="AS37" s="97">
        <v>0</v>
      </c>
      <c r="AT37" s="97">
        <f t="shared" si="20"/>
        <v>0</v>
      </c>
      <c r="AU37" s="99">
        <f t="shared" si="21"/>
        <v>12892.5</v>
      </c>
      <c r="AV37" s="99">
        <f t="shared" si="22"/>
        <v>0</v>
      </c>
      <c r="AX37" s="100">
        <v>28</v>
      </c>
      <c r="AY37" s="101" t="s">
        <v>107</v>
      </c>
      <c r="AZ37" s="102"/>
      <c r="BA37" s="102"/>
      <c r="BB37" s="103"/>
      <c r="BC37" s="104">
        <f t="shared" si="23"/>
        <v>0</v>
      </c>
      <c r="BD37" s="103"/>
      <c r="BE37" s="103"/>
      <c r="BF37" s="104">
        <f t="shared" si="5"/>
        <v>0</v>
      </c>
      <c r="BG37" s="105">
        <f t="shared" si="6"/>
        <v>0</v>
      </c>
      <c r="BH37" s="106"/>
      <c r="BI37" s="104">
        <v>0</v>
      </c>
      <c r="BJ37" s="97">
        <f t="shared" si="24"/>
        <v>0</v>
      </c>
      <c r="BK37" s="97">
        <f t="shared" si="25"/>
        <v>0</v>
      </c>
      <c r="BL37" s="97">
        <f t="shared" si="26"/>
        <v>0</v>
      </c>
      <c r="BM37" s="97"/>
      <c r="BN37" s="104">
        <f t="shared" si="27"/>
        <v>0</v>
      </c>
      <c r="BO37" s="105">
        <f t="shared" si="28"/>
        <v>0</v>
      </c>
      <c r="BP37" s="107"/>
      <c r="BQ37" s="108">
        <v>0</v>
      </c>
      <c r="BR37" s="109">
        <v>0</v>
      </c>
      <c r="BS37" s="107"/>
      <c r="BT37" s="110" t="s">
        <v>108</v>
      </c>
      <c r="BU37" s="110">
        <f t="shared" si="7"/>
        <v>-28</v>
      </c>
      <c r="BV37"/>
      <c r="BW37" s="26"/>
      <c r="BX37" s="107"/>
    </row>
    <row r="38" spans="1:76">
      <c r="A38" s="79">
        <v>29</v>
      </c>
      <c r="B38" s="79">
        <v>29</v>
      </c>
      <c r="C38" s="80" t="s">
        <v>109</v>
      </c>
      <c r="D38" s="81">
        <f t="shared" si="8"/>
        <v>0</v>
      </c>
      <c r="E38" s="82">
        <f t="shared" si="9"/>
        <v>0</v>
      </c>
      <c r="F38" s="82">
        <f t="shared" si="9"/>
        <v>0</v>
      </c>
      <c r="G38" s="83">
        <f t="shared" si="10"/>
        <v>0</v>
      </c>
      <c r="H38" s="84"/>
      <c r="I38" s="85">
        <f t="shared" si="11"/>
        <v>0</v>
      </c>
      <c r="J38" s="86" t="str">
        <f t="shared" si="1"/>
        <v/>
      </c>
      <c r="K38" s="87">
        <f t="shared" si="12"/>
        <v>0</v>
      </c>
      <c r="L38" s="83">
        <f t="shared" si="13"/>
        <v>0</v>
      </c>
      <c r="M38" s="88"/>
      <c r="N38" s="111">
        <f t="shared" si="2"/>
        <v>0</v>
      </c>
      <c r="P38" s="85">
        <f t="shared" si="14"/>
        <v>0</v>
      </c>
      <c r="Q38" s="82">
        <f t="shared" si="15"/>
        <v>0</v>
      </c>
      <c r="R38" s="82">
        <f t="shared" si="16"/>
        <v>0</v>
      </c>
      <c r="S38" s="90">
        <f t="shared" si="3"/>
        <v>0</v>
      </c>
      <c r="U38" s="111">
        <f t="shared" si="17"/>
        <v>0</v>
      </c>
      <c r="V38">
        <f t="shared" si="4"/>
        <v>0</v>
      </c>
      <c r="W38" s="91">
        <v>29</v>
      </c>
      <c r="X38" s="92"/>
      <c r="Y38" s="93"/>
      <c r="Z38" s="93"/>
      <c r="AA38" s="93"/>
      <c r="AB38" s="93"/>
      <c r="AC38" s="93"/>
      <c r="AD38" s="93"/>
      <c r="AE38" s="93"/>
      <c r="AF38" s="93"/>
      <c r="AG38" s="94"/>
      <c r="AI38" s="91">
        <v>29</v>
      </c>
      <c r="AJ38" s="95">
        <v>29</v>
      </c>
      <c r="AK38" s="96" t="s">
        <v>109</v>
      </c>
      <c r="AL38" s="97">
        <f t="shared" si="18"/>
        <v>0</v>
      </c>
      <c r="AM38" s="98">
        <v>0</v>
      </c>
      <c r="AN38" s="97">
        <f t="shared" si="19"/>
        <v>0</v>
      </c>
      <c r="AO38" s="97">
        <v>0</v>
      </c>
      <c r="AP38" s="97">
        <v>0</v>
      </c>
      <c r="AQ38" s="97">
        <v>0</v>
      </c>
      <c r="AR38" s="97">
        <v>0</v>
      </c>
      <c r="AS38" s="97">
        <v>0</v>
      </c>
      <c r="AT38" s="97">
        <f t="shared" si="20"/>
        <v>0</v>
      </c>
      <c r="AU38" s="99">
        <f t="shared" si="21"/>
        <v>0</v>
      </c>
      <c r="AV38" s="99">
        <f t="shared" si="22"/>
        <v>0</v>
      </c>
      <c r="AX38" s="100">
        <v>29</v>
      </c>
      <c r="AY38" s="101" t="s">
        <v>109</v>
      </c>
      <c r="AZ38" s="102"/>
      <c r="BA38" s="102"/>
      <c r="BB38" s="103"/>
      <c r="BC38" s="104">
        <f t="shared" si="23"/>
        <v>0</v>
      </c>
      <c r="BD38" s="103"/>
      <c r="BE38" s="103"/>
      <c r="BF38" s="104">
        <f t="shared" si="5"/>
        <v>0</v>
      </c>
      <c r="BG38" s="105">
        <f t="shared" si="6"/>
        <v>0</v>
      </c>
      <c r="BH38" s="106"/>
      <c r="BI38" s="104">
        <v>0</v>
      </c>
      <c r="BJ38" s="97">
        <f t="shared" si="24"/>
        <v>0</v>
      </c>
      <c r="BK38" s="97">
        <f t="shared" si="25"/>
        <v>0</v>
      </c>
      <c r="BL38" s="97">
        <f t="shared" si="26"/>
        <v>0</v>
      </c>
      <c r="BM38" s="97"/>
      <c r="BN38" s="104">
        <f t="shared" si="27"/>
        <v>0</v>
      </c>
      <c r="BO38" s="105">
        <f t="shared" si="28"/>
        <v>0</v>
      </c>
      <c r="BP38" s="107"/>
      <c r="BQ38" s="108">
        <v>0</v>
      </c>
      <c r="BR38" s="109">
        <v>0</v>
      </c>
      <c r="BS38" s="107"/>
      <c r="BT38" s="110"/>
      <c r="BU38" s="110">
        <f t="shared" si="7"/>
        <v>-29</v>
      </c>
      <c r="BV38"/>
      <c r="BW38" s="26"/>
      <c r="BX38" s="107"/>
    </row>
    <row r="39" spans="1:76">
      <c r="A39" s="79">
        <v>30</v>
      </c>
      <c r="B39" s="79">
        <v>30</v>
      </c>
      <c r="C39" s="80" t="s">
        <v>110</v>
      </c>
      <c r="D39" s="81">
        <f t="shared" si="8"/>
        <v>8</v>
      </c>
      <c r="E39" s="82">
        <f t="shared" si="9"/>
        <v>104941</v>
      </c>
      <c r="F39" s="82">
        <f t="shared" si="9"/>
        <v>7144</v>
      </c>
      <c r="G39" s="83">
        <f t="shared" si="10"/>
        <v>112085</v>
      </c>
      <c r="H39" s="84"/>
      <c r="I39" s="85">
        <f t="shared" si="11"/>
        <v>10261.466858813148</v>
      </c>
      <c r="J39" s="86">
        <f t="shared" si="1"/>
        <v>0.7753134137105947</v>
      </c>
      <c r="K39" s="87">
        <f t="shared" si="12"/>
        <v>7144</v>
      </c>
      <c r="L39" s="83">
        <f t="shared" si="13"/>
        <v>17405.466858813146</v>
      </c>
      <c r="M39" s="88"/>
      <c r="N39" s="111">
        <f t="shared" si="2"/>
        <v>94679.533141186854</v>
      </c>
      <c r="P39" s="85">
        <f t="shared" si="14"/>
        <v>0</v>
      </c>
      <c r="Q39" s="82">
        <f t="shared" si="15"/>
        <v>10261.466858813148</v>
      </c>
      <c r="R39" s="82">
        <f t="shared" si="16"/>
        <v>7144</v>
      </c>
      <c r="S39" s="90">
        <f t="shared" si="3"/>
        <v>17405.466858813146</v>
      </c>
      <c r="U39" s="111">
        <f t="shared" si="17"/>
        <v>20379.25</v>
      </c>
      <c r="V39">
        <f t="shared" si="4"/>
        <v>0</v>
      </c>
      <c r="W39" s="91">
        <v>30</v>
      </c>
      <c r="X39" s="92">
        <v>8</v>
      </c>
      <c r="Y39" s="93">
        <v>104941</v>
      </c>
      <c r="Z39" s="93">
        <v>0</v>
      </c>
      <c r="AA39" s="93">
        <v>104941</v>
      </c>
      <c r="AB39" s="93">
        <v>7144</v>
      </c>
      <c r="AC39" s="93">
        <v>112085</v>
      </c>
      <c r="AD39" s="93">
        <v>0</v>
      </c>
      <c r="AE39" s="93">
        <v>0</v>
      </c>
      <c r="AF39" s="93">
        <v>0</v>
      </c>
      <c r="AG39" s="94">
        <v>112085</v>
      </c>
      <c r="AI39" s="91">
        <v>30</v>
      </c>
      <c r="AJ39" s="95">
        <v>30</v>
      </c>
      <c r="AK39" s="96" t="s">
        <v>110</v>
      </c>
      <c r="AL39" s="97">
        <f t="shared" si="18"/>
        <v>104941</v>
      </c>
      <c r="AM39" s="98">
        <v>92555</v>
      </c>
      <c r="AN39" s="97">
        <f t="shared" si="19"/>
        <v>12386</v>
      </c>
      <c r="AO39" s="97">
        <v>849.25</v>
      </c>
      <c r="AP39" s="97">
        <v>0</v>
      </c>
      <c r="AQ39" s="97">
        <v>0</v>
      </c>
      <c r="AR39" s="97">
        <v>0</v>
      </c>
      <c r="AS39" s="97">
        <v>0</v>
      </c>
      <c r="AT39" s="97">
        <f t="shared" si="20"/>
        <v>0</v>
      </c>
      <c r="AU39" s="99">
        <f t="shared" si="21"/>
        <v>13235.25</v>
      </c>
      <c r="AV39" s="99">
        <f t="shared" si="22"/>
        <v>10261.466858813148</v>
      </c>
      <c r="AX39" s="100">
        <v>30</v>
      </c>
      <c r="AY39" s="101" t="s">
        <v>110</v>
      </c>
      <c r="AZ39" s="102"/>
      <c r="BA39" s="102"/>
      <c r="BB39" s="103"/>
      <c r="BC39" s="104">
        <f t="shared" si="23"/>
        <v>0</v>
      </c>
      <c r="BD39" s="103"/>
      <c r="BE39" s="103"/>
      <c r="BF39" s="104">
        <f t="shared" si="5"/>
        <v>0</v>
      </c>
      <c r="BG39" s="105">
        <f t="shared" si="6"/>
        <v>0</v>
      </c>
      <c r="BH39" s="106"/>
      <c r="BI39" s="104">
        <v>0</v>
      </c>
      <c r="BJ39" s="97">
        <f t="shared" si="24"/>
        <v>12386</v>
      </c>
      <c r="BK39" s="97">
        <f t="shared" si="25"/>
        <v>12386</v>
      </c>
      <c r="BL39" s="97">
        <f t="shared" si="26"/>
        <v>0</v>
      </c>
      <c r="BM39" s="97"/>
      <c r="BN39" s="104">
        <f t="shared" si="27"/>
        <v>0</v>
      </c>
      <c r="BO39" s="105">
        <f t="shared" si="28"/>
        <v>0</v>
      </c>
      <c r="BP39" s="107"/>
      <c r="BQ39" s="108">
        <v>26139</v>
      </c>
      <c r="BR39" s="109">
        <v>0</v>
      </c>
      <c r="BS39" s="107"/>
      <c r="BT39" s="110"/>
      <c r="BU39" s="110">
        <f t="shared" si="7"/>
        <v>-30</v>
      </c>
      <c r="BV39"/>
      <c r="BW39" s="26"/>
      <c r="BX39" s="107"/>
    </row>
    <row r="40" spans="1:76">
      <c r="A40" s="79">
        <v>31</v>
      </c>
      <c r="B40" s="79">
        <v>31</v>
      </c>
      <c r="C40" s="80" t="s">
        <v>111</v>
      </c>
      <c r="D40" s="81">
        <f t="shared" si="8"/>
        <v>213</v>
      </c>
      <c r="E40" s="82">
        <f t="shared" si="9"/>
        <v>2774799</v>
      </c>
      <c r="F40" s="82">
        <f t="shared" si="9"/>
        <v>190209</v>
      </c>
      <c r="G40" s="83">
        <f t="shared" si="10"/>
        <v>2965008</v>
      </c>
      <c r="H40" s="84"/>
      <c r="I40" s="85">
        <f t="shared" si="11"/>
        <v>190936.52058912875</v>
      </c>
      <c r="J40" s="86">
        <f t="shared" si="1"/>
        <v>0.40372954573070796</v>
      </c>
      <c r="K40" s="87">
        <f t="shared" si="12"/>
        <v>190209</v>
      </c>
      <c r="L40" s="83">
        <f t="shared" si="13"/>
        <v>381145.52058912872</v>
      </c>
      <c r="M40" s="88"/>
      <c r="N40" s="111">
        <f t="shared" si="2"/>
        <v>2583862.4794108714</v>
      </c>
      <c r="P40" s="85">
        <f t="shared" si="14"/>
        <v>0</v>
      </c>
      <c r="Q40" s="82">
        <f t="shared" si="15"/>
        <v>190936.52058912875</v>
      </c>
      <c r="R40" s="82">
        <f t="shared" si="16"/>
        <v>190209</v>
      </c>
      <c r="S40" s="90">
        <f t="shared" si="3"/>
        <v>381145.52058912872</v>
      </c>
      <c r="U40" s="111">
        <f t="shared" si="17"/>
        <v>663140.75</v>
      </c>
      <c r="V40">
        <f t="shared" si="4"/>
        <v>0</v>
      </c>
      <c r="W40" s="91">
        <v>31</v>
      </c>
      <c r="X40" s="92">
        <v>213</v>
      </c>
      <c r="Y40" s="93">
        <v>2774799</v>
      </c>
      <c r="Z40" s="93">
        <v>0</v>
      </c>
      <c r="AA40" s="93">
        <v>2774799</v>
      </c>
      <c r="AB40" s="93">
        <v>190209</v>
      </c>
      <c r="AC40" s="93">
        <v>2965008</v>
      </c>
      <c r="AD40" s="93">
        <v>0</v>
      </c>
      <c r="AE40" s="93">
        <v>0</v>
      </c>
      <c r="AF40" s="93">
        <v>0</v>
      </c>
      <c r="AG40" s="94">
        <v>2965008</v>
      </c>
      <c r="AI40" s="91">
        <v>31</v>
      </c>
      <c r="AJ40" s="95">
        <v>31</v>
      </c>
      <c r="AK40" s="96" t="s">
        <v>111</v>
      </c>
      <c r="AL40" s="97">
        <f t="shared" si="18"/>
        <v>2774799</v>
      </c>
      <c r="AM40" s="98">
        <v>2544331</v>
      </c>
      <c r="AN40" s="97">
        <f t="shared" si="19"/>
        <v>230468</v>
      </c>
      <c r="AO40" s="97">
        <v>49890.75</v>
      </c>
      <c r="AP40" s="97">
        <v>69212.25</v>
      </c>
      <c r="AQ40" s="97">
        <v>52599.75</v>
      </c>
      <c r="AR40" s="97">
        <v>0</v>
      </c>
      <c r="AS40" s="97">
        <v>70761</v>
      </c>
      <c r="AT40" s="97">
        <f t="shared" si="20"/>
        <v>0</v>
      </c>
      <c r="AU40" s="99">
        <f t="shared" si="21"/>
        <v>472931.75</v>
      </c>
      <c r="AV40" s="99">
        <f t="shared" si="22"/>
        <v>190936.52058912875</v>
      </c>
      <c r="AX40" s="100">
        <v>31</v>
      </c>
      <c r="AY40" s="101" t="s">
        <v>111</v>
      </c>
      <c r="AZ40" s="102"/>
      <c r="BA40" s="102"/>
      <c r="BB40" s="103"/>
      <c r="BC40" s="104">
        <f t="shared" si="23"/>
        <v>0</v>
      </c>
      <c r="BD40" s="103"/>
      <c r="BE40" s="103"/>
      <c r="BF40" s="104">
        <f t="shared" si="5"/>
        <v>0</v>
      </c>
      <c r="BG40" s="105">
        <f t="shared" si="6"/>
        <v>0</v>
      </c>
      <c r="BH40" s="106"/>
      <c r="BI40" s="104">
        <v>0</v>
      </c>
      <c r="BJ40" s="97">
        <f t="shared" si="24"/>
        <v>230468</v>
      </c>
      <c r="BK40" s="97">
        <f t="shared" si="25"/>
        <v>230468</v>
      </c>
      <c r="BL40" s="97">
        <f t="shared" si="26"/>
        <v>0</v>
      </c>
      <c r="BM40" s="97"/>
      <c r="BN40" s="104">
        <f t="shared" si="27"/>
        <v>0</v>
      </c>
      <c r="BO40" s="105">
        <f t="shared" si="28"/>
        <v>0</v>
      </c>
      <c r="BP40" s="107"/>
      <c r="BQ40" s="108">
        <v>186816</v>
      </c>
      <c r="BR40" s="109">
        <v>58907.25</v>
      </c>
      <c r="BS40" s="107"/>
      <c r="BT40" s="110"/>
      <c r="BU40" s="110">
        <f t="shared" si="7"/>
        <v>-31</v>
      </c>
      <c r="BV40"/>
      <c r="BW40" s="26"/>
      <c r="BX40" s="107"/>
    </row>
    <row r="41" spans="1:76">
      <c r="A41" s="79">
        <v>32</v>
      </c>
      <c r="B41" s="79">
        <v>32</v>
      </c>
      <c r="C41" s="80" t="s">
        <v>112</v>
      </c>
      <c r="D41" s="81">
        <f t="shared" si="8"/>
        <v>0</v>
      </c>
      <c r="E41" s="82">
        <f t="shared" si="9"/>
        <v>0</v>
      </c>
      <c r="F41" s="82">
        <f t="shared" si="9"/>
        <v>0</v>
      </c>
      <c r="G41" s="83">
        <f t="shared" si="10"/>
        <v>0</v>
      </c>
      <c r="H41" s="84"/>
      <c r="I41" s="85">
        <f t="shared" si="11"/>
        <v>0</v>
      </c>
      <c r="J41" s="86" t="str">
        <f t="shared" si="1"/>
        <v/>
      </c>
      <c r="K41" s="87">
        <f t="shared" si="12"/>
        <v>0</v>
      </c>
      <c r="L41" s="83">
        <f t="shared" si="13"/>
        <v>0</v>
      </c>
      <c r="M41" s="88"/>
      <c r="N41" s="111">
        <f t="shared" si="2"/>
        <v>0</v>
      </c>
      <c r="P41" s="85">
        <f t="shared" si="14"/>
        <v>0</v>
      </c>
      <c r="Q41" s="82">
        <f t="shared" si="15"/>
        <v>0</v>
      </c>
      <c r="R41" s="82">
        <f t="shared" si="16"/>
        <v>0</v>
      </c>
      <c r="S41" s="90">
        <f t="shared" si="3"/>
        <v>0</v>
      </c>
      <c r="U41" s="111">
        <f t="shared" si="17"/>
        <v>0</v>
      </c>
      <c r="V41">
        <f t="shared" si="4"/>
        <v>0</v>
      </c>
      <c r="W41" s="91">
        <v>32</v>
      </c>
      <c r="X41" s="92"/>
      <c r="Y41" s="93"/>
      <c r="Z41" s="93"/>
      <c r="AA41" s="93"/>
      <c r="AB41" s="93"/>
      <c r="AC41" s="93"/>
      <c r="AD41" s="93"/>
      <c r="AE41" s="93"/>
      <c r="AF41" s="93"/>
      <c r="AG41" s="94"/>
      <c r="AI41" s="91">
        <v>32</v>
      </c>
      <c r="AJ41" s="95">
        <v>32</v>
      </c>
      <c r="AK41" s="96" t="s">
        <v>112</v>
      </c>
      <c r="AL41" s="97">
        <f t="shared" si="18"/>
        <v>0</v>
      </c>
      <c r="AM41" s="98">
        <v>0</v>
      </c>
      <c r="AN41" s="97">
        <f t="shared" si="19"/>
        <v>0</v>
      </c>
      <c r="AO41" s="97">
        <v>0</v>
      </c>
      <c r="AP41" s="97">
        <v>0</v>
      </c>
      <c r="AQ41" s="97">
        <v>0</v>
      </c>
      <c r="AR41" s="97">
        <v>0</v>
      </c>
      <c r="AS41" s="97">
        <v>0</v>
      </c>
      <c r="AT41" s="97">
        <f t="shared" si="20"/>
        <v>0</v>
      </c>
      <c r="AU41" s="99">
        <f t="shared" si="21"/>
        <v>0</v>
      </c>
      <c r="AV41" s="99">
        <f t="shared" si="22"/>
        <v>0</v>
      </c>
      <c r="AX41" s="100">
        <v>32</v>
      </c>
      <c r="AY41" s="101" t="s">
        <v>112</v>
      </c>
      <c r="AZ41" s="102"/>
      <c r="BA41" s="102"/>
      <c r="BB41" s="103"/>
      <c r="BC41" s="104">
        <f t="shared" si="23"/>
        <v>0</v>
      </c>
      <c r="BD41" s="103"/>
      <c r="BE41" s="103"/>
      <c r="BF41" s="104">
        <f t="shared" si="5"/>
        <v>0</v>
      </c>
      <c r="BG41" s="105">
        <f t="shared" si="6"/>
        <v>0</v>
      </c>
      <c r="BH41" s="106"/>
      <c r="BI41" s="104">
        <v>0</v>
      </c>
      <c r="BJ41" s="97">
        <f t="shared" si="24"/>
        <v>0</v>
      </c>
      <c r="BK41" s="97">
        <f t="shared" si="25"/>
        <v>0</v>
      </c>
      <c r="BL41" s="97">
        <f t="shared" si="26"/>
        <v>0</v>
      </c>
      <c r="BM41" s="97"/>
      <c r="BN41" s="104">
        <f t="shared" si="27"/>
        <v>0</v>
      </c>
      <c r="BO41" s="105">
        <f t="shared" si="28"/>
        <v>0</v>
      </c>
      <c r="BP41" s="107"/>
      <c r="BQ41" s="108">
        <v>0</v>
      </c>
      <c r="BR41" s="109">
        <v>0</v>
      </c>
      <c r="BS41" s="107"/>
      <c r="BT41" s="110"/>
      <c r="BU41" s="110">
        <f t="shared" si="7"/>
        <v>-32</v>
      </c>
      <c r="BV41"/>
      <c r="BW41" s="26"/>
      <c r="BX41" s="107"/>
    </row>
    <row r="42" spans="1:76">
      <c r="A42" s="79">
        <v>33</v>
      </c>
      <c r="B42" s="79">
        <v>33</v>
      </c>
      <c r="C42" s="80" t="s">
        <v>113</v>
      </c>
      <c r="D42" s="81">
        <f t="shared" si="8"/>
        <v>0</v>
      </c>
      <c r="E42" s="82">
        <f t="shared" si="9"/>
        <v>0</v>
      </c>
      <c r="F42" s="82">
        <f t="shared" si="9"/>
        <v>0</v>
      </c>
      <c r="G42" s="83">
        <f t="shared" si="10"/>
        <v>0</v>
      </c>
      <c r="H42" s="84"/>
      <c r="I42" s="85">
        <f t="shared" si="11"/>
        <v>0</v>
      </c>
      <c r="J42" s="86" t="str">
        <f t="shared" si="1"/>
        <v/>
      </c>
      <c r="K42" s="87">
        <f t="shared" si="12"/>
        <v>0</v>
      </c>
      <c r="L42" s="83">
        <f t="shared" si="13"/>
        <v>0</v>
      </c>
      <c r="M42" s="88"/>
      <c r="N42" s="111">
        <f t="shared" si="2"/>
        <v>0</v>
      </c>
      <c r="P42" s="85">
        <f t="shared" si="14"/>
        <v>0</v>
      </c>
      <c r="Q42" s="82">
        <f t="shared" si="15"/>
        <v>0</v>
      </c>
      <c r="R42" s="82">
        <f t="shared" si="16"/>
        <v>0</v>
      </c>
      <c r="S42" s="90">
        <f t="shared" si="3"/>
        <v>0</v>
      </c>
      <c r="U42" s="111">
        <f t="shared" si="17"/>
        <v>0</v>
      </c>
      <c r="V42">
        <f t="shared" si="4"/>
        <v>0</v>
      </c>
      <c r="W42" s="91">
        <v>33</v>
      </c>
      <c r="X42" s="92"/>
      <c r="Y42" s="93"/>
      <c r="Z42" s="93"/>
      <c r="AA42" s="93"/>
      <c r="AB42" s="93"/>
      <c r="AC42" s="93"/>
      <c r="AD42" s="93"/>
      <c r="AE42" s="93"/>
      <c r="AF42" s="93"/>
      <c r="AG42" s="94"/>
      <c r="AI42" s="91">
        <v>33</v>
      </c>
      <c r="AJ42" s="95">
        <v>33</v>
      </c>
      <c r="AK42" s="96" t="s">
        <v>113</v>
      </c>
      <c r="AL42" s="97">
        <f t="shared" si="18"/>
        <v>0</v>
      </c>
      <c r="AM42" s="98">
        <v>0</v>
      </c>
      <c r="AN42" s="97">
        <f t="shared" si="19"/>
        <v>0</v>
      </c>
      <c r="AO42" s="97">
        <v>0</v>
      </c>
      <c r="AP42" s="97">
        <v>0</v>
      </c>
      <c r="AQ42" s="97">
        <v>0</v>
      </c>
      <c r="AR42" s="97">
        <v>0</v>
      </c>
      <c r="AS42" s="97">
        <v>0</v>
      </c>
      <c r="AT42" s="97">
        <f t="shared" si="20"/>
        <v>0</v>
      </c>
      <c r="AU42" s="99">
        <f t="shared" si="21"/>
        <v>0</v>
      </c>
      <c r="AV42" s="99">
        <f t="shared" si="22"/>
        <v>0</v>
      </c>
      <c r="AX42" s="100">
        <v>33</v>
      </c>
      <c r="AY42" s="101" t="s">
        <v>113</v>
      </c>
      <c r="AZ42" s="102"/>
      <c r="BA42" s="102"/>
      <c r="BB42" s="103"/>
      <c r="BC42" s="104">
        <f t="shared" si="23"/>
        <v>0</v>
      </c>
      <c r="BD42" s="103"/>
      <c r="BE42" s="103"/>
      <c r="BF42" s="104">
        <f t="shared" si="5"/>
        <v>0</v>
      </c>
      <c r="BG42" s="105">
        <f t="shared" si="6"/>
        <v>0</v>
      </c>
      <c r="BH42" s="106"/>
      <c r="BI42" s="104">
        <v>0</v>
      </c>
      <c r="BJ42" s="97">
        <f t="shared" si="24"/>
        <v>0</v>
      </c>
      <c r="BK42" s="97">
        <f t="shared" si="25"/>
        <v>0</v>
      </c>
      <c r="BL42" s="97">
        <f t="shared" si="26"/>
        <v>0</v>
      </c>
      <c r="BM42" s="97"/>
      <c r="BN42" s="104">
        <f t="shared" si="27"/>
        <v>0</v>
      </c>
      <c r="BO42" s="105">
        <f t="shared" si="28"/>
        <v>0</v>
      </c>
      <c r="BP42" s="107"/>
      <c r="BQ42" s="108">
        <v>0</v>
      </c>
      <c r="BR42" s="109">
        <v>0</v>
      </c>
      <c r="BS42" s="107"/>
      <c r="BT42" s="110"/>
      <c r="BU42" s="110">
        <f t="shared" si="7"/>
        <v>-33</v>
      </c>
      <c r="BV42"/>
      <c r="BW42" s="26"/>
      <c r="BX42" s="107"/>
    </row>
    <row r="43" spans="1:76">
      <c r="A43" s="79">
        <v>34</v>
      </c>
      <c r="B43" s="79">
        <v>34</v>
      </c>
      <c r="C43" s="80" t="s">
        <v>114</v>
      </c>
      <c r="D43" s="81">
        <f t="shared" si="8"/>
        <v>0</v>
      </c>
      <c r="E43" s="82">
        <f t="shared" si="9"/>
        <v>0</v>
      </c>
      <c r="F43" s="82">
        <f t="shared" si="9"/>
        <v>0</v>
      </c>
      <c r="G43" s="83">
        <f t="shared" si="10"/>
        <v>0</v>
      </c>
      <c r="H43" s="84"/>
      <c r="I43" s="85">
        <f t="shared" si="11"/>
        <v>0</v>
      </c>
      <c r="J43" s="86" t="str">
        <f t="shared" si="1"/>
        <v/>
      </c>
      <c r="K43" s="87">
        <f t="shared" si="12"/>
        <v>0</v>
      </c>
      <c r="L43" s="83">
        <f t="shared" si="13"/>
        <v>0</v>
      </c>
      <c r="M43" s="88"/>
      <c r="N43" s="111">
        <f t="shared" si="2"/>
        <v>0</v>
      </c>
      <c r="P43" s="85">
        <f t="shared" si="14"/>
        <v>0</v>
      </c>
      <c r="Q43" s="82">
        <f t="shared" si="15"/>
        <v>0</v>
      </c>
      <c r="R43" s="82">
        <f t="shared" si="16"/>
        <v>0</v>
      </c>
      <c r="S43" s="90">
        <f t="shared" si="3"/>
        <v>0</v>
      </c>
      <c r="U43" s="111">
        <f t="shared" si="17"/>
        <v>0</v>
      </c>
      <c r="V43">
        <f t="shared" si="4"/>
        <v>0</v>
      </c>
      <c r="W43" s="91">
        <v>34</v>
      </c>
      <c r="X43" s="92"/>
      <c r="Y43" s="93"/>
      <c r="Z43" s="93"/>
      <c r="AA43" s="93"/>
      <c r="AB43" s="93"/>
      <c r="AC43" s="93"/>
      <c r="AD43" s="93"/>
      <c r="AE43" s="93"/>
      <c r="AF43" s="93"/>
      <c r="AG43" s="94"/>
      <c r="AI43" s="91">
        <v>34</v>
      </c>
      <c r="AJ43" s="95">
        <v>34</v>
      </c>
      <c r="AK43" s="96" t="s">
        <v>114</v>
      </c>
      <c r="AL43" s="97">
        <f t="shared" si="18"/>
        <v>0</v>
      </c>
      <c r="AM43" s="98">
        <v>0</v>
      </c>
      <c r="AN43" s="97">
        <f t="shared" si="19"/>
        <v>0</v>
      </c>
      <c r="AO43" s="97">
        <v>0</v>
      </c>
      <c r="AP43" s="97">
        <v>0</v>
      </c>
      <c r="AQ43" s="97">
        <v>0</v>
      </c>
      <c r="AR43" s="97">
        <v>0</v>
      </c>
      <c r="AS43" s="97">
        <v>0</v>
      </c>
      <c r="AT43" s="97">
        <f t="shared" si="20"/>
        <v>0</v>
      </c>
      <c r="AU43" s="99">
        <f t="shared" si="21"/>
        <v>0</v>
      </c>
      <c r="AV43" s="99">
        <f t="shared" si="22"/>
        <v>0</v>
      </c>
      <c r="AX43" s="100">
        <v>34</v>
      </c>
      <c r="AY43" s="101" t="s">
        <v>114</v>
      </c>
      <c r="AZ43" s="102"/>
      <c r="BA43" s="102"/>
      <c r="BB43" s="103"/>
      <c r="BC43" s="104">
        <f t="shared" si="23"/>
        <v>0</v>
      </c>
      <c r="BD43" s="103"/>
      <c r="BE43" s="103"/>
      <c r="BF43" s="104">
        <f t="shared" si="5"/>
        <v>0</v>
      </c>
      <c r="BG43" s="105">
        <f t="shared" si="6"/>
        <v>0</v>
      </c>
      <c r="BH43" s="106"/>
      <c r="BI43" s="104">
        <v>0</v>
      </c>
      <c r="BJ43" s="97">
        <f t="shared" si="24"/>
        <v>0</v>
      </c>
      <c r="BK43" s="97">
        <f t="shared" si="25"/>
        <v>0</v>
      </c>
      <c r="BL43" s="97">
        <f t="shared" si="26"/>
        <v>0</v>
      </c>
      <c r="BM43" s="97"/>
      <c r="BN43" s="104">
        <f t="shared" si="27"/>
        <v>0</v>
      </c>
      <c r="BO43" s="105">
        <f t="shared" si="28"/>
        <v>0</v>
      </c>
      <c r="BP43" s="107"/>
      <c r="BQ43" s="108">
        <v>0</v>
      </c>
      <c r="BR43" s="109">
        <v>0</v>
      </c>
      <c r="BS43" s="107"/>
      <c r="BT43" s="110"/>
      <c r="BU43" s="110">
        <f t="shared" si="7"/>
        <v>-34</v>
      </c>
      <c r="BV43"/>
      <c r="BW43" s="26"/>
      <c r="BX43" s="107"/>
    </row>
    <row r="44" spans="1:76">
      <c r="A44" s="79">
        <v>35</v>
      </c>
      <c r="B44" s="79">
        <v>35</v>
      </c>
      <c r="C44" s="80" t="s">
        <v>115</v>
      </c>
      <c r="D44" s="81">
        <f t="shared" si="8"/>
        <v>9525</v>
      </c>
      <c r="E44" s="82">
        <f t="shared" si="9"/>
        <v>138359043</v>
      </c>
      <c r="F44" s="82">
        <f t="shared" si="9"/>
        <v>8505825</v>
      </c>
      <c r="G44" s="83">
        <f t="shared" si="10"/>
        <v>146864868</v>
      </c>
      <c r="H44" s="84"/>
      <c r="I44" s="85">
        <f t="shared" si="11"/>
        <v>16500705.477284843</v>
      </c>
      <c r="J44" s="86">
        <f t="shared" si="1"/>
        <v>0.46980650920222539</v>
      </c>
      <c r="K44" s="87">
        <f t="shared" si="12"/>
        <v>8505825</v>
      </c>
      <c r="L44" s="83">
        <f t="shared" si="13"/>
        <v>25006530.477284841</v>
      </c>
      <c r="M44" s="88"/>
      <c r="N44" s="111">
        <f t="shared" si="2"/>
        <v>121858337.52271515</v>
      </c>
      <c r="P44" s="85">
        <f t="shared" si="14"/>
        <v>0</v>
      </c>
      <c r="Q44" s="82">
        <f t="shared" si="15"/>
        <v>16500705.477284843</v>
      </c>
      <c r="R44" s="82">
        <f t="shared" si="16"/>
        <v>8505825</v>
      </c>
      <c r="S44" s="90">
        <f t="shared" si="3"/>
        <v>25006530.477284841</v>
      </c>
      <c r="U44" s="111">
        <f t="shared" si="17"/>
        <v>43628168.25</v>
      </c>
      <c r="V44">
        <f t="shared" si="4"/>
        <v>0</v>
      </c>
      <c r="W44" s="91">
        <v>35</v>
      </c>
      <c r="X44" s="92">
        <v>9525</v>
      </c>
      <c r="Y44" s="93">
        <v>138359043</v>
      </c>
      <c r="Z44" s="93">
        <v>0</v>
      </c>
      <c r="AA44" s="93">
        <v>138359043</v>
      </c>
      <c r="AB44" s="93">
        <v>8505825</v>
      </c>
      <c r="AC44" s="93">
        <v>146864868</v>
      </c>
      <c r="AD44" s="93">
        <v>0</v>
      </c>
      <c r="AE44" s="93">
        <v>0</v>
      </c>
      <c r="AF44" s="93">
        <v>0</v>
      </c>
      <c r="AG44" s="94">
        <v>146864868</v>
      </c>
      <c r="AI44" s="91">
        <v>35</v>
      </c>
      <c r="AJ44" s="95">
        <v>35</v>
      </c>
      <c r="AK44" s="96" t="s">
        <v>115</v>
      </c>
      <c r="AL44" s="97">
        <f t="shared" si="18"/>
        <v>138359043</v>
      </c>
      <c r="AM44" s="98">
        <v>118442033</v>
      </c>
      <c r="AN44" s="97">
        <f t="shared" si="19"/>
        <v>19917010</v>
      </c>
      <c r="AO44" s="97">
        <v>3588035.5</v>
      </c>
      <c r="AP44" s="97">
        <v>5065491</v>
      </c>
      <c r="AQ44" s="97">
        <v>3682659</v>
      </c>
      <c r="AR44" s="97">
        <v>1338556.75</v>
      </c>
      <c r="AS44" s="97">
        <v>1530591</v>
      </c>
      <c r="AT44" s="97">
        <f t="shared" si="20"/>
        <v>0</v>
      </c>
      <c r="AU44" s="99">
        <f>SUM(AN44:AS44)+AT44</f>
        <v>35122343.25</v>
      </c>
      <c r="AV44" s="99">
        <f t="shared" si="22"/>
        <v>16500705.477284843</v>
      </c>
      <c r="AX44" s="100">
        <v>35</v>
      </c>
      <c r="AY44" s="101" t="s">
        <v>115</v>
      </c>
      <c r="AZ44" s="102"/>
      <c r="BA44" s="102"/>
      <c r="BB44" s="103"/>
      <c r="BC44" s="104">
        <f t="shared" si="23"/>
        <v>0</v>
      </c>
      <c r="BD44" s="103"/>
      <c r="BE44" s="103"/>
      <c r="BF44" s="104">
        <f t="shared" si="5"/>
        <v>0</v>
      </c>
      <c r="BG44" s="105">
        <f t="shared" si="6"/>
        <v>0</v>
      </c>
      <c r="BH44" s="106"/>
      <c r="BI44" s="104">
        <v>0</v>
      </c>
      <c r="BJ44" s="97">
        <f t="shared" si="24"/>
        <v>19917010</v>
      </c>
      <c r="BK44" s="97">
        <f t="shared" si="25"/>
        <v>19917010</v>
      </c>
      <c r="BL44" s="97">
        <f t="shared" si="26"/>
        <v>0</v>
      </c>
      <c r="BM44" s="97"/>
      <c r="BN44" s="104">
        <f t="shared" si="27"/>
        <v>0</v>
      </c>
      <c r="BO44" s="105">
        <f t="shared" si="28"/>
        <v>0</v>
      </c>
      <c r="BP44" s="107"/>
      <c r="BQ44" s="108">
        <v>17027270</v>
      </c>
      <c r="BR44" s="109">
        <v>4042277.25</v>
      </c>
      <c r="BS44" s="107"/>
      <c r="BT44" s="110"/>
      <c r="BU44" s="110">
        <f t="shared" si="7"/>
        <v>-35</v>
      </c>
      <c r="BV44"/>
      <c r="BW44" s="26"/>
      <c r="BX44" s="107"/>
    </row>
    <row r="45" spans="1:76">
      <c r="A45" s="79">
        <v>36</v>
      </c>
      <c r="B45" s="79">
        <v>36</v>
      </c>
      <c r="C45" s="80" t="s">
        <v>116</v>
      </c>
      <c r="D45" s="81">
        <f t="shared" si="8"/>
        <v>108</v>
      </c>
      <c r="E45" s="82">
        <f t="shared" si="9"/>
        <v>1410744</v>
      </c>
      <c r="F45" s="82">
        <f t="shared" si="9"/>
        <v>96444</v>
      </c>
      <c r="G45" s="83">
        <f t="shared" si="10"/>
        <v>1507188</v>
      </c>
      <c r="H45" s="84"/>
      <c r="I45" s="85">
        <f t="shared" si="11"/>
        <v>151482.14983042874</v>
      </c>
      <c r="J45" s="86">
        <f t="shared" si="1"/>
        <v>0.37060079836678816</v>
      </c>
      <c r="K45" s="87">
        <f t="shared" si="12"/>
        <v>96444</v>
      </c>
      <c r="L45" s="83">
        <f t="shared" si="13"/>
        <v>247926.14983042874</v>
      </c>
      <c r="M45" s="88"/>
      <c r="N45" s="111">
        <f t="shared" si="2"/>
        <v>1259261.8501695713</v>
      </c>
      <c r="P45" s="85">
        <f t="shared" si="14"/>
        <v>0</v>
      </c>
      <c r="Q45" s="82">
        <f t="shared" si="15"/>
        <v>151482.14983042874</v>
      </c>
      <c r="R45" s="82">
        <f t="shared" si="16"/>
        <v>96444</v>
      </c>
      <c r="S45" s="90">
        <f t="shared" si="3"/>
        <v>247926.14983042874</v>
      </c>
      <c r="U45" s="111">
        <f t="shared" si="17"/>
        <v>505191.5</v>
      </c>
      <c r="V45">
        <f t="shared" si="4"/>
        <v>0</v>
      </c>
      <c r="W45" s="91">
        <v>36</v>
      </c>
      <c r="X45" s="92">
        <v>108</v>
      </c>
      <c r="Y45" s="93">
        <v>1410744</v>
      </c>
      <c r="Z45" s="93">
        <v>0</v>
      </c>
      <c r="AA45" s="93">
        <v>1410744</v>
      </c>
      <c r="AB45" s="93">
        <v>96444</v>
      </c>
      <c r="AC45" s="93">
        <v>1507188</v>
      </c>
      <c r="AD45" s="93">
        <v>0</v>
      </c>
      <c r="AE45" s="93">
        <v>0</v>
      </c>
      <c r="AF45" s="93">
        <v>0</v>
      </c>
      <c r="AG45" s="94">
        <v>1507188</v>
      </c>
      <c r="AI45" s="91">
        <v>36</v>
      </c>
      <c r="AJ45" s="95">
        <v>36</v>
      </c>
      <c r="AK45" s="96" t="s">
        <v>116</v>
      </c>
      <c r="AL45" s="97">
        <f t="shared" si="18"/>
        <v>1410744</v>
      </c>
      <c r="AM45" s="98">
        <v>1227899</v>
      </c>
      <c r="AN45" s="97">
        <f t="shared" si="19"/>
        <v>182845</v>
      </c>
      <c r="AO45" s="97">
        <v>37208.75</v>
      </c>
      <c r="AP45" s="97">
        <v>55702.25</v>
      </c>
      <c r="AQ45" s="97">
        <v>34821</v>
      </c>
      <c r="AR45" s="97">
        <v>77276.5</v>
      </c>
      <c r="AS45" s="97">
        <v>20894</v>
      </c>
      <c r="AT45" s="97">
        <f t="shared" si="20"/>
        <v>0</v>
      </c>
      <c r="AU45" s="99">
        <f t="shared" si="21"/>
        <v>408747.5</v>
      </c>
      <c r="AV45" s="99">
        <f t="shared" si="22"/>
        <v>151482.14983042874</v>
      </c>
      <c r="AX45" s="100">
        <v>36</v>
      </c>
      <c r="AY45" s="101" t="s">
        <v>116</v>
      </c>
      <c r="AZ45" s="102"/>
      <c r="BA45" s="102"/>
      <c r="BB45" s="103"/>
      <c r="BC45" s="104">
        <f t="shared" si="23"/>
        <v>0</v>
      </c>
      <c r="BD45" s="103"/>
      <c r="BE45" s="103"/>
      <c r="BF45" s="104">
        <f t="shared" si="5"/>
        <v>0</v>
      </c>
      <c r="BG45" s="105">
        <f t="shared" si="6"/>
        <v>0</v>
      </c>
      <c r="BH45" s="106"/>
      <c r="BI45" s="104">
        <v>0</v>
      </c>
      <c r="BJ45" s="97">
        <f t="shared" si="24"/>
        <v>182845</v>
      </c>
      <c r="BK45" s="97">
        <f t="shared" si="25"/>
        <v>182845</v>
      </c>
      <c r="BL45" s="97">
        <f t="shared" si="26"/>
        <v>0</v>
      </c>
      <c r="BM45" s="97"/>
      <c r="BN45" s="104">
        <f t="shared" si="27"/>
        <v>0</v>
      </c>
      <c r="BO45" s="105">
        <f t="shared" si="28"/>
        <v>0</v>
      </c>
      <c r="BP45" s="107"/>
      <c r="BQ45" s="108">
        <v>16952</v>
      </c>
      <c r="BR45" s="109">
        <v>42666</v>
      </c>
      <c r="BS45" s="107"/>
      <c r="BT45" s="110"/>
      <c r="BU45" s="110">
        <f t="shared" si="7"/>
        <v>-36</v>
      </c>
      <c r="BV45"/>
      <c r="BW45" s="26"/>
      <c r="BX45" s="107"/>
    </row>
    <row r="46" spans="1:76">
      <c r="A46" s="79">
        <v>37</v>
      </c>
      <c r="B46" s="79">
        <v>37</v>
      </c>
      <c r="C46" s="80" t="s">
        <v>117</v>
      </c>
      <c r="D46" s="81">
        <f t="shared" si="8"/>
        <v>0</v>
      </c>
      <c r="E46" s="82">
        <f t="shared" si="9"/>
        <v>0</v>
      </c>
      <c r="F46" s="82">
        <f t="shared" si="9"/>
        <v>0</v>
      </c>
      <c r="G46" s="83">
        <f t="shared" si="10"/>
        <v>0</v>
      </c>
      <c r="H46" s="84"/>
      <c r="I46" s="85">
        <f t="shared" si="11"/>
        <v>0</v>
      </c>
      <c r="J46" s="86" t="str">
        <f t="shared" si="1"/>
        <v/>
      </c>
      <c r="K46" s="87">
        <f t="shared" si="12"/>
        <v>0</v>
      </c>
      <c r="L46" s="83">
        <f t="shared" si="13"/>
        <v>0</v>
      </c>
      <c r="M46" s="88"/>
      <c r="N46" s="111">
        <f t="shared" si="2"/>
        <v>0</v>
      </c>
      <c r="P46" s="85">
        <f t="shared" si="14"/>
        <v>0</v>
      </c>
      <c r="Q46" s="82">
        <f t="shared" si="15"/>
        <v>0</v>
      </c>
      <c r="R46" s="82">
        <f t="shared" si="16"/>
        <v>0</v>
      </c>
      <c r="S46" s="90">
        <f t="shared" si="3"/>
        <v>0</v>
      </c>
      <c r="U46" s="111">
        <f t="shared" si="17"/>
        <v>0</v>
      </c>
      <c r="V46">
        <f t="shared" si="4"/>
        <v>0</v>
      </c>
      <c r="W46" s="91">
        <v>37</v>
      </c>
      <c r="X46" s="92"/>
      <c r="Y46" s="93"/>
      <c r="Z46" s="93"/>
      <c r="AA46" s="93"/>
      <c r="AB46" s="93"/>
      <c r="AC46" s="93"/>
      <c r="AD46" s="93"/>
      <c r="AE46" s="93"/>
      <c r="AF46" s="93"/>
      <c r="AG46" s="94"/>
      <c r="AI46" s="91">
        <v>37</v>
      </c>
      <c r="AJ46" s="95">
        <v>37</v>
      </c>
      <c r="AK46" s="96" t="s">
        <v>117</v>
      </c>
      <c r="AL46" s="97">
        <f t="shared" si="18"/>
        <v>0</v>
      </c>
      <c r="AM46" s="98">
        <v>0</v>
      </c>
      <c r="AN46" s="97">
        <f t="shared" si="19"/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f t="shared" si="20"/>
        <v>0</v>
      </c>
      <c r="AU46" s="99">
        <f t="shared" si="21"/>
        <v>0</v>
      </c>
      <c r="AV46" s="99">
        <f t="shared" si="22"/>
        <v>0</v>
      </c>
      <c r="AX46" s="100">
        <v>37</v>
      </c>
      <c r="AY46" s="101" t="s">
        <v>117</v>
      </c>
      <c r="AZ46" s="102"/>
      <c r="BA46" s="102"/>
      <c r="BB46" s="103"/>
      <c r="BC46" s="104">
        <f t="shared" si="23"/>
        <v>0</v>
      </c>
      <c r="BD46" s="103"/>
      <c r="BE46" s="103"/>
      <c r="BF46" s="104">
        <f t="shared" si="5"/>
        <v>0</v>
      </c>
      <c r="BG46" s="105">
        <f t="shared" si="6"/>
        <v>0</v>
      </c>
      <c r="BH46" s="106"/>
      <c r="BI46" s="104">
        <v>0</v>
      </c>
      <c r="BJ46" s="97">
        <f t="shared" si="24"/>
        <v>0</v>
      </c>
      <c r="BK46" s="97">
        <f t="shared" si="25"/>
        <v>0</v>
      </c>
      <c r="BL46" s="97">
        <f t="shared" si="26"/>
        <v>0</v>
      </c>
      <c r="BM46" s="97"/>
      <c r="BN46" s="104">
        <f t="shared" si="27"/>
        <v>0</v>
      </c>
      <c r="BO46" s="105">
        <f t="shared" si="28"/>
        <v>0</v>
      </c>
      <c r="BP46" s="107"/>
      <c r="BQ46" s="108">
        <v>0</v>
      </c>
      <c r="BR46" s="109">
        <v>0</v>
      </c>
      <c r="BS46" s="107"/>
      <c r="BT46" s="110" t="s">
        <v>80</v>
      </c>
      <c r="BU46" s="110">
        <f t="shared" si="7"/>
        <v>-37</v>
      </c>
      <c r="BV46"/>
      <c r="BW46" s="26"/>
      <c r="BX46" s="107"/>
    </row>
    <row r="47" spans="1:76">
      <c r="A47" s="79">
        <v>38</v>
      </c>
      <c r="B47" s="79">
        <v>38</v>
      </c>
      <c r="C47" s="80" t="s">
        <v>118</v>
      </c>
      <c r="D47" s="81">
        <f t="shared" si="8"/>
        <v>0</v>
      </c>
      <c r="E47" s="82">
        <f t="shared" si="9"/>
        <v>0</v>
      </c>
      <c r="F47" s="82">
        <f t="shared" si="9"/>
        <v>0</v>
      </c>
      <c r="G47" s="83">
        <f t="shared" si="10"/>
        <v>0</v>
      </c>
      <c r="H47" s="84"/>
      <c r="I47" s="85">
        <f t="shared" si="11"/>
        <v>0</v>
      </c>
      <c r="J47" s="86" t="str">
        <f t="shared" si="1"/>
        <v/>
      </c>
      <c r="K47" s="87">
        <f t="shared" si="12"/>
        <v>0</v>
      </c>
      <c r="L47" s="83">
        <f t="shared" si="13"/>
        <v>0</v>
      </c>
      <c r="M47" s="88"/>
      <c r="N47" s="111">
        <f t="shared" si="2"/>
        <v>0</v>
      </c>
      <c r="P47" s="85">
        <f t="shared" si="14"/>
        <v>0</v>
      </c>
      <c r="Q47" s="82">
        <f t="shared" si="15"/>
        <v>0</v>
      </c>
      <c r="R47" s="82">
        <f t="shared" si="16"/>
        <v>0</v>
      </c>
      <c r="S47" s="90">
        <f t="shared" si="3"/>
        <v>0</v>
      </c>
      <c r="U47" s="111">
        <f t="shared" si="17"/>
        <v>0</v>
      </c>
      <c r="V47">
        <f t="shared" si="4"/>
        <v>0</v>
      </c>
      <c r="W47" s="91">
        <v>38</v>
      </c>
      <c r="X47" s="92"/>
      <c r="Y47" s="93"/>
      <c r="Z47" s="93"/>
      <c r="AA47" s="93"/>
      <c r="AB47" s="93"/>
      <c r="AC47" s="93"/>
      <c r="AD47" s="93"/>
      <c r="AE47" s="93"/>
      <c r="AF47" s="93"/>
      <c r="AG47" s="94"/>
      <c r="AI47" s="91">
        <v>38</v>
      </c>
      <c r="AJ47" s="95">
        <v>38</v>
      </c>
      <c r="AK47" s="96" t="s">
        <v>118</v>
      </c>
      <c r="AL47" s="97">
        <f t="shared" si="18"/>
        <v>0</v>
      </c>
      <c r="AM47" s="98">
        <v>0</v>
      </c>
      <c r="AN47" s="97">
        <f t="shared" si="19"/>
        <v>0</v>
      </c>
      <c r="AO47" s="97">
        <v>0</v>
      </c>
      <c r="AP47" s="97">
        <v>0</v>
      </c>
      <c r="AQ47" s="97">
        <v>0</v>
      </c>
      <c r="AR47" s="97">
        <v>0</v>
      </c>
      <c r="AS47" s="97">
        <v>0</v>
      </c>
      <c r="AT47" s="97">
        <f t="shared" si="20"/>
        <v>0</v>
      </c>
      <c r="AU47" s="99">
        <f t="shared" si="21"/>
        <v>0</v>
      </c>
      <c r="AV47" s="99">
        <f t="shared" si="22"/>
        <v>0</v>
      </c>
      <c r="AX47" s="100">
        <v>38</v>
      </c>
      <c r="AY47" s="101" t="s">
        <v>118</v>
      </c>
      <c r="AZ47" s="102"/>
      <c r="BA47" s="102"/>
      <c r="BB47" s="103"/>
      <c r="BC47" s="104">
        <f t="shared" si="23"/>
        <v>0</v>
      </c>
      <c r="BD47" s="103"/>
      <c r="BE47" s="103"/>
      <c r="BF47" s="104">
        <f t="shared" si="5"/>
        <v>0</v>
      </c>
      <c r="BG47" s="105">
        <f t="shared" si="6"/>
        <v>0</v>
      </c>
      <c r="BH47" s="106"/>
      <c r="BI47" s="104">
        <v>0</v>
      </c>
      <c r="BJ47" s="97">
        <f t="shared" si="24"/>
        <v>0</v>
      </c>
      <c r="BK47" s="97">
        <f t="shared" si="25"/>
        <v>0</v>
      </c>
      <c r="BL47" s="97">
        <f t="shared" si="26"/>
        <v>0</v>
      </c>
      <c r="BM47" s="97"/>
      <c r="BN47" s="104">
        <f t="shared" si="27"/>
        <v>0</v>
      </c>
      <c r="BO47" s="105">
        <f t="shared" si="28"/>
        <v>0</v>
      </c>
      <c r="BP47" s="107"/>
      <c r="BQ47" s="108">
        <v>0</v>
      </c>
      <c r="BR47" s="109">
        <v>0</v>
      </c>
      <c r="BS47" s="107"/>
      <c r="BT47" s="110"/>
      <c r="BU47" s="110">
        <f t="shared" si="7"/>
        <v>-38</v>
      </c>
      <c r="BV47"/>
      <c r="BW47" s="26"/>
      <c r="BX47" s="107"/>
    </row>
    <row r="48" spans="1:76">
      <c r="A48" s="79">
        <v>39</v>
      </c>
      <c r="B48" s="79">
        <v>39</v>
      </c>
      <c r="C48" s="80" t="s">
        <v>119</v>
      </c>
      <c r="D48" s="81">
        <f t="shared" si="8"/>
        <v>0</v>
      </c>
      <c r="E48" s="82">
        <f t="shared" si="9"/>
        <v>0</v>
      </c>
      <c r="F48" s="82">
        <f t="shared" si="9"/>
        <v>0</v>
      </c>
      <c r="G48" s="83">
        <f t="shared" si="10"/>
        <v>0</v>
      </c>
      <c r="H48" s="84"/>
      <c r="I48" s="85">
        <f t="shared" si="11"/>
        <v>0</v>
      </c>
      <c r="J48" s="86">
        <f t="shared" si="1"/>
        <v>0</v>
      </c>
      <c r="K48" s="87">
        <f t="shared" si="12"/>
        <v>0</v>
      </c>
      <c r="L48" s="83">
        <f t="shared" si="13"/>
        <v>0</v>
      </c>
      <c r="M48" s="88"/>
      <c r="N48" s="111">
        <f t="shared" si="2"/>
        <v>0</v>
      </c>
      <c r="P48" s="85">
        <f t="shared" si="14"/>
        <v>0</v>
      </c>
      <c r="Q48" s="82">
        <f t="shared" si="15"/>
        <v>0</v>
      </c>
      <c r="R48" s="82">
        <f t="shared" si="16"/>
        <v>0</v>
      </c>
      <c r="S48" s="90">
        <f t="shared" si="3"/>
        <v>0</v>
      </c>
      <c r="U48" s="111">
        <f t="shared" si="17"/>
        <v>1196</v>
      </c>
      <c r="V48">
        <f t="shared" si="4"/>
        <v>0</v>
      </c>
      <c r="W48" s="91">
        <v>39</v>
      </c>
      <c r="X48" s="92"/>
      <c r="Y48" s="93"/>
      <c r="Z48" s="93"/>
      <c r="AA48" s="93"/>
      <c r="AB48" s="93"/>
      <c r="AC48" s="93"/>
      <c r="AD48" s="93"/>
      <c r="AE48" s="93"/>
      <c r="AF48" s="93"/>
      <c r="AG48" s="94"/>
      <c r="AI48" s="91">
        <v>39</v>
      </c>
      <c r="AJ48" s="95">
        <v>39</v>
      </c>
      <c r="AK48" s="96" t="s">
        <v>119</v>
      </c>
      <c r="AL48" s="97">
        <f t="shared" si="18"/>
        <v>0</v>
      </c>
      <c r="AM48" s="98">
        <v>0</v>
      </c>
      <c r="AN48" s="97">
        <f t="shared" si="19"/>
        <v>0</v>
      </c>
      <c r="AO48" s="97">
        <v>0</v>
      </c>
      <c r="AP48" s="97">
        <v>0</v>
      </c>
      <c r="AQ48" s="97">
        <v>0</v>
      </c>
      <c r="AR48" s="97">
        <v>1196</v>
      </c>
      <c r="AS48" s="97">
        <v>0</v>
      </c>
      <c r="AT48" s="97">
        <f t="shared" si="20"/>
        <v>0</v>
      </c>
      <c r="AU48" s="99">
        <f t="shared" si="21"/>
        <v>1196</v>
      </c>
      <c r="AV48" s="99">
        <f t="shared" si="22"/>
        <v>0</v>
      </c>
      <c r="AX48" s="100">
        <v>39</v>
      </c>
      <c r="AY48" s="101" t="s">
        <v>119</v>
      </c>
      <c r="AZ48" s="102"/>
      <c r="BA48" s="102"/>
      <c r="BB48" s="103"/>
      <c r="BC48" s="104">
        <f t="shared" si="23"/>
        <v>0</v>
      </c>
      <c r="BD48" s="103"/>
      <c r="BE48" s="103"/>
      <c r="BF48" s="104">
        <f t="shared" si="5"/>
        <v>0</v>
      </c>
      <c r="BG48" s="105">
        <f t="shared" si="6"/>
        <v>0</v>
      </c>
      <c r="BH48" s="106"/>
      <c r="BI48" s="104">
        <v>0</v>
      </c>
      <c r="BJ48" s="97">
        <f t="shared" si="24"/>
        <v>0</v>
      </c>
      <c r="BK48" s="97">
        <f t="shared" si="25"/>
        <v>0</v>
      </c>
      <c r="BL48" s="97">
        <f t="shared" si="26"/>
        <v>0</v>
      </c>
      <c r="BM48" s="97"/>
      <c r="BN48" s="104">
        <f t="shared" si="27"/>
        <v>0</v>
      </c>
      <c r="BO48" s="105">
        <f t="shared" si="28"/>
        <v>0</v>
      </c>
      <c r="BP48" s="107"/>
      <c r="BQ48" s="108">
        <v>0</v>
      </c>
      <c r="BR48" s="109">
        <v>0</v>
      </c>
      <c r="BS48" s="107"/>
      <c r="BT48" s="110" t="s">
        <v>108</v>
      </c>
      <c r="BU48" s="110">
        <f t="shared" si="7"/>
        <v>-39</v>
      </c>
      <c r="BV48"/>
      <c r="BW48" s="26"/>
      <c r="BX48" s="107"/>
    </row>
    <row r="49" spans="1:76">
      <c r="A49" s="79">
        <v>40</v>
      </c>
      <c r="B49" s="79">
        <v>40</v>
      </c>
      <c r="C49" s="80" t="s">
        <v>120</v>
      </c>
      <c r="D49" s="81">
        <f t="shared" si="8"/>
        <v>13</v>
      </c>
      <c r="E49" s="82">
        <f t="shared" si="9"/>
        <v>154596</v>
      </c>
      <c r="F49" s="82">
        <f t="shared" si="9"/>
        <v>11609</v>
      </c>
      <c r="G49" s="83">
        <f t="shared" si="10"/>
        <v>166205</v>
      </c>
      <c r="H49" s="84"/>
      <c r="I49" s="85">
        <f t="shared" si="11"/>
        <v>0</v>
      </c>
      <c r="J49" s="86">
        <f t="shared" si="1"/>
        <v>0</v>
      </c>
      <c r="K49" s="87">
        <f t="shared" si="12"/>
        <v>11609</v>
      </c>
      <c r="L49" s="83">
        <f t="shared" si="13"/>
        <v>11609</v>
      </c>
      <c r="M49" s="88"/>
      <c r="N49" s="111">
        <f t="shared" si="2"/>
        <v>154596</v>
      </c>
      <c r="P49" s="85">
        <f t="shared" si="14"/>
        <v>0</v>
      </c>
      <c r="Q49" s="82">
        <f t="shared" si="15"/>
        <v>0</v>
      </c>
      <c r="R49" s="82">
        <f t="shared" si="16"/>
        <v>11609</v>
      </c>
      <c r="S49" s="90">
        <f t="shared" si="3"/>
        <v>11609</v>
      </c>
      <c r="U49" s="111">
        <f t="shared" si="17"/>
        <v>35247.75</v>
      </c>
      <c r="V49">
        <f t="shared" si="4"/>
        <v>0</v>
      </c>
      <c r="W49" s="91">
        <v>40</v>
      </c>
      <c r="X49" s="92">
        <v>13</v>
      </c>
      <c r="Y49" s="93">
        <v>154596</v>
      </c>
      <c r="Z49" s="93">
        <v>0</v>
      </c>
      <c r="AA49" s="93">
        <v>154596</v>
      </c>
      <c r="AB49" s="93">
        <v>11609</v>
      </c>
      <c r="AC49" s="93">
        <v>166205</v>
      </c>
      <c r="AD49" s="93">
        <v>0</v>
      </c>
      <c r="AE49" s="93">
        <v>0</v>
      </c>
      <c r="AF49" s="93">
        <v>0</v>
      </c>
      <c r="AG49" s="94">
        <v>166205</v>
      </c>
      <c r="AI49" s="91">
        <v>40</v>
      </c>
      <c r="AJ49" s="95">
        <v>40</v>
      </c>
      <c r="AK49" s="96" t="s">
        <v>120</v>
      </c>
      <c r="AL49" s="97">
        <f t="shared" si="18"/>
        <v>154596</v>
      </c>
      <c r="AM49" s="98">
        <v>198164</v>
      </c>
      <c r="AN49" s="97">
        <f t="shared" si="19"/>
        <v>0</v>
      </c>
      <c r="AO49" s="97">
        <v>2833.25</v>
      </c>
      <c r="AP49" s="97">
        <v>6888.75</v>
      </c>
      <c r="AQ49" s="97">
        <v>13916.75</v>
      </c>
      <c r="AR49" s="97">
        <v>0</v>
      </c>
      <c r="AS49" s="97">
        <v>0</v>
      </c>
      <c r="AT49" s="97">
        <f t="shared" si="20"/>
        <v>0</v>
      </c>
      <c r="AU49" s="99">
        <f t="shared" si="21"/>
        <v>23638.75</v>
      </c>
      <c r="AV49" s="99">
        <f t="shared" si="22"/>
        <v>0</v>
      </c>
      <c r="AX49" s="100">
        <v>40</v>
      </c>
      <c r="AY49" s="101" t="s">
        <v>120</v>
      </c>
      <c r="AZ49" s="102"/>
      <c r="BA49" s="102"/>
      <c r="BB49" s="103"/>
      <c r="BC49" s="104">
        <f t="shared" si="23"/>
        <v>0</v>
      </c>
      <c r="BD49" s="103"/>
      <c r="BE49" s="103"/>
      <c r="BF49" s="104">
        <f t="shared" si="5"/>
        <v>0</v>
      </c>
      <c r="BG49" s="105">
        <f t="shared" si="6"/>
        <v>0</v>
      </c>
      <c r="BH49" s="106"/>
      <c r="BI49" s="104">
        <v>0</v>
      </c>
      <c r="BJ49" s="97">
        <f t="shared" si="24"/>
        <v>0</v>
      </c>
      <c r="BK49" s="97">
        <f t="shared" si="25"/>
        <v>0</v>
      </c>
      <c r="BL49" s="97">
        <f t="shared" si="26"/>
        <v>0</v>
      </c>
      <c r="BM49" s="97"/>
      <c r="BN49" s="104">
        <f t="shared" si="27"/>
        <v>0</v>
      </c>
      <c r="BO49" s="105">
        <f t="shared" si="28"/>
        <v>0</v>
      </c>
      <c r="BP49" s="107"/>
      <c r="BQ49" s="108">
        <v>6639</v>
      </c>
      <c r="BR49" s="109">
        <v>113.75</v>
      </c>
      <c r="BS49" s="107"/>
      <c r="BT49" s="110"/>
      <c r="BU49" s="110">
        <f t="shared" si="7"/>
        <v>-40</v>
      </c>
      <c r="BV49"/>
      <c r="BW49" s="26"/>
      <c r="BX49" s="107"/>
    </row>
    <row r="50" spans="1:76">
      <c r="A50" s="79">
        <v>41</v>
      </c>
      <c r="B50" s="79">
        <v>41</v>
      </c>
      <c r="C50" s="80" t="s">
        <v>121</v>
      </c>
      <c r="D50" s="81">
        <f t="shared" si="8"/>
        <v>0</v>
      </c>
      <c r="E50" s="82">
        <f t="shared" si="9"/>
        <v>0</v>
      </c>
      <c r="F50" s="82">
        <f t="shared" si="9"/>
        <v>0</v>
      </c>
      <c r="G50" s="83">
        <f t="shared" si="10"/>
        <v>0</v>
      </c>
      <c r="H50" s="84"/>
      <c r="I50" s="85">
        <f t="shared" si="11"/>
        <v>0</v>
      </c>
      <c r="J50" s="86" t="str">
        <f t="shared" si="1"/>
        <v/>
      </c>
      <c r="K50" s="87">
        <f t="shared" si="12"/>
        <v>0</v>
      </c>
      <c r="L50" s="83">
        <f t="shared" si="13"/>
        <v>0</v>
      </c>
      <c r="M50" s="88"/>
      <c r="N50" s="111">
        <f t="shared" si="2"/>
        <v>0</v>
      </c>
      <c r="P50" s="85">
        <f t="shared" si="14"/>
        <v>0</v>
      </c>
      <c r="Q50" s="82">
        <f t="shared" si="15"/>
        <v>0</v>
      </c>
      <c r="R50" s="82">
        <f t="shared" si="16"/>
        <v>0</v>
      </c>
      <c r="S50" s="90">
        <f t="shared" si="3"/>
        <v>0</v>
      </c>
      <c r="U50" s="111">
        <f t="shared" si="17"/>
        <v>0</v>
      </c>
      <c r="V50">
        <f t="shared" si="4"/>
        <v>0</v>
      </c>
      <c r="W50" s="91">
        <v>41</v>
      </c>
      <c r="X50" s="92"/>
      <c r="Y50" s="93"/>
      <c r="Z50" s="93"/>
      <c r="AA50" s="93"/>
      <c r="AB50" s="93"/>
      <c r="AC50" s="93"/>
      <c r="AD50" s="93"/>
      <c r="AE50" s="93"/>
      <c r="AF50" s="93"/>
      <c r="AG50" s="94"/>
      <c r="AI50" s="91">
        <v>41</v>
      </c>
      <c r="AJ50" s="95">
        <v>41</v>
      </c>
      <c r="AK50" s="96" t="s">
        <v>121</v>
      </c>
      <c r="AL50" s="97">
        <f t="shared" si="18"/>
        <v>0</v>
      </c>
      <c r="AM50" s="98">
        <v>0</v>
      </c>
      <c r="AN50" s="97">
        <f t="shared" si="19"/>
        <v>0</v>
      </c>
      <c r="AO50" s="97">
        <v>0</v>
      </c>
      <c r="AP50" s="97">
        <v>0</v>
      </c>
      <c r="AQ50" s="97">
        <v>0</v>
      </c>
      <c r="AR50" s="97">
        <v>0</v>
      </c>
      <c r="AS50" s="97">
        <v>0</v>
      </c>
      <c r="AT50" s="97">
        <f t="shared" si="20"/>
        <v>0</v>
      </c>
      <c r="AU50" s="99">
        <f t="shared" si="21"/>
        <v>0</v>
      </c>
      <c r="AV50" s="99">
        <f t="shared" si="22"/>
        <v>0</v>
      </c>
      <c r="AX50" s="100">
        <v>41</v>
      </c>
      <c r="AY50" s="101" t="s">
        <v>121</v>
      </c>
      <c r="AZ50" s="102"/>
      <c r="BA50" s="102"/>
      <c r="BB50" s="103"/>
      <c r="BC50" s="104">
        <f t="shared" si="23"/>
        <v>0</v>
      </c>
      <c r="BD50" s="103"/>
      <c r="BE50" s="103"/>
      <c r="BF50" s="104">
        <f t="shared" si="5"/>
        <v>0</v>
      </c>
      <c r="BG50" s="105">
        <f t="shared" si="6"/>
        <v>0</v>
      </c>
      <c r="BH50" s="106"/>
      <c r="BI50" s="104">
        <v>0</v>
      </c>
      <c r="BJ50" s="97">
        <f t="shared" si="24"/>
        <v>0</v>
      </c>
      <c r="BK50" s="97">
        <f t="shared" si="25"/>
        <v>0</v>
      </c>
      <c r="BL50" s="97">
        <f t="shared" si="26"/>
        <v>0</v>
      </c>
      <c r="BM50" s="97"/>
      <c r="BN50" s="104">
        <f t="shared" si="27"/>
        <v>0</v>
      </c>
      <c r="BO50" s="105">
        <f t="shared" si="28"/>
        <v>0</v>
      </c>
      <c r="BP50" s="107"/>
      <c r="BQ50" s="108">
        <v>0</v>
      </c>
      <c r="BR50" s="109">
        <v>0</v>
      </c>
      <c r="BS50" s="107"/>
      <c r="BT50" s="110"/>
      <c r="BU50" s="110">
        <f t="shared" si="7"/>
        <v>-41</v>
      </c>
      <c r="BV50"/>
      <c r="BW50" s="26"/>
      <c r="BX50" s="107"/>
    </row>
    <row r="51" spans="1:76">
      <c r="A51" s="79">
        <v>42</v>
      </c>
      <c r="B51" s="79">
        <v>42</v>
      </c>
      <c r="C51" s="80" t="s">
        <v>122</v>
      </c>
      <c r="D51" s="81">
        <f t="shared" si="8"/>
        <v>0</v>
      </c>
      <c r="E51" s="82">
        <f t="shared" si="9"/>
        <v>0</v>
      </c>
      <c r="F51" s="82">
        <f t="shared" si="9"/>
        <v>0</v>
      </c>
      <c r="G51" s="83">
        <f t="shared" si="10"/>
        <v>0</v>
      </c>
      <c r="H51" s="84"/>
      <c r="I51" s="85">
        <f t="shared" si="11"/>
        <v>0</v>
      </c>
      <c r="J51" s="86" t="str">
        <f t="shared" si="1"/>
        <v/>
      </c>
      <c r="K51" s="87">
        <f t="shared" si="12"/>
        <v>0</v>
      </c>
      <c r="L51" s="83">
        <f t="shared" si="13"/>
        <v>0</v>
      </c>
      <c r="M51" s="88"/>
      <c r="N51" s="111">
        <f t="shared" si="2"/>
        <v>0</v>
      </c>
      <c r="P51" s="85">
        <f t="shared" si="14"/>
        <v>0</v>
      </c>
      <c r="Q51" s="82">
        <f t="shared" si="15"/>
        <v>0</v>
      </c>
      <c r="R51" s="82">
        <f t="shared" si="16"/>
        <v>0</v>
      </c>
      <c r="S51" s="90">
        <f t="shared" si="3"/>
        <v>0</v>
      </c>
      <c r="U51" s="111">
        <f t="shared" si="17"/>
        <v>0</v>
      </c>
      <c r="V51">
        <f t="shared" si="4"/>
        <v>0</v>
      </c>
      <c r="W51" s="91">
        <v>42</v>
      </c>
      <c r="X51" s="92"/>
      <c r="Y51" s="93"/>
      <c r="Z51" s="93"/>
      <c r="AA51" s="93"/>
      <c r="AB51" s="93"/>
      <c r="AC51" s="93"/>
      <c r="AD51" s="93"/>
      <c r="AE51" s="93"/>
      <c r="AF51" s="93"/>
      <c r="AG51" s="94"/>
      <c r="AI51" s="91">
        <v>42</v>
      </c>
      <c r="AJ51" s="95">
        <v>42</v>
      </c>
      <c r="AK51" s="96" t="s">
        <v>122</v>
      </c>
      <c r="AL51" s="97">
        <f t="shared" si="18"/>
        <v>0</v>
      </c>
      <c r="AM51" s="98">
        <v>0</v>
      </c>
      <c r="AN51" s="97">
        <f t="shared" si="19"/>
        <v>0</v>
      </c>
      <c r="AO51" s="97">
        <v>0</v>
      </c>
      <c r="AP51" s="97">
        <v>0</v>
      </c>
      <c r="AQ51" s="97">
        <v>0</v>
      </c>
      <c r="AR51" s="97">
        <v>0</v>
      </c>
      <c r="AS51" s="97">
        <v>0</v>
      </c>
      <c r="AT51" s="97">
        <f t="shared" si="20"/>
        <v>0</v>
      </c>
      <c r="AU51" s="99">
        <f t="shared" si="21"/>
        <v>0</v>
      </c>
      <c r="AV51" s="99">
        <f t="shared" si="22"/>
        <v>0</v>
      </c>
      <c r="AX51" s="100">
        <v>42</v>
      </c>
      <c r="AY51" s="101" t="s">
        <v>122</v>
      </c>
      <c r="AZ51" s="102"/>
      <c r="BA51" s="102"/>
      <c r="BB51" s="103"/>
      <c r="BC51" s="104">
        <f t="shared" si="23"/>
        <v>0</v>
      </c>
      <c r="BD51" s="103"/>
      <c r="BE51" s="103"/>
      <c r="BF51" s="104">
        <f t="shared" si="5"/>
        <v>0</v>
      </c>
      <c r="BG51" s="105">
        <f t="shared" si="6"/>
        <v>0</v>
      </c>
      <c r="BH51" s="106"/>
      <c r="BI51" s="104">
        <v>0</v>
      </c>
      <c r="BJ51" s="97">
        <f t="shared" si="24"/>
        <v>0</v>
      </c>
      <c r="BK51" s="97">
        <f t="shared" si="25"/>
        <v>0</v>
      </c>
      <c r="BL51" s="97">
        <f t="shared" si="26"/>
        <v>0</v>
      </c>
      <c r="BM51" s="97"/>
      <c r="BN51" s="104">
        <f t="shared" si="27"/>
        <v>0</v>
      </c>
      <c r="BO51" s="105">
        <f t="shared" si="28"/>
        <v>0</v>
      </c>
      <c r="BP51" s="107"/>
      <c r="BQ51" s="108">
        <v>0</v>
      </c>
      <c r="BR51" s="109">
        <v>0</v>
      </c>
      <c r="BS51" s="107"/>
      <c r="BT51" s="110"/>
      <c r="BU51" s="110">
        <f t="shared" si="7"/>
        <v>-42</v>
      </c>
      <c r="BV51"/>
      <c r="BW51" s="26"/>
      <c r="BX51" s="107"/>
    </row>
    <row r="52" spans="1:76">
      <c r="A52" s="79">
        <v>43</v>
      </c>
      <c r="B52" s="79">
        <v>43</v>
      </c>
      <c r="C52" s="80" t="s">
        <v>123</v>
      </c>
      <c r="D52" s="81">
        <f t="shared" si="8"/>
        <v>0</v>
      </c>
      <c r="E52" s="82">
        <f t="shared" si="9"/>
        <v>0</v>
      </c>
      <c r="F52" s="82">
        <f t="shared" si="9"/>
        <v>0</v>
      </c>
      <c r="G52" s="83">
        <f t="shared" si="10"/>
        <v>0</v>
      </c>
      <c r="H52" s="84"/>
      <c r="I52" s="85">
        <f t="shared" si="11"/>
        <v>0</v>
      </c>
      <c r="J52" s="86" t="str">
        <f t="shared" si="1"/>
        <v/>
      </c>
      <c r="K52" s="87">
        <f t="shared" si="12"/>
        <v>0</v>
      </c>
      <c r="L52" s="83">
        <f t="shared" si="13"/>
        <v>0</v>
      </c>
      <c r="M52" s="88"/>
      <c r="N52" s="111">
        <f t="shared" si="2"/>
        <v>0</v>
      </c>
      <c r="P52" s="85">
        <f t="shared" si="14"/>
        <v>0</v>
      </c>
      <c r="Q52" s="82">
        <f t="shared" si="15"/>
        <v>0</v>
      </c>
      <c r="R52" s="82">
        <f t="shared" si="16"/>
        <v>0</v>
      </c>
      <c r="S52" s="90">
        <f t="shared" si="3"/>
        <v>0</v>
      </c>
      <c r="U52" s="111">
        <f t="shared" si="17"/>
        <v>0</v>
      </c>
      <c r="V52">
        <f t="shared" si="4"/>
        <v>0</v>
      </c>
      <c r="W52" s="91">
        <v>43</v>
      </c>
      <c r="X52" s="92"/>
      <c r="Y52" s="93"/>
      <c r="Z52" s="93"/>
      <c r="AA52" s="93"/>
      <c r="AB52" s="93"/>
      <c r="AC52" s="93"/>
      <c r="AD52" s="93"/>
      <c r="AE52" s="93"/>
      <c r="AF52" s="93"/>
      <c r="AG52" s="94"/>
      <c r="AI52" s="91">
        <v>43</v>
      </c>
      <c r="AJ52" s="95">
        <v>43</v>
      </c>
      <c r="AK52" s="96" t="s">
        <v>123</v>
      </c>
      <c r="AL52" s="97">
        <f t="shared" si="18"/>
        <v>0</v>
      </c>
      <c r="AM52" s="98">
        <v>0</v>
      </c>
      <c r="AN52" s="97">
        <f t="shared" si="19"/>
        <v>0</v>
      </c>
      <c r="AO52" s="97">
        <v>0</v>
      </c>
      <c r="AP52" s="97">
        <v>0</v>
      </c>
      <c r="AQ52" s="97">
        <v>0</v>
      </c>
      <c r="AR52" s="97">
        <v>0</v>
      </c>
      <c r="AS52" s="97">
        <v>0</v>
      </c>
      <c r="AT52" s="97">
        <f t="shared" si="20"/>
        <v>0</v>
      </c>
      <c r="AU52" s="99">
        <f t="shared" si="21"/>
        <v>0</v>
      </c>
      <c r="AV52" s="99">
        <f t="shared" si="22"/>
        <v>0</v>
      </c>
      <c r="AX52" s="100">
        <v>43</v>
      </c>
      <c r="AY52" s="101" t="s">
        <v>123</v>
      </c>
      <c r="AZ52" s="102"/>
      <c r="BA52" s="102"/>
      <c r="BB52" s="103"/>
      <c r="BC52" s="104">
        <f t="shared" si="23"/>
        <v>0</v>
      </c>
      <c r="BD52" s="103"/>
      <c r="BE52" s="103"/>
      <c r="BF52" s="104">
        <f t="shared" si="5"/>
        <v>0</v>
      </c>
      <c r="BG52" s="105">
        <f t="shared" si="6"/>
        <v>0</v>
      </c>
      <c r="BH52" s="106"/>
      <c r="BI52" s="104">
        <v>0</v>
      </c>
      <c r="BJ52" s="97">
        <f t="shared" si="24"/>
        <v>0</v>
      </c>
      <c r="BK52" s="97">
        <f t="shared" si="25"/>
        <v>0</v>
      </c>
      <c r="BL52" s="97">
        <f t="shared" si="26"/>
        <v>0</v>
      </c>
      <c r="BM52" s="97"/>
      <c r="BN52" s="104">
        <f t="shared" si="27"/>
        <v>0</v>
      </c>
      <c r="BO52" s="105">
        <f t="shared" si="28"/>
        <v>0</v>
      </c>
      <c r="BP52" s="107"/>
      <c r="BQ52" s="108">
        <v>0</v>
      </c>
      <c r="BR52" s="109">
        <v>0</v>
      </c>
      <c r="BS52" s="107"/>
      <c r="BT52" s="110"/>
      <c r="BU52" s="110">
        <f t="shared" si="7"/>
        <v>-43</v>
      </c>
      <c r="BV52"/>
      <c r="BW52" s="26"/>
      <c r="BX52" s="107"/>
    </row>
    <row r="53" spans="1:76">
      <c r="A53" s="79">
        <v>44</v>
      </c>
      <c r="B53" s="79">
        <v>44</v>
      </c>
      <c r="C53" s="80" t="s">
        <v>124</v>
      </c>
      <c r="D53" s="81">
        <f t="shared" si="8"/>
        <v>336</v>
      </c>
      <c r="E53" s="82">
        <f t="shared" si="9"/>
        <v>3763553</v>
      </c>
      <c r="F53" s="82">
        <f t="shared" si="9"/>
        <v>300048</v>
      </c>
      <c r="G53" s="83">
        <f t="shared" si="10"/>
        <v>4063601</v>
      </c>
      <c r="H53" s="84"/>
      <c r="I53" s="85">
        <f t="shared" si="11"/>
        <v>261679.83199507536</v>
      </c>
      <c r="J53" s="86">
        <f t="shared" si="1"/>
        <v>0.39848820470056695</v>
      </c>
      <c r="K53" s="87">
        <f t="shared" si="12"/>
        <v>300048</v>
      </c>
      <c r="L53" s="83">
        <f t="shared" si="13"/>
        <v>561727.83199507534</v>
      </c>
      <c r="M53" s="88"/>
      <c r="N53" s="111">
        <f t="shared" si="2"/>
        <v>3501873.1680049244</v>
      </c>
      <c r="P53" s="85">
        <f t="shared" si="14"/>
        <v>0</v>
      </c>
      <c r="Q53" s="82">
        <f t="shared" si="15"/>
        <v>261679.83199507536</v>
      </c>
      <c r="R53" s="82">
        <f t="shared" si="16"/>
        <v>300048</v>
      </c>
      <c r="S53" s="90">
        <f t="shared" si="3"/>
        <v>561727.83199507534</v>
      </c>
      <c r="U53" s="111">
        <f t="shared" si="17"/>
        <v>956729.5</v>
      </c>
      <c r="V53">
        <f t="shared" si="4"/>
        <v>0</v>
      </c>
      <c r="W53" s="91">
        <v>44</v>
      </c>
      <c r="X53" s="92">
        <v>336</v>
      </c>
      <c r="Y53" s="93">
        <v>3763553</v>
      </c>
      <c r="Z53" s="93">
        <v>0</v>
      </c>
      <c r="AA53" s="93">
        <v>3763553</v>
      </c>
      <c r="AB53" s="93">
        <v>300048</v>
      </c>
      <c r="AC53" s="93">
        <v>4063601</v>
      </c>
      <c r="AD53" s="93">
        <v>0</v>
      </c>
      <c r="AE53" s="93">
        <v>0</v>
      </c>
      <c r="AF53" s="93">
        <v>0</v>
      </c>
      <c r="AG53" s="94">
        <v>4063601</v>
      </c>
      <c r="AI53" s="91">
        <v>44</v>
      </c>
      <c r="AJ53" s="95">
        <v>44</v>
      </c>
      <c r="AK53" s="96" t="s">
        <v>124</v>
      </c>
      <c r="AL53" s="97">
        <f t="shared" si="18"/>
        <v>3763553</v>
      </c>
      <c r="AM53" s="98">
        <v>3447695</v>
      </c>
      <c r="AN53" s="97">
        <f t="shared" si="19"/>
        <v>315858</v>
      </c>
      <c r="AO53" s="97">
        <v>58434.25</v>
      </c>
      <c r="AP53" s="97">
        <v>94687.25</v>
      </c>
      <c r="AQ53" s="97">
        <v>104466.25</v>
      </c>
      <c r="AR53" s="97">
        <v>83235.75</v>
      </c>
      <c r="AS53" s="97">
        <v>0</v>
      </c>
      <c r="AT53" s="97">
        <f t="shared" si="20"/>
        <v>0</v>
      </c>
      <c r="AU53" s="99">
        <f t="shared" si="21"/>
        <v>656681.5</v>
      </c>
      <c r="AV53" s="99">
        <f t="shared" si="22"/>
        <v>261679.83199507536</v>
      </c>
      <c r="AX53" s="100">
        <v>44</v>
      </c>
      <c r="AY53" s="101" t="s">
        <v>124</v>
      </c>
      <c r="AZ53" s="102"/>
      <c r="BA53" s="102"/>
      <c r="BB53" s="103"/>
      <c r="BC53" s="104">
        <f t="shared" si="23"/>
        <v>0</v>
      </c>
      <c r="BD53" s="103"/>
      <c r="BE53" s="103"/>
      <c r="BF53" s="104">
        <f t="shared" si="5"/>
        <v>0</v>
      </c>
      <c r="BG53" s="105">
        <f t="shared" si="6"/>
        <v>0</v>
      </c>
      <c r="BH53" s="106"/>
      <c r="BI53" s="104">
        <v>0</v>
      </c>
      <c r="BJ53" s="97">
        <f t="shared" si="24"/>
        <v>315858</v>
      </c>
      <c r="BK53" s="97">
        <f t="shared" si="25"/>
        <v>315858</v>
      </c>
      <c r="BL53" s="97">
        <f t="shared" si="26"/>
        <v>0</v>
      </c>
      <c r="BM53" s="97"/>
      <c r="BN53" s="104">
        <f t="shared" si="27"/>
        <v>0</v>
      </c>
      <c r="BO53" s="105">
        <f t="shared" si="28"/>
        <v>0</v>
      </c>
      <c r="BP53" s="107"/>
      <c r="BQ53" s="108">
        <v>445225</v>
      </c>
      <c r="BR53" s="109">
        <v>70969.25</v>
      </c>
      <c r="BS53" s="107"/>
      <c r="BT53" s="110"/>
      <c r="BU53" s="110">
        <f t="shared" si="7"/>
        <v>-44</v>
      </c>
      <c r="BV53"/>
      <c r="BW53" s="26"/>
      <c r="BX53" s="107"/>
    </row>
    <row r="54" spans="1:76">
      <c r="A54" s="79">
        <v>45</v>
      </c>
      <c r="B54" s="79">
        <v>45</v>
      </c>
      <c r="C54" s="80" t="s">
        <v>125</v>
      </c>
      <c r="D54" s="81">
        <f t="shared" si="8"/>
        <v>0</v>
      </c>
      <c r="E54" s="82">
        <f t="shared" si="9"/>
        <v>0</v>
      </c>
      <c r="F54" s="82">
        <f t="shared" si="9"/>
        <v>0</v>
      </c>
      <c r="G54" s="83">
        <f t="shared" si="10"/>
        <v>0</v>
      </c>
      <c r="H54" s="84"/>
      <c r="I54" s="85">
        <f t="shared" si="11"/>
        <v>0</v>
      </c>
      <c r="J54" s="86" t="str">
        <f t="shared" si="1"/>
        <v/>
      </c>
      <c r="K54" s="87">
        <f t="shared" si="12"/>
        <v>0</v>
      </c>
      <c r="L54" s="83">
        <f t="shared" si="13"/>
        <v>0</v>
      </c>
      <c r="M54" s="88"/>
      <c r="N54" s="111">
        <f t="shared" si="2"/>
        <v>0</v>
      </c>
      <c r="P54" s="85">
        <f t="shared" si="14"/>
        <v>0</v>
      </c>
      <c r="Q54" s="82">
        <f t="shared" si="15"/>
        <v>0</v>
      </c>
      <c r="R54" s="82">
        <f t="shared" si="16"/>
        <v>0</v>
      </c>
      <c r="S54" s="90">
        <f t="shared" si="3"/>
        <v>0</v>
      </c>
      <c r="U54" s="111">
        <f t="shared" si="17"/>
        <v>0</v>
      </c>
      <c r="V54">
        <f t="shared" si="4"/>
        <v>0</v>
      </c>
      <c r="W54" s="91">
        <v>45</v>
      </c>
      <c r="X54" s="92"/>
      <c r="Y54" s="93"/>
      <c r="Z54" s="93"/>
      <c r="AA54" s="93"/>
      <c r="AB54" s="93"/>
      <c r="AC54" s="93"/>
      <c r="AD54" s="93"/>
      <c r="AE54" s="93"/>
      <c r="AF54" s="93"/>
      <c r="AG54" s="94"/>
      <c r="AI54" s="91">
        <v>45</v>
      </c>
      <c r="AJ54" s="95">
        <v>45</v>
      </c>
      <c r="AK54" s="96" t="s">
        <v>125</v>
      </c>
      <c r="AL54" s="97">
        <f t="shared" si="18"/>
        <v>0</v>
      </c>
      <c r="AM54" s="98">
        <v>0</v>
      </c>
      <c r="AN54" s="97">
        <f t="shared" si="19"/>
        <v>0</v>
      </c>
      <c r="AO54" s="97">
        <v>0</v>
      </c>
      <c r="AP54" s="97">
        <v>0</v>
      </c>
      <c r="AQ54" s="97">
        <v>0</v>
      </c>
      <c r="AR54" s="97">
        <v>0</v>
      </c>
      <c r="AS54" s="97">
        <v>0</v>
      </c>
      <c r="AT54" s="97">
        <f t="shared" si="20"/>
        <v>0</v>
      </c>
      <c r="AU54" s="99">
        <f t="shared" si="21"/>
        <v>0</v>
      </c>
      <c r="AV54" s="99">
        <f t="shared" si="22"/>
        <v>0</v>
      </c>
      <c r="AX54" s="100">
        <v>45</v>
      </c>
      <c r="AY54" s="101" t="s">
        <v>125</v>
      </c>
      <c r="AZ54" s="102"/>
      <c r="BA54" s="102"/>
      <c r="BB54" s="103"/>
      <c r="BC54" s="104">
        <f t="shared" si="23"/>
        <v>0</v>
      </c>
      <c r="BD54" s="103"/>
      <c r="BE54" s="103"/>
      <c r="BF54" s="104">
        <f t="shared" si="5"/>
        <v>0</v>
      </c>
      <c r="BG54" s="105">
        <f t="shared" si="6"/>
        <v>0</v>
      </c>
      <c r="BH54" s="106"/>
      <c r="BI54" s="104">
        <v>0</v>
      </c>
      <c r="BJ54" s="97">
        <f t="shared" si="24"/>
        <v>0</v>
      </c>
      <c r="BK54" s="97">
        <f t="shared" si="25"/>
        <v>0</v>
      </c>
      <c r="BL54" s="97">
        <f t="shared" si="26"/>
        <v>0</v>
      </c>
      <c r="BM54" s="97"/>
      <c r="BN54" s="104">
        <f t="shared" si="27"/>
        <v>0</v>
      </c>
      <c r="BO54" s="105">
        <f t="shared" si="28"/>
        <v>0</v>
      </c>
      <c r="BP54" s="107"/>
      <c r="BQ54" s="108">
        <v>0</v>
      </c>
      <c r="BR54" s="109">
        <v>0</v>
      </c>
      <c r="BS54" s="107"/>
      <c r="BT54" s="110"/>
      <c r="BU54" s="110">
        <f t="shared" si="7"/>
        <v>-45</v>
      </c>
      <c r="BV54"/>
      <c r="BW54" s="26"/>
      <c r="BX54" s="107"/>
    </row>
    <row r="55" spans="1:76">
      <c r="A55" s="79">
        <v>46</v>
      </c>
      <c r="B55" s="79">
        <v>46</v>
      </c>
      <c r="C55" s="80" t="s">
        <v>126</v>
      </c>
      <c r="D55" s="81">
        <f t="shared" si="8"/>
        <v>4</v>
      </c>
      <c r="E55" s="82">
        <f t="shared" si="9"/>
        <v>64585</v>
      </c>
      <c r="F55" s="82">
        <f t="shared" si="9"/>
        <v>3572</v>
      </c>
      <c r="G55" s="83">
        <f t="shared" si="10"/>
        <v>68157</v>
      </c>
      <c r="H55" s="84"/>
      <c r="I55" s="85">
        <f t="shared" si="11"/>
        <v>1431.601383176903</v>
      </c>
      <c r="J55" s="86">
        <f t="shared" si="1"/>
        <v>0.1913969562053415</v>
      </c>
      <c r="K55" s="87">
        <f t="shared" si="12"/>
        <v>3572</v>
      </c>
      <c r="L55" s="83">
        <f t="shared" si="13"/>
        <v>5003.6013831769033</v>
      </c>
      <c r="M55" s="88"/>
      <c r="N55" s="111">
        <f t="shared" si="2"/>
        <v>63153.398616823099</v>
      </c>
      <c r="P55" s="85">
        <f t="shared" si="14"/>
        <v>0</v>
      </c>
      <c r="Q55" s="82">
        <f t="shared" si="15"/>
        <v>1431.601383176903</v>
      </c>
      <c r="R55" s="82">
        <f t="shared" si="16"/>
        <v>3572</v>
      </c>
      <c r="S55" s="90">
        <f t="shared" si="3"/>
        <v>5003.6013831769033</v>
      </c>
      <c r="U55" s="111">
        <f t="shared" si="17"/>
        <v>11051.75</v>
      </c>
      <c r="V55">
        <f t="shared" si="4"/>
        <v>0</v>
      </c>
      <c r="W55" s="91">
        <v>46</v>
      </c>
      <c r="X55" s="92">
        <v>4</v>
      </c>
      <c r="Y55" s="93">
        <v>64585</v>
      </c>
      <c r="Z55" s="93">
        <v>0</v>
      </c>
      <c r="AA55" s="93">
        <v>64585</v>
      </c>
      <c r="AB55" s="93">
        <v>3572</v>
      </c>
      <c r="AC55" s="93">
        <v>68157</v>
      </c>
      <c r="AD55" s="93">
        <v>0</v>
      </c>
      <c r="AE55" s="93">
        <v>0</v>
      </c>
      <c r="AF55" s="93">
        <v>0</v>
      </c>
      <c r="AG55" s="94">
        <v>68157</v>
      </c>
      <c r="AI55" s="91">
        <v>46</v>
      </c>
      <c r="AJ55" s="95">
        <v>46</v>
      </c>
      <c r="AK55" s="96" t="s">
        <v>126</v>
      </c>
      <c r="AL55" s="97">
        <f t="shared" si="18"/>
        <v>64585</v>
      </c>
      <c r="AM55" s="98">
        <v>62857</v>
      </c>
      <c r="AN55" s="97">
        <f t="shared" si="19"/>
        <v>1728</v>
      </c>
      <c r="AO55" s="97">
        <v>1377</v>
      </c>
      <c r="AP55" s="97">
        <v>877</v>
      </c>
      <c r="AQ55" s="97">
        <v>237.75</v>
      </c>
      <c r="AR55" s="97">
        <v>0</v>
      </c>
      <c r="AS55" s="97">
        <v>3260</v>
      </c>
      <c r="AT55" s="97">
        <f t="shared" si="20"/>
        <v>0</v>
      </c>
      <c r="AU55" s="99">
        <f t="shared" si="21"/>
        <v>7479.75</v>
      </c>
      <c r="AV55" s="99">
        <f t="shared" si="22"/>
        <v>1431.601383176903</v>
      </c>
      <c r="AX55" s="100">
        <v>46</v>
      </c>
      <c r="AY55" s="101" t="s">
        <v>126</v>
      </c>
      <c r="AZ55" s="102"/>
      <c r="BA55" s="102"/>
      <c r="BB55" s="103"/>
      <c r="BC55" s="104">
        <f t="shared" si="23"/>
        <v>0</v>
      </c>
      <c r="BD55" s="103"/>
      <c r="BE55" s="103"/>
      <c r="BF55" s="104">
        <f t="shared" si="5"/>
        <v>0</v>
      </c>
      <c r="BG55" s="105">
        <f t="shared" si="6"/>
        <v>0</v>
      </c>
      <c r="BH55" s="106"/>
      <c r="BI55" s="104">
        <v>0</v>
      </c>
      <c r="BJ55" s="97">
        <f t="shared" si="24"/>
        <v>1728</v>
      </c>
      <c r="BK55" s="97">
        <f t="shared" si="25"/>
        <v>1728</v>
      </c>
      <c r="BL55" s="97">
        <f t="shared" si="26"/>
        <v>0</v>
      </c>
      <c r="BM55" s="97"/>
      <c r="BN55" s="104">
        <f t="shared" si="27"/>
        <v>0</v>
      </c>
      <c r="BO55" s="105">
        <f t="shared" si="28"/>
        <v>0</v>
      </c>
      <c r="BP55" s="107"/>
      <c r="BQ55" s="108">
        <v>5346</v>
      </c>
      <c r="BR55" s="109">
        <v>0</v>
      </c>
      <c r="BS55" s="107"/>
      <c r="BT55" s="110"/>
      <c r="BU55" s="110">
        <f t="shared" si="7"/>
        <v>-46</v>
      </c>
      <c r="BV55"/>
      <c r="BW55" s="26"/>
      <c r="BX55" s="107"/>
    </row>
    <row r="56" spans="1:76">
      <c r="A56" s="79">
        <v>47</v>
      </c>
      <c r="B56" s="79">
        <v>47</v>
      </c>
      <c r="C56" s="80" t="s">
        <v>127</v>
      </c>
      <c r="D56" s="81">
        <f t="shared" si="8"/>
        <v>0</v>
      </c>
      <c r="E56" s="82">
        <f t="shared" si="9"/>
        <v>0</v>
      </c>
      <c r="F56" s="82">
        <f t="shared" si="9"/>
        <v>0</v>
      </c>
      <c r="G56" s="83">
        <f t="shared" si="10"/>
        <v>0</v>
      </c>
      <c r="H56" s="84"/>
      <c r="I56" s="85">
        <f t="shared" si="11"/>
        <v>0</v>
      </c>
      <c r="J56" s="86" t="str">
        <f t="shared" si="1"/>
        <v/>
      </c>
      <c r="K56" s="87">
        <f t="shared" si="12"/>
        <v>0</v>
      </c>
      <c r="L56" s="83">
        <f t="shared" si="13"/>
        <v>0</v>
      </c>
      <c r="M56" s="88"/>
      <c r="N56" s="111">
        <f t="shared" si="2"/>
        <v>0</v>
      </c>
      <c r="P56" s="85">
        <f t="shared" si="14"/>
        <v>0</v>
      </c>
      <c r="Q56" s="82">
        <f t="shared" si="15"/>
        <v>0</v>
      </c>
      <c r="R56" s="82">
        <f t="shared" si="16"/>
        <v>0</v>
      </c>
      <c r="S56" s="90">
        <f t="shared" si="3"/>
        <v>0</v>
      </c>
      <c r="U56" s="111">
        <f t="shared" si="17"/>
        <v>0</v>
      </c>
      <c r="V56">
        <f t="shared" si="4"/>
        <v>0</v>
      </c>
      <c r="W56" s="91">
        <v>47</v>
      </c>
      <c r="X56" s="92"/>
      <c r="Y56" s="93"/>
      <c r="Z56" s="93"/>
      <c r="AA56" s="93"/>
      <c r="AB56" s="93"/>
      <c r="AC56" s="93"/>
      <c r="AD56" s="93"/>
      <c r="AE56" s="93"/>
      <c r="AF56" s="93"/>
      <c r="AG56" s="94"/>
      <c r="AI56" s="91">
        <v>47</v>
      </c>
      <c r="AJ56" s="95">
        <v>47</v>
      </c>
      <c r="AK56" s="96" t="s">
        <v>127</v>
      </c>
      <c r="AL56" s="97">
        <f t="shared" si="18"/>
        <v>0</v>
      </c>
      <c r="AM56" s="98">
        <v>0</v>
      </c>
      <c r="AN56" s="97">
        <f t="shared" si="19"/>
        <v>0</v>
      </c>
      <c r="AO56" s="97">
        <v>0</v>
      </c>
      <c r="AP56" s="97">
        <v>0</v>
      </c>
      <c r="AQ56" s="97">
        <v>0</v>
      </c>
      <c r="AR56" s="97">
        <v>0</v>
      </c>
      <c r="AS56" s="97">
        <v>0</v>
      </c>
      <c r="AT56" s="97">
        <f t="shared" si="20"/>
        <v>0</v>
      </c>
      <c r="AU56" s="99">
        <f t="shared" si="21"/>
        <v>0</v>
      </c>
      <c r="AV56" s="99">
        <f t="shared" si="22"/>
        <v>0</v>
      </c>
      <c r="AX56" s="100">
        <v>47</v>
      </c>
      <c r="AY56" s="101" t="s">
        <v>127</v>
      </c>
      <c r="AZ56" s="102"/>
      <c r="BA56" s="102"/>
      <c r="BB56" s="103"/>
      <c r="BC56" s="104">
        <f t="shared" si="23"/>
        <v>0</v>
      </c>
      <c r="BD56" s="103"/>
      <c r="BE56" s="103"/>
      <c r="BF56" s="104">
        <f t="shared" si="5"/>
        <v>0</v>
      </c>
      <c r="BG56" s="105">
        <f t="shared" si="6"/>
        <v>0</v>
      </c>
      <c r="BH56" s="106"/>
      <c r="BI56" s="104">
        <v>0</v>
      </c>
      <c r="BJ56" s="97">
        <f t="shared" si="24"/>
        <v>0</v>
      </c>
      <c r="BK56" s="97">
        <f t="shared" si="25"/>
        <v>0</v>
      </c>
      <c r="BL56" s="97">
        <f t="shared" si="26"/>
        <v>0</v>
      </c>
      <c r="BM56" s="97"/>
      <c r="BN56" s="104">
        <f t="shared" si="27"/>
        <v>0</v>
      </c>
      <c r="BO56" s="105">
        <f t="shared" si="28"/>
        <v>0</v>
      </c>
      <c r="BP56" s="107"/>
      <c r="BQ56" s="108">
        <v>0</v>
      </c>
      <c r="BR56" s="109">
        <v>0</v>
      </c>
      <c r="BS56" s="107"/>
      <c r="BT56" s="110"/>
      <c r="BU56" s="110">
        <f t="shared" si="7"/>
        <v>-47</v>
      </c>
      <c r="BV56"/>
      <c r="BW56" s="26"/>
      <c r="BX56" s="107"/>
    </row>
    <row r="57" spans="1:76">
      <c r="A57" s="79">
        <v>48</v>
      </c>
      <c r="B57" s="79">
        <v>48</v>
      </c>
      <c r="C57" s="80" t="s">
        <v>128</v>
      </c>
      <c r="D57" s="81">
        <f t="shared" si="8"/>
        <v>3</v>
      </c>
      <c r="E57" s="82">
        <f t="shared" si="9"/>
        <v>55447</v>
      </c>
      <c r="F57" s="82">
        <f t="shared" si="9"/>
        <v>2679</v>
      </c>
      <c r="G57" s="83">
        <f t="shared" si="10"/>
        <v>58126</v>
      </c>
      <c r="H57" s="84"/>
      <c r="I57" s="85">
        <f t="shared" si="11"/>
        <v>12097.363077053898</v>
      </c>
      <c r="J57" s="86">
        <f t="shared" si="1"/>
        <v>0.56257646787982885</v>
      </c>
      <c r="K57" s="87">
        <f t="shared" si="12"/>
        <v>2679</v>
      </c>
      <c r="L57" s="83">
        <f t="shared" si="13"/>
        <v>14776.363077053898</v>
      </c>
      <c r="M57" s="88"/>
      <c r="N57" s="111">
        <f t="shared" si="2"/>
        <v>43349.636922946098</v>
      </c>
      <c r="P57" s="85">
        <f t="shared" si="14"/>
        <v>0</v>
      </c>
      <c r="Q57" s="82">
        <f t="shared" si="15"/>
        <v>12097.363077053898</v>
      </c>
      <c r="R57" s="82">
        <f t="shared" si="16"/>
        <v>2679</v>
      </c>
      <c r="S57" s="90">
        <f t="shared" si="3"/>
        <v>14776.363077053898</v>
      </c>
      <c r="U57" s="111">
        <f t="shared" si="17"/>
        <v>24182.5</v>
      </c>
      <c r="V57">
        <f t="shared" si="4"/>
        <v>0</v>
      </c>
      <c r="W57" s="91">
        <v>48</v>
      </c>
      <c r="X57" s="92">
        <v>3</v>
      </c>
      <c r="Y57" s="93">
        <v>55447</v>
      </c>
      <c r="Z57" s="93">
        <v>0</v>
      </c>
      <c r="AA57" s="93">
        <v>55447</v>
      </c>
      <c r="AB57" s="93">
        <v>2679</v>
      </c>
      <c r="AC57" s="93">
        <v>58126</v>
      </c>
      <c r="AD57" s="93">
        <v>0</v>
      </c>
      <c r="AE57" s="93">
        <v>0</v>
      </c>
      <c r="AF57" s="93">
        <v>0</v>
      </c>
      <c r="AG57" s="94">
        <v>58126</v>
      </c>
      <c r="AI57" s="91">
        <v>48</v>
      </c>
      <c r="AJ57" s="95">
        <v>48</v>
      </c>
      <c r="AK57" s="96" t="s">
        <v>128</v>
      </c>
      <c r="AL57" s="97">
        <f t="shared" si="18"/>
        <v>55447</v>
      </c>
      <c r="AM57" s="98">
        <v>40845</v>
      </c>
      <c r="AN57" s="97">
        <f t="shared" si="19"/>
        <v>14602</v>
      </c>
      <c r="AO57" s="97">
        <v>0</v>
      </c>
      <c r="AP57" s="97">
        <v>5670.25</v>
      </c>
      <c r="AQ57" s="97">
        <v>85.25</v>
      </c>
      <c r="AR57" s="97">
        <v>1146</v>
      </c>
      <c r="AS57" s="97">
        <v>0</v>
      </c>
      <c r="AT57" s="97">
        <f t="shared" si="20"/>
        <v>0</v>
      </c>
      <c r="AU57" s="99">
        <f t="shared" si="21"/>
        <v>21503.5</v>
      </c>
      <c r="AV57" s="99">
        <f t="shared" si="22"/>
        <v>12097.363077053898</v>
      </c>
      <c r="AX57" s="100">
        <v>48</v>
      </c>
      <c r="AY57" s="101" t="s">
        <v>128</v>
      </c>
      <c r="AZ57" s="102"/>
      <c r="BA57" s="102"/>
      <c r="BB57" s="103"/>
      <c r="BC57" s="104">
        <f t="shared" si="23"/>
        <v>0</v>
      </c>
      <c r="BD57" s="103"/>
      <c r="BE57" s="103"/>
      <c r="BF57" s="104">
        <f t="shared" si="5"/>
        <v>0</v>
      </c>
      <c r="BG57" s="105">
        <f t="shared" si="6"/>
        <v>0</v>
      </c>
      <c r="BH57" s="106"/>
      <c r="BI57" s="104">
        <v>0</v>
      </c>
      <c r="BJ57" s="97">
        <f t="shared" si="24"/>
        <v>14602</v>
      </c>
      <c r="BK57" s="97">
        <f t="shared" si="25"/>
        <v>14602</v>
      </c>
      <c r="BL57" s="97">
        <f t="shared" si="26"/>
        <v>0</v>
      </c>
      <c r="BM57" s="97"/>
      <c r="BN57" s="104">
        <f t="shared" si="27"/>
        <v>0</v>
      </c>
      <c r="BO57" s="105">
        <f t="shared" si="28"/>
        <v>0</v>
      </c>
      <c r="BP57" s="107"/>
      <c r="BQ57" s="108">
        <v>1298</v>
      </c>
      <c r="BR57" s="109">
        <v>0</v>
      </c>
      <c r="BS57" s="107"/>
      <c r="BT57" s="110"/>
      <c r="BU57" s="110">
        <f t="shared" si="7"/>
        <v>-48</v>
      </c>
      <c r="BV57"/>
      <c r="BW57" s="26"/>
      <c r="BX57" s="107"/>
    </row>
    <row r="58" spans="1:76">
      <c r="A58" s="79">
        <v>49</v>
      </c>
      <c r="B58" s="79">
        <v>49</v>
      </c>
      <c r="C58" s="80" t="s">
        <v>129</v>
      </c>
      <c r="D58" s="81">
        <f t="shared" si="8"/>
        <v>475</v>
      </c>
      <c r="E58" s="82">
        <f t="shared" si="9"/>
        <v>11741241</v>
      </c>
      <c r="F58" s="82">
        <f t="shared" si="9"/>
        <v>424175</v>
      </c>
      <c r="G58" s="83">
        <f t="shared" si="10"/>
        <v>12165416</v>
      </c>
      <c r="H58" s="84"/>
      <c r="I58" s="85">
        <f t="shared" si="11"/>
        <v>467108.00269677956</v>
      </c>
      <c r="J58" s="86">
        <f t="shared" si="1"/>
        <v>0.26101357568462408</v>
      </c>
      <c r="K58" s="87">
        <f t="shared" si="12"/>
        <v>424175</v>
      </c>
      <c r="L58" s="83">
        <f t="shared" si="13"/>
        <v>891283.00269677956</v>
      </c>
      <c r="M58" s="88"/>
      <c r="N58" s="111">
        <f t="shared" si="2"/>
        <v>11274132.997303221</v>
      </c>
      <c r="P58" s="85">
        <f t="shared" si="14"/>
        <v>0</v>
      </c>
      <c r="Q58" s="82">
        <f t="shared" si="15"/>
        <v>467108.00269677956</v>
      </c>
      <c r="R58" s="82">
        <f t="shared" si="16"/>
        <v>424175</v>
      </c>
      <c r="S58" s="90">
        <f t="shared" si="3"/>
        <v>891283.00269677956</v>
      </c>
      <c r="U58" s="111">
        <f t="shared" si="17"/>
        <v>2213767.75</v>
      </c>
      <c r="V58">
        <f t="shared" si="4"/>
        <v>0</v>
      </c>
      <c r="W58" s="91">
        <v>49</v>
      </c>
      <c r="X58" s="92">
        <v>475</v>
      </c>
      <c r="Y58" s="93">
        <v>11741241</v>
      </c>
      <c r="Z58" s="93">
        <v>0</v>
      </c>
      <c r="AA58" s="93">
        <v>11741241</v>
      </c>
      <c r="AB58" s="93">
        <v>424175</v>
      </c>
      <c r="AC58" s="93">
        <v>12165416</v>
      </c>
      <c r="AD58" s="93">
        <v>0</v>
      </c>
      <c r="AE58" s="93">
        <v>0</v>
      </c>
      <c r="AF58" s="93">
        <v>0</v>
      </c>
      <c r="AG58" s="94">
        <v>12165416</v>
      </c>
      <c r="AI58" s="91">
        <v>49</v>
      </c>
      <c r="AJ58" s="95">
        <v>49</v>
      </c>
      <c r="AK58" s="96" t="s">
        <v>129</v>
      </c>
      <c r="AL58" s="97">
        <f t="shared" si="18"/>
        <v>11741241</v>
      </c>
      <c r="AM58" s="98">
        <v>11177423</v>
      </c>
      <c r="AN58" s="97">
        <f t="shared" si="19"/>
        <v>563818</v>
      </c>
      <c r="AO58" s="97">
        <v>299310.25</v>
      </c>
      <c r="AP58" s="97">
        <v>101063.5</v>
      </c>
      <c r="AQ58" s="97">
        <v>148324</v>
      </c>
      <c r="AR58" s="97">
        <v>319178.5</v>
      </c>
      <c r="AS58" s="97">
        <v>357898.5</v>
      </c>
      <c r="AT58" s="97">
        <f t="shared" si="20"/>
        <v>0</v>
      </c>
      <c r="AU58" s="99">
        <f t="shared" si="21"/>
        <v>1789592.75</v>
      </c>
      <c r="AV58" s="99">
        <f t="shared" si="22"/>
        <v>467108.00269677956</v>
      </c>
      <c r="AX58" s="100">
        <v>49</v>
      </c>
      <c r="AY58" s="101" t="s">
        <v>129</v>
      </c>
      <c r="AZ58" s="102"/>
      <c r="BA58" s="102"/>
      <c r="BB58" s="103"/>
      <c r="BC58" s="104">
        <f t="shared" si="23"/>
        <v>0</v>
      </c>
      <c r="BD58" s="103"/>
      <c r="BE58" s="103"/>
      <c r="BF58" s="104">
        <f t="shared" si="5"/>
        <v>0</v>
      </c>
      <c r="BG58" s="105">
        <f t="shared" si="6"/>
        <v>0</v>
      </c>
      <c r="BH58" s="106"/>
      <c r="BI58" s="104">
        <v>0</v>
      </c>
      <c r="BJ58" s="97">
        <f t="shared" si="24"/>
        <v>563818</v>
      </c>
      <c r="BK58" s="97">
        <f t="shared" si="25"/>
        <v>563818</v>
      </c>
      <c r="BL58" s="97">
        <f t="shared" si="26"/>
        <v>0</v>
      </c>
      <c r="BM58" s="97"/>
      <c r="BN58" s="104">
        <f t="shared" si="27"/>
        <v>0</v>
      </c>
      <c r="BO58" s="105">
        <f t="shared" si="28"/>
        <v>0</v>
      </c>
      <c r="BP58" s="107"/>
      <c r="BQ58" s="108">
        <v>0</v>
      </c>
      <c r="BR58" s="109">
        <v>328568.5</v>
      </c>
      <c r="BS58" s="107"/>
      <c r="BT58" s="110"/>
      <c r="BU58" s="110">
        <f t="shared" si="7"/>
        <v>-49</v>
      </c>
      <c r="BV58"/>
      <c r="BW58" s="26"/>
      <c r="BX58" s="107"/>
    </row>
    <row r="59" spans="1:76">
      <c r="A59" s="79">
        <v>50</v>
      </c>
      <c r="B59" s="79">
        <v>50</v>
      </c>
      <c r="C59" s="80" t="s">
        <v>130</v>
      </c>
      <c r="D59" s="81">
        <f t="shared" si="8"/>
        <v>6</v>
      </c>
      <c r="E59" s="82">
        <f t="shared" si="9"/>
        <v>78623</v>
      </c>
      <c r="F59" s="82">
        <f t="shared" si="9"/>
        <v>5358</v>
      </c>
      <c r="G59" s="83">
        <f t="shared" si="10"/>
        <v>83981</v>
      </c>
      <c r="H59" s="84"/>
      <c r="I59" s="85">
        <f t="shared" si="11"/>
        <v>0</v>
      </c>
      <c r="J59" s="86">
        <f t="shared" si="1"/>
        <v>0</v>
      </c>
      <c r="K59" s="87">
        <f t="shared" si="12"/>
        <v>5358</v>
      </c>
      <c r="L59" s="83">
        <f t="shared" si="13"/>
        <v>5358</v>
      </c>
      <c r="M59" s="88"/>
      <c r="N59" s="111">
        <f t="shared" si="2"/>
        <v>78623</v>
      </c>
      <c r="P59" s="85">
        <f t="shared" si="14"/>
        <v>0</v>
      </c>
      <c r="Q59" s="82">
        <f t="shared" si="15"/>
        <v>0</v>
      </c>
      <c r="R59" s="82">
        <f t="shared" si="16"/>
        <v>5358</v>
      </c>
      <c r="S59" s="90">
        <f t="shared" si="3"/>
        <v>5358</v>
      </c>
      <c r="U59" s="111">
        <f t="shared" si="17"/>
        <v>20711.25</v>
      </c>
      <c r="V59">
        <f t="shared" si="4"/>
        <v>0</v>
      </c>
      <c r="W59" s="91">
        <v>50</v>
      </c>
      <c r="X59" s="92">
        <v>6</v>
      </c>
      <c r="Y59" s="93">
        <v>78623</v>
      </c>
      <c r="Z59" s="93">
        <v>0</v>
      </c>
      <c r="AA59" s="93">
        <v>78623</v>
      </c>
      <c r="AB59" s="93">
        <v>5358</v>
      </c>
      <c r="AC59" s="93">
        <v>83981</v>
      </c>
      <c r="AD59" s="93">
        <v>0</v>
      </c>
      <c r="AE59" s="93">
        <v>0</v>
      </c>
      <c r="AF59" s="93">
        <v>0</v>
      </c>
      <c r="AG59" s="94">
        <v>83981</v>
      </c>
      <c r="AI59" s="91">
        <v>50</v>
      </c>
      <c r="AJ59" s="95">
        <v>50</v>
      </c>
      <c r="AK59" s="96" t="s">
        <v>130</v>
      </c>
      <c r="AL59" s="97">
        <f t="shared" si="18"/>
        <v>78623</v>
      </c>
      <c r="AM59" s="98">
        <v>90974</v>
      </c>
      <c r="AN59" s="97">
        <f t="shared" si="19"/>
        <v>0</v>
      </c>
      <c r="AO59" s="97">
        <v>0</v>
      </c>
      <c r="AP59" s="97">
        <v>998</v>
      </c>
      <c r="AQ59" s="97">
        <v>14355.25</v>
      </c>
      <c r="AR59" s="97">
        <v>0</v>
      </c>
      <c r="AS59" s="97">
        <v>0</v>
      </c>
      <c r="AT59" s="97">
        <f t="shared" si="20"/>
        <v>0</v>
      </c>
      <c r="AU59" s="99">
        <f t="shared" si="21"/>
        <v>15353.25</v>
      </c>
      <c r="AV59" s="99">
        <f t="shared" si="22"/>
        <v>0</v>
      </c>
      <c r="AX59" s="100">
        <v>50</v>
      </c>
      <c r="AY59" s="101" t="s">
        <v>130</v>
      </c>
      <c r="AZ59" s="102"/>
      <c r="BA59" s="102"/>
      <c r="BB59" s="103"/>
      <c r="BC59" s="104">
        <f t="shared" si="23"/>
        <v>0</v>
      </c>
      <c r="BD59" s="103"/>
      <c r="BE59" s="103"/>
      <c r="BF59" s="104">
        <f t="shared" si="5"/>
        <v>0</v>
      </c>
      <c r="BG59" s="105">
        <f t="shared" si="6"/>
        <v>0</v>
      </c>
      <c r="BH59" s="106"/>
      <c r="BI59" s="104">
        <v>0</v>
      </c>
      <c r="BJ59" s="97">
        <f t="shared" si="24"/>
        <v>0</v>
      </c>
      <c r="BK59" s="97">
        <f t="shared" si="25"/>
        <v>0</v>
      </c>
      <c r="BL59" s="97">
        <f t="shared" si="26"/>
        <v>0</v>
      </c>
      <c r="BM59" s="97"/>
      <c r="BN59" s="104">
        <f t="shared" si="27"/>
        <v>0</v>
      </c>
      <c r="BO59" s="105">
        <f t="shared" si="28"/>
        <v>0</v>
      </c>
      <c r="BP59" s="107"/>
      <c r="BQ59" s="108">
        <v>9661</v>
      </c>
      <c r="BR59" s="109">
        <v>0</v>
      </c>
      <c r="BS59" s="107"/>
      <c r="BT59" s="110"/>
      <c r="BU59" s="110">
        <f t="shared" si="7"/>
        <v>-50</v>
      </c>
      <c r="BV59"/>
      <c r="BW59" s="26"/>
      <c r="BX59" s="107"/>
    </row>
    <row r="60" spans="1:76">
      <c r="A60" s="79">
        <v>51</v>
      </c>
      <c r="B60" s="79">
        <v>51</v>
      </c>
      <c r="C60" s="80" t="s">
        <v>131</v>
      </c>
      <c r="D60" s="81">
        <f t="shared" si="8"/>
        <v>0</v>
      </c>
      <c r="E60" s="82">
        <f t="shared" si="9"/>
        <v>0</v>
      </c>
      <c r="F60" s="82">
        <f t="shared" si="9"/>
        <v>0</v>
      </c>
      <c r="G60" s="83">
        <f t="shared" si="10"/>
        <v>0</v>
      </c>
      <c r="H60" s="84"/>
      <c r="I60" s="85">
        <f t="shared" si="11"/>
        <v>0</v>
      </c>
      <c r="J60" s="86">
        <f t="shared" si="1"/>
        <v>0</v>
      </c>
      <c r="K60" s="87">
        <f t="shared" si="12"/>
        <v>0</v>
      </c>
      <c r="L60" s="83">
        <f t="shared" si="13"/>
        <v>0</v>
      </c>
      <c r="M60" s="88"/>
      <c r="N60" s="111">
        <f t="shared" si="2"/>
        <v>0</v>
      </c>
      <c r="P60" s="85">
        <f t="shared" si="14"/>
        <v>0</v>
      </c>
      <c r="Q60" s="82">
        <f t="shared" si="15"/>
        <v>0</v>
      </c>
      <c r="R60" s="82">
        <f t="shared" si="16"/>
        <v>0</v>
      </c>
      <c r="S60" s="90">
        <f t="shared" si="3"/>
        <v>0</v>
      </c>
      <c r="U60" s="111">
        <f t="shared" si="17"/>
        <v>3884</v>
      </c>
      <c r="V60">
        <f t="shared" si="4"/>
        <v>0</v>
      </c>
      <c r="W60" s="91">
        <v>51</v>
      </c>
      <c r="X60" s="92"/>
      <c r="Y60" s="93"/>
      <c r="Z60" s="93"/>
      <c r="AA60" s="93"/>
      <c r="AB60" s="93"/>
      <c r="AC60" s="93"/>
      <c r="AD60" s="93"/>
      <c r="AE60" s="93"/>
      <c r="AF60" s="93"/>
      <c r="AG60" s="94"/>
      <c r="AI60" s="91">
        <v>51</v>
      </c>
      <c r="AJ60" s="95">
        <v>51</v>
      </c>
      <c r="AK60" s="96" t="s">
        <v>131</v>
      </c>
      <c r="AL60" s="97">
        <f t="shared" si="18"/>
        <v>0</v>
      </c>
      <c r="AM60" s="98">
        <v>0</v>
      </c>
      <c r="AN60" s="97">
        <f t="shared" si="19"/>
        <v>0</v>
      </c>
      <c r="AO60" s="97">
        <v>0</v>
      </c>
      <c r="AP60" s="97">
        <v>195.25</v>
      </c>
      <c r="AQ60" s="97">
        <v>135</v>
      </c>
      <c r="AR60" s="97">
        <v>0</v>
      </c>
      <c r="AS60" s="97">
        <v>3553.75</v>
      </c>
      <c r="AT60" s="97">
        <f t="shared" si="20"/>
        <v>0</v>
      </c>
      <c r="AU60" s="99">
        <f t="shared" si="21"/>
        <v>3884</v>
      </c>
      <c r="AV60" s="99">
        <f t="shared" si="22"/>
        <v>0</v>
      </c>
      <c r="AX60" s="100">
        <v>51</v>
      </c>
      <c r="AY60" s="101" t="s">
        <v>131</v>
      </c>
      <c r="AZ60" s="102"/>
      <c r="BA60" s="102"/>
      <c r="BB60" s="103"/>
      <c r="BC60" s="104">
        <f t="shared" si="23"/>
        <v>0</v>
      </c>
      <c r="BD60" s="103"/>
      <c r="BE60" s="103"/>
      <c r="BF60" s="104">
        <f t="shared" si="5"/>
        <v>0</v>
      </c>
      <c r="BG60" s="105">
        <f t="shared" si="6"/>
        <v>0</v>
      </c>
      <c r="BH60" s="106"/>
      <c r="BI60" s="104">
        <v>0</v>
      </c>
      <c r="BJ60" s="97">
        <f t="shared" si="24"/>
        <v>0</v>
      </c>
      <c r="BK60" s="97">
        <f t="shared" si="25"/>
        <v>0</v>
      </c>
      <c r="BL60" s="97">
        <f t="shared" si="26"/>
        <v>0</v>
      </c>
      <c r="BM60" s="97"/>
      <c r="BN60" s="104">
        <f t="shared" si="27"/>
        <v>0</v>
      </c>
      <c r="BO60" s="105">
        <f t="shared" si="28"/>
        <v>0</v>
      </c>
      <c r="BP60" s="107"/>
      <c r="BQ60" s="108">
        <v>0</v>
      </c>
      <c r="BR60" s="109">
        <v>0</v>
      </c>
      <c r="BS60" s="107"/>
      <c r="BT60" s="110"/>
      <c r="BU60" s="110">
        <f t="shared" si="7"/>
        <v>-51</v>
      </c>
      <c r="BV60"/>
      <c r="BW60" s="26"/>
      <c r="BX60" s="107"/>
    </row>
    <row r="61" spans="1:76">
      <c r="A61" s="79">
        <v>52</v>
      </c>
      <c r="B61" s="79">
        <v>52</v>
      </c>
      <c r="C61" s="80" t="s">
        <v>132</v>
      </c>
      <c r="D61" s="81">
        <f t="shared" si="8"/>
        <v>38</v>
      </c>
      <c r="E61" s="82">
        <f t="shared" si="9"/>
        <v>441473</v>
      </c>
      <c r="F61" s="82">
        <f t="shared" si="9"/>
        <v>33934</v>
      </c>
      <c r="G61" s="83">
        <f t="shared" si="10"/>
        <v>475407</v>
      </c>
      <c r="H61" s="84"/>
      <c r="I61" s="85">
        <f t="shared" si="11"/>
        <v>136274.6990262648</v>
      </c>
      <c r="J61" s="86">
        <f t="shared" si="1"/>
        <v>0.60129989179121712</v>
      </c>
      <c r="K61" s="87">
        <f t="shared" si="12"/>
        <v>33934</v>
      </c>
      <c r="L61" s="83">
        <f t="shared" si="13"/>
        <v>170208.6990262648</v>
      </c>
      <c r="M61" s="88"/>
      <c r="N61" s="111">
        <f t="shared" si="2"/>
        <v>305198.30097373517</v>
      </c>
      <c r="P61" s="85">
        <f t="shared" si="14"/>
        <v>0</v>
      </c>
      <c r="Q61" s="82">
        <f t="shared" si="15"/>
        <v>136274.6990262648</v>
      </c>
      <c r="R61" s="82">
        <f t="shared" si="16"/>
        <v>33934</v>
      </c>
      <c r="S61" s="90">
        <f t="shared" si="3"/>
        <v>170208.6990262648</v>
      </c>
      <c r="U61" s="111">
        <f t="shared" si="17"/>
        <v>260567.5</v>
      </c>
      <c r="V61">
        <f t="shared" si="4"/>
        <v>0</v>
      </c>
      <c r="W61" s="91">
        <v>52</v>
      </c>
      <c r="X61" s="92">
        <v>38</v>
      </c>
      <c r="Y61" s="93">
        <v>441473</v>
      </c>
      <c r="Z61" s="93">
        <v>0</v>
      </c>
      <c r="AA61" s="93">
        <v>441473</v>
      </c>
      <c r="AB61" s="93">
        <v>33934</v>
      </c>
      <c r="AC61" s="93">
        <v>475407</v>
      </c>
      <c r="AD61" s="93">
        <v>0</v>
      </c>
      <c r="AE61" s="93">
        <v>0</v>
      </c>
      <c r="AF61" s="93">
        <v>0</v>
      </c>
      <c r="AG61" s="94">
        <v>475407</v>
      </c>
      <c r="AI61" s="91">
        <v>52</v>
      </c>
      <c r="AJ61" s="95">
        <v>52</v>
      </c>
      <c r="AK61" s="96" t="s">
        <v>132</v>
      </c>
      <c r="AL61" s="97">
        <f t="shared" si="18"/>
        <v>441473</v>
      </c>
      <c r="AM61" s="98">
        <v>276984</v>
      </c>
      <c r="AN61" s="97">
        <f t="shared" si="19"/>
        <v>164489</v>
      </c>
      <c r="AO61" s="97">
        <v>36677</v>
      </c>
      <c r="AP61" s="97">
        <v>17644.25</v>
      </c>
      <c r="AQ61" s="97">
        <v>0</v>
      </c>
      <c r="AR61" s="97">
        <v>0</v>
      </c>
      <c r="AS61" s="97">
        <v>7823.25</v>
      </c>
      <c r="AT61" s="97">
        <f t="shared" si="20"/>
        <v>0</v>
      </c>
      <c r="AU61" s="99">
        <f t="shared" si="21"/>
        <v>226633.5</v>
      </c>
      <c r="AV61" s="99">
        <f t="shared" si="22"/>
        <v>136274.6990262648</v>
      </c>
      <c r="AX61" s="100">
        <v>52</v>
      </c>
      <c r="AY61" s="101" t="s">
        <v>132</v>
      </c>
      <c r="AZ61" s="102"/>
      <c r="BA61" s="102"/>
      <c r="BB61" s="103"/>
      <c r="BC61" s="104">
        <f t="shared" si="23"/>
        <v>0</v>
      </c>
      <c r="BD61" s="103"/>
      <c r="BE61" s="103"/>
      <c r="BF61" s="104">
        <f t="shared" si="5"/>
        <v>0</v>
      </c>
      <c r="BG61" s="105">
        <f t="shared" si="6"/>
        <v>0</v>
      </c>
      <c r="BH61" s="106"/>
      <c r="BI61" s="104">
        <v>0</v>
      </c>
      <c r="BJ61" s="97">
        <f t="shared" si="24"/>
        <v>164489</v>
      </c>
      <c r="BK61" s="97">
        <f t="shared" si="25"/>
        <v>164489</v>
      </c>
      <c r="BL61" s="97">
        <f t="shared" si="26"/>
        <v>0</v>
      </c>
      <c r="BM61" s="97"/>
      <c r="BN61" s="104">
        <f t="shared" si="27"/>
        <v>0</v>
      </c>
      <c r="BO61" s="105">
        <f t="shared" si="28"/>
        <v>0</v>
      </c>
      <c r="BP61" s="107"/>
      <c r="BQ61" s="108">
        <v>25641</v>
      </c>
      <c r="BR61" s="109">
        <v>38259.75</v>
      </c>
      <c r="BS61" s="107"/>
      <c r="BT61" s="110"/>
      <c r="BU61" s="110">
        <f t="shared" si="7"/>
        <v>-52</v>
      </c>
      <c r="BV61"/>
      <c r="BW61" s="26"/>
      <c r="BX61" s="107"/>
    </row>
    <row r="62" spans="1:76">
      <c r="A62" s="79">
        <v>53</v>
      </c>
      <c r="B62" s="79">
        <v>53</v>
      </c>
      <c r="C62" s="80" t="s">
        <v>133</v>
      </c>
      <c r="D62" s="81">
        <f t="shared" si="8"/>
        <v>0</v>
      </c>
      <c r="E62" s="82">
        <f t="shared" si="9"/>
        <v>0</v>
      </c>
      <c r="F62" s="82">
        <f t="shared" si="9"/>
        <v>0</v>
      </c>
      <c r="G62" s="83">
        <f t="shared" si="10"/>
        <v>0</v>
      </c>
      <c r="H62" s="84"/>
      <c r="I62" s="85">
        <f t="shared" si="11"/>
        <v>0</v>
      </c>
      <c r="J62" s="86" t="str">
        <f t="shared" si="1"/>
        <v/>
      </c>
      <c r="K62" s="87">
        <f t="shared" si="12"/>
        <v>0</v>
      </c>
      <c r="L62" s="83">
        <f t="shared" si="13"/>
        <v>0</v>
      </c>
      <c r="M62" s="88"/>
      <c r="N62" s="111">
        <f t="shared" si="2"/>
        <v>0</v>
      </c>
      <c r="P62" s="85">
        <f t="shared" si="14"/>
        <v>0</v>
      </c>
      <c r="Q62" s="82">
        <f t="shared" si="15"/>
        <v>0</v>
      </c>
      <c r="R62" s="82">
        <f t="shared" si="16"/>
        <v>0</v>
      </c>
      <c r="S62" s="90">
        <f t="shared" si="3"/>
        <v>0</v>
      </c>
      <c r="U62" s="111">
        <f t="shared" si="17"/>
        <v>0</v>
      </c>
      <c r="V62">
        <f t="shared" si="4"/>
        <v>0</v>
      </c>
      <c r="W62" s="91">
        <v>53</v>
      </c>
      <c r="X62" s="92"/>
      <c r="Y62" s="93"/>
      <c r="Z62" s="93"/>
      <c r="AA62" s="93"/>
      <c r="AB62" s="93"/>
      <c r="AC62" s="93"/>
      <c r="AD62" s="93"/>
      <c r="AE62" s="93"/>
      <c r="AF62" s="93"/>
      <c r="AG62" s="94"/>
      <c r="AI62" s="91">
        <v>53</v>
      </c>
      <c r="AJ62" s="95">
        <v>53</v>
      </c>
      <c r="AK62" s="96" t="s">
        <v>133</v>
      </c>
      <c r="AL62" s="97">
        <f t="shared" si="18"/>
        <v>0</v>
      </c>
      <c r="AM62" s="98">
        <v>0</v>
      </c>
      <c r="AN62" s="97">
        <f t="shared" si="19"/>
        <v>0</v>
      </c>
      <c r="AO62" s="97">
        <v>0</v>
      </c>
      <c r="AP62" s="97">
        <v>0</v>
      </c>
      <c r="AQ62" s="97">
        <v>0</v>
      </c>
      <c r="AR62" s="97">
        <v>0</v>
      </c>
      <c r="AS62" s="97">
        <v>0</v>
      </c>
      <c r="AT62" s="97">
        <f t="shared" si="20"/>
        <v>0</v>
      </c>
      <c r="AU62" s="99">
        <f t="shared" si="21"/>
        <v>0</v>
      </c>
      <c r="AV62" s="99">
        <f t="shared" si="22"/>
        <v>0</v>
      </c>
      <c r="AX62" s="100">
        <v>53</v>
      </c>
      <c r="AY62" s="101" t="s">
        <v>133</v>
      </c>
      <c r="AZ62" s="102"/>
      <c r="BA62" s="102"/>
      <c r="BB62" s="103"/>
      <c r="BC62" s="104">
        <f t="shared" si="23"/>
        <v>0</v>
      </c>
      <c r="BD62" s="103"/>
      <c r="BE62" s="103"/>
      <c r="BF62" s="104">
        <f t="shared" si="5"/>
        <v>0</v>
      </c>
      <c r="BG62" s="105">
        <f t="shared" si="6"/>
        <v>0</v>
      </c>
      <c r="BH62" s="106"/>
      <c r="BI62" s="104">
        <v>0</v>
      </c>
      <c r="BJ62" s="97">
        <f t="shared" si="24"/>
        <v>0</v>
      </c>
      <c r="BK62" s="97">
        <f t="shared" si="25"/>
        <v>0</v>
      </c>
      <c r="BL62" s="97">
        <f t="shared" si="26"/>
        <v>0</v>
      </c>
      <c r="BM62" s="97"/>
      <c r="BN62" s="104">
        <f t="shared" si="27"/>
        <v>0</v>
      </c>
      <c r="BO62" s="105">
        <f t="shared" si="28"/>
        <v>0</v>
      </c>
      <c r="BP62" s="107"/>
      <c r="BQ62" s="108">
        <v>0</v>
      </c>
      <c r="BR62" s="109">
        <v>0</v>
      </c>
      <c r="BS62" s="107"/>
      <c r="BT62" s="110"/>
      <c r="BU62" s="110">
        <f t="shared" si="7"/>
        <v>-53</v>
      </c>
      <c r="BV62"/>
      <c r="BW62" s="26"/>
      <c r="BX62" s="107"/>
    </row>
    <row r="63" spans="1:76">
      <c r="A63" s="79">
        <v>54</v>
      </c>
      <c r="B63" s="79">
        <v>54</v>
      </c>
      <c r="C63" s="80" t="s">
        <v>134</v>
      </c>
      <c r="D63" s="81">
        <f t="shared" si="8"/>
        <v>0</v>
      </c>
      <c r="E63" s="82">
        <f t="shared" si="9"/>
        <v>0</v>
      </c>
      <c r="F63" s="82">
        <f t="shared" si="9"/>
        <v>0</v>
      </c>
      <c r="G63" s="83">
        <f t="shared" si="10"/>
        <v>0</v>
      </c>
      <c r="H63" s="84"/>
      <c r="I63" s="85">
        <f t="shared" si="11"/>
        <v>0</v>
      </c>
      <c r="J63" s="86" t="str">
        <f t="shared" si="1"/>
        <v/>
      </c>
      <c r="K63" s="87">
        <f t="shared" si="12"/>
        <v>0</v>
      </c>
      <c r="L63" s="83">
        <f t="shared" si="13"/>
        <v>0</v>
      </c>
      <c r="M63" s="88"/>
      <c r="N63" s="111">
        <f t="shared" si="2"/>
        <v>0</v>
      </c>
      <c r="P63" s="85">
        <f t="shared" si="14"/>
        <v>0</v>
      </c>
      <c r="Q63" s="82">
        <f t="shared" si="15"/>
        <v>0</v>
      </c>
      <c r="R63" s="82">
        <f t="shared" si="16"/>
        <v>0</v>
      </c>
      <c r="S63" s="90">
        <f t="shared" si="3"/>
        <v>0</v>
      </c>
      <c r="U63" s="111">
        <f t="shared" si="17"/>
        <v>0</v>
      </c>
      <c r="V63">
        <f t="shared" si="4"/>
        <v>0</v>
      </c>
      <c r="W63" s="91">
        <v>54</v>
      </c>
      <c r="X63" s="92"/>
      <c r="Y63" s="93"/>
      <c r="Z63" s="93"/>
      <c r="AA63" s="93"/>
      <c r="AB63" s="93"/>
      <c r="AC63" s="93"/>
      <c r="AD63" s="93"/>
      <c r="AE63" s="93"/>
      <c r="AF63" s="93"/>
      <c r="AG63" s="94"/>
      <c r="AI63" s="91">
        <v>54</v>
      </c>
      <c r="AJ63" s="95">
        <v>54</v>
      </c>
      <c r="AK63" s="96" t="s">
        <v>134</v>
      </c>
      <c r="AL63" s="97">
        <f t="shared" si="18"/>
        <v>0</v>
      </c>
      <c r="AM63" s="98">
        <v>0</v>
      </c>
      <c r="AN63" s="97">
        <f t="shared" si="19"/>
        <v>0</v>
      </c>
      <c r="AO63" s="97">
        <v>0</v>
      </c>
      <c r="AP63" s="97">
        <v>0</v>
      </c>
      <c r="AQ63" s="97">
        <v>0</v>
      </c>
      <c r="AR63" s="97">
        <v>0</v>
      </c>
      <c r="AS63" s="97">
        <v>0</v>
      </c>
      <c r="AT63" s="97">
        <f t="shared" si="20"/>
        <v>0</v>
      </c>
      <c r="AU63" s="99">
        <f t="shared" si="21"/>
        <v>0</v>
      </c>
      <c r="AV63" s="99">
        <f t="shared" si="22"/>
        <v>0</v>
      </c>
      <c r="AX63" s="100">
        <v>54</v>
      </c>
      <c r="AY63" s="101" t="s">
        <v>134</v>
      </c>
      <c r="AZ63" s="102"/>
      <c r="BA63" s="102"/>
      <c r="BB63" s="103"/>
      <c r="BC63" s="104">
        <f t="shared" si="23"/>
        <v>0</v>
      </c>
      <c r="BD63" s="103"/>
      <c r="BE63" s="103"/>
      <c r="BF63" s="104">
        <f t="shared" si="5"/>
        <v>0</v>
      </c>
      <c r="BG63" s="105">
        <f t="shared" si="6"/>
        <v>0</v>
      </c>
      <c r="BH63" s="106"/>
      <c r="BI63" s="104">
        <v>0</v>
      </c>
      <c r="BJ63" s="97">
        <f t="shared" si="24"/>
        <v>0</v>
      </c>
      <c r="BK63" s="97">
        <f t="shared" si="25"/>
        <v>0</v>
      </c>
      <c r="BL63" s="97">
        <f t="shared" si="26"/>
        <v>0</v>
      </c>
      <c r="BM63" s="97"/>
      <c r="BN63" s="104">
        <f t="shared" si="27"/>
        <v>0</v>
      </c>
      <c r="BO63" s="105">
        <f t="shared" si="28"/>
        <v>0</v>
      </c>
      <c r="BP63" s="107"/>
      <c r="BQ63" s="108">
        <v>0</v>
      </c>
      <c r="BR63" s="109">
        <v>0</v>
      </c>
      <c r="BS63" s="107"/>
      <c r="BT63" s="110"/>
      <c r="BU63" s="110">
        <f t="shared" si="7"/>
        <v>-54</v>
      </c>
      <c r="BV63"/>
      <c r="BW63" s="26"/>
      <c r="BX63" s="107"/>
    </row>
    <row r="64" spans="1:76">
      <c r="A64" s="79">
        <v>55</v>
      </c>
      <c r="B64" s="79">
        <v>55</v>
      </c>
      <c r="C64" s="80" t="s">
        <v>135</v>
      </c>
      <c r="D64" s="81">
        <f t="shared" si="8"/>
        <v>0</v>
      </c>
      <c r="E64" s="82">
        <f t="shared" si="9"/>
        <v>0</v>
      </c>
      <c r="F64" s="82">
        <f t="shared" si="9"/>
        <v>0</v>
      </c>
      <c r="G64" s="83">
        <f t="shared" si="10"/>
        <v>0</v>
      </c>
      <c r="H64" s="84"/>
      <c r="I64" s="85">
        <f t="shared" si="11"/>
        <v>0</v>
      </c>
      <c r="J64" s="86">
        <f t="shared" si="1"/>
        <v>0</v>
      </c>
      <c r="K64" s="87">
        <f t="shared" si="12"/>
        <v>0</v>
      </c>
      <c r="L64" s="83">
        <f t="shared" si="13"/>
        <v>0</v>
      </c>
      <c r="M64" s="88"/>
      <c r="N64" s="111">
        <f t="shared" si="2"/>
        <v>0</v>
      </c>
      <c r="P64" s="85">
        <f t="shared" si="14"/>
        <v>0</v>
      </c>
      <c r="Q64" s="82">
        <f t="shared" si="15"/>
        <v>0</v>
      </c>
      <c r="R64" s="82">
        <f t="shared" si="16"/>
        <v>0</v>
      </c>
      <c r="S64" s="90">
        <f t="shared" si="3"/>
        <v>0</v>
      </c>
      <c r="U64" s="111">
        <f t="shared" si="17"/>
        <v>20812.25</v>
      </c>
      <c r="V64">
        <f t="shared" si="4"/>
        <v>0</v>
      </c>
      <c r="W64" s="91">
        <v>55</v>
      </c>
      <c r="X64" s="92"/>
      <c r="Y64" s="93"/>
      <c r="Z64" s="93"/>
      <c r="AA64" s="93"/>
      <c r="AB64" s="93"/>
      <c r="AC64" s="93"/>
      <c r="AD64" s="93"/>
      <c r="AE64" s="93"/>
      <c r="AF64" s="93"/>
      <c r="AG64" s="94"/>
      <c r="AI64" s="91">
        <v>55</v>
      </c>
      <c r="AJ64" s="95">
        <v>55</v>
      </c>
      <c r="AK64" s="96" t="s">
        <v>135</v>
      </c>
      <c r="AL64" s="97">
        <f t="shared" si="18"/>
        <v>0</v>
      </c>
      <c r="AM64" s="98">
        <v>0</v>
      </c>
      <c r="AN64" s="97">
        <f t="shared" si="19"/>
        <v>0</v>
      </c>
      <c r="AO64" s="97">
        <v>0</v>
      </c>
      <c r="AP64" s="97">
        <v>0</v>
      </c>
      <c r="AQ64" s="97">
        <v>0</v>
      </c>
      <c r="AR64" s="97">
        <v>20812.25</v>
      </c>
      <c r="AS64" s="97">
        <v>0</v>
      </c>
      <c r="AT64" s="97">
        <f t="shared" si="20"/>
        <v>0</v>
      </c>
      <c r="AU64" s="99">
        <f t="shared" si="21"/>
        <v>20812.25</v>
      </c>
      <c r="AV64" s="99">
        <f t="shared" si="22"/>
        <v>0</v>
      </c>
      <c r="AX64" s="100">
        <v>55</v>
      </c>
      <c r="AY64" s="101" t="s">
        <v>135</v>
      </c>
      <c r="AZ64" s="102"/>
      <c r="BA64" s="102"/>
      <c r="BB64" s="103"/>
      <c r="BC64" s="104">
        <f t="shared" si="23"/>
        <v>0</v>
      </c>
      <c r="BD64" s="103"/>
      <c r="BE64" s="103"/>
      <c r="BF64" s="104">
        <f t="shared" si="5"/>
        <v>0</v>
      </c>
      <c r="BG64" s="105">
        <f t="shared" si="6"/>
        <v>0</v>
      </c>
      <c r="BH64" s="106"/>
      <c r="BI64" s="104">
        <v>0</v>
      </c>
      <c r="BJ64" s="97">
        <f t="shared" si="24"/>
        <v>0</v>
      </c>
      <c r="BK64" s="97">
        <f t="shared" si="25"/>
        <v>0</v>
      </c>
      <c r="BL64" s="97">
        <f t="shared" si="26"/>
        <v>0</v>
      </c>
      <c r="BM64" s="97"/>
      <c r="BN64" s="104">
        <f t="shared" si="27"/>
        <v>0</v>
      </c>
      <c r="BO64" s="105">
        <f t="shared" si="28"/>
        <v>0</v>
      </c>
      <c r="BP64" s="107"/>
      <c r="BQ64" s="108">
        <v>0</v>
      </c>
      <c r="BR64" s="109">
        <v>0</v>
      </c>
      <c r="BS64" s="107"/>
      <c r="BT64" s="110" t="s">
        <v>136</v>
      </c>
      <c r="BU64" s="110">
        <f t="shared" si="7"/>
        <v>-55</v>
      </c>
      <c r="BV64"/>
      <c r="BW64" s="26"/>
      <c r="BX64" s="107"/>
    </row>
    <row r="65" spans="1:76">
      <c r="A65" s="79">
        <v>56</v>
      </c>
      <c r="B65" s="79">
        <v>56</v>
      </c>
      <c r="C65" s="80" t="s">
        <v>137</v>
      </c>
      <c r="D65" s="81">
        <f t="shared" si="8"/>
        <v>128</v>
      </c>
      <c r="E65" s="82">
        <f t="shared" si="9"/>
        <v>1417320</v>
      </c>
      <c r="F65" s="82">
        <f t="shared" si="9"/>
        <v>114304</v>
      </c>
      <c r="G65" s="83">
        <f t="shared" si="10"/>
        <v>1531624</v>
      </c>
      <c r="H65" s="84"/>
      <c r="I65" s="85">
        <f t="shared" si="11"/>
        <v>70160.066397985647</v>
      </c>
      <c r="J65" s="86">
        <f t="shared" si="1"/>
        <v>0.43120827873621953</v>
      </c>
      <c r="K65" s="87">
        <f t="shared" si="12"/>
        <v>114304</v>
      </c>
      <c r="L65" s="83">
        <f t="shared" si="13"/>
        <v>184464.06639798565</v>
      </c>
      <c r="M65" s="88"/>
      <c r="N65" s="111">
        <f t="shared" si="2"/>
        <v>1347159.9336020143</v>
      </c>
      <c r="P65" s="85">
        <f t="shared" si="14"/>
        <v>0</v>
      </c>
      <c r="Q65" s="82">
        <f t="shared" si="15"/>
        <v>70160.066397985647</v>
      </c>
      <c r="R65" s="82">
        <f t="shared" si="16"/>
        <v>114304</v>
      </c>
      <c r="S65" s="90">
        <f t="shared" si="3"/>
        <v>184464.06639798565</v>
      </c>
      <c r="U65" s="111">
        <f t="shared" si="17"/>
        <v>277009.75</v>
      </c>
      <c r="V65">
        <f t="shared" si="4"/>
        <v>0</v>
      </c>
      <c r="W65" s="91">
        <v>56</v>
      </c>
      <c r="X65" s="92">
        <v>128</v>
      </c>
      <c r="Y65" s="93">
        <v>1417320</v>
      </c>
      <c r="Z65" s="93">
        <v>0</v>
      </c>
      <c r="AA65" s="93">
        <v>1417320</v>
      </c>
      <c r="AB65" s="93">
        <v>114304</v>
      </c>
      <c r="AC65" s="93">
        <v>1531624</v>
      </c>
      <c r="AD65" s="93">
        <v>0</v>
      </c>
      <c r="AE65" s="93">
        <v>0</v>
      </c>
      <c r="AF65" s="93">
        <v>0</v>
      </c>
      <c r="AG65" s="94">
        <v>1531624</v>
      </c>
      <c r="AI65" s="91">
        <v>56</v>
      </c>
      <c r="AJ65" s="95">
        <v>56</v>
      </c>
      <c r="AK65" s="96" t="s">
        <v>137</v>
      </c>
      <c r="AL65" s="97">
        <f t="shared" si="18"/>
        <v>1417320</v>
      </c>
      <c r="AM65" s="98">
        <v>1332634</v>
      </c>
      <c r="AN65" s="97">
        <f t="shared" si="19"/>
        <v>84686</v>
      </c>
      <c r="AO65" s="97">
        <v>61798.5</v>
      </c>
      <c r="AP65" s="97">
        <v>344.25</v>
      </c>
      <c r="AQ65" s="97">
        <v>0</v>
      </c>
      <c r="AR65" s="97">
        <v>0</v>
      </c>
      <c r="AS65" s="97">
        <v>15877</v>
      </c>
      <c r="AT65" s="97">
        <f t="shared" si="20"/>
        <v>0</v>
      </c>
      <c r="AU65" s="99">
        <f t="shared" si="21"/>
        <v>162705.75</v>
      </c>
      <c r="AV65" s="99">
        <f t="shared" si="22"/>
        <v>70160.066397985647</v>
      </c>
      <c r="AX65" s="100">
        <v>56</v>
      </c>
      <c r="AY65" s="101" t="s">
        <v>137</v>
      </c>
      <c r="AZ65" s="102"/>
      <c r="BA65" s="102"/>
      <c r="BB65" s="103"/>
      <c r="BC65" s="104">
        <f t="shared" si="23"/>
        <v>0</v>
      </c>
      <c r="BD65" s="103"/>
      <c r="BE65" s="103"/>
      <c r="BF65" s="104">
        <f t="shared" si="5"/>
        <v>0</v>
      </c>
      <c r="BG65" s="105">
        <f t="shared" si="6"/>
        <v>0</v>
      </c>
      <c r="BH65" s="106"/>
      <c r="BI65" s="104">
        <v>0</v>
      </c>
      <c r="BJ65" s="97">
        <f t="shared" si="24"/>
        <v>84686</v>
      </c>
      <c r="BK65" s="97">
        <f t="shared" si="25"/>
        <v>84686</v>
      </c>
      <c r="BL65" s="97">
        <f t="shared" si="26"/>
        <v>0</v>
      </c>
      <c r="BM65" s="97"/>
      <c r="BN65" s="104">
        <f t="shared" si="27"/>
        <v>0</v>
      </c>
      <c r="BO65" s="105">
        <f t="shared" si="28"/>
        <v>0</v>
      </c>
      <c r="BP65" s="107"/>
      <c r="BQ65" s="108">
        <v>105676</v>
      </c>
      <c r="BR65" s="109">
        <v>67963.75</v>
      </c>
      <c r="BS65" s="107"/>
      <c r="BT65" s="110"/>
      <c r="BU65" s="110">
        <f t="shared" si="7"/>
        <v>-56</v>
      </c>
      <c r="BV65"/>
      <c r="BW65" s="26"/>
      <c r="BX65" s="107"/>
    </row>
    <row r="66" spans="1:76">
      <c r="A66" s="79">
        <v>57</v>
      </c>
      <c r="B66" s="79">
        <v>57</v>
      </c>
      <c r="C66" s="80" t="s">
        <v>138</v>
      </c>
      <c r="D66" s="81">
        <f t="shared" si="8"/>
        <v>667</v>
      </c>
      <c r="E66" s="82">
        <f t="shared" si="9"/>
        <v>7967103</v>
      </c>
      <c r="F66" s="82">
        <f t="shared" si="9"/>
        <v>595631</v>
      </c>
      <c r="G66" s="83">
        <f t="shared" si="10"/>
        <v>8562734</v>
      </c>
      <c r="H66" s="84"/>
      <c r="I66" s="85">
        <f t="shared" si="11"/>
        <v>1441760.9478539275</v>
      </c>
      <c r="J66" s="86">
        <f t="shared" si="1"/>
        <v>0.514811248296276</v>
      </c>
      <c r="K66" s="87">
        <f t="shared" si="12"/>
        <v>595631</v>
      </c>
      <c r="L66" s="83">
        <f t="shared" si="13"/>
        <v>2037391.9478539275</v>
      </c>
      <c r="M66" s="88"/>
      <c r="N66" s="111">
        <f t="shared" si="2"/>
        <v>6525342.0521460725</v>
      </c>
      <c r="P66" s="85">
        <f t="shared" si="14"/>
        <v>0</v>
      </c>
      <c r="Q66" s="82">
        <f t="shared" si="15"/>
        <v>1441760.9478539275</v>
      </c>
      <c r="R66" s="82">
        <f t="shared" si="16"/>
        <v>595631</v>
      </c>
      <c r="S66" s="90">
        <f t="shared" si="3"/>
        <v>2037391.9478539275</v>
      </c>
      <c r="U66" s="111">
        <f t="shared" si="17"/>
        <v>3396193.25</v>
      </c>
      <c r="V66">
        <f t="shared" si="4"/>
        <v>0</v>
      </c>
      <c r="W66" s="91">
        <v>57</v>
      </c>
      <c r="X66" s="92">
        <v>667</v>
      </c>
      <c r="Y66" s="93">
        <v>7967103</v>
      </c>
      <c r="Z66" s="93">
        <v>0</v>
      </c>
      <c r="AA66" s="93">
        <v>7967103</v>
      </c>
      <c r="AB66" s="93">
        <v>595631</v>
      </c>
      <c r="AC66" s="93">
        <v>8562734</v>
      </c>
      <c r="AD66" s="93">
        <v>0</v>
      </c>
      <c r="AE66" s="93">
        <v>0</v>
      </c>
      <c r="AF66" s="93">
        <v>0</v>
      </c>
      <c r="AG66" s="94">
        <v>8562734</v>
      </c>
      <c r="AI66" s="91">
        <v>57</v>
      </c>
      <c r="AJ66" s="95">
        <v>57</v>
      </c>
      <c r="AK66" s="96" t="s">
        <v>138</v>
      </c>
      <c r="AL66" s="97">
        <f t="shared" si="18"/>
        <v>7967103</v>
      </c>
      <c r="AM66" s="98">
        <v>6226840</v>
      </c>
      <c r="AN66" s="97">
        <f t="shared" si="19"/>
        <v>1740263</v>
      </c>
      <c r="AO66" s="97">
        <v>286710.25</v>
      </c>
      <c r="AP66" s="97">
        <v>256123.75</v>
      </c>
      <c r="AQ66" s="97">
        <v>322466.25</v>
      </c>
      <c r="AR66" s="97">
        <v>181031</v>
      </c>
      <c r="AS66" s="97">
        <v>13968</v>
      </c>
      <c r="AT66" s="97">
        <f t="shared" si="20"/>
        <v>0</v>
      </c>
      <c r="AU66" s="99">
        <f t="shared" si="21"/>
        <v>2800562.25</v>
      </c>
      <c r="AV66" s="99">
        <f t="shared" si="22"/>
        <v>1441760.9478539275</v>
      </c>
      <c r="AX66" s="100">
        <v>57</v>
      </c>
      <c r="AY66" s="101" t="s">
        <v>138</v>
      </c>
      <c r="AZ66" s="102"/>
      <c r="BA66" s="102"/>
      <c r="BB66" s="103"/>
      <c r="BC66" s="104">
        <f t="shared" si="23"/>
        <v>0</v>
      </c>
      <c r="BD66" s="103"/>
      <c r="BE66" s="103"/>
      <c r="BF66" s="104">
        <f t="shared" si="5"/>
        <v>0</v>
      </c>
      <c r="BG66" s="105">
        <f t="shared" si="6"/>
        <v>0</v>
      </c>
      <c r="BH66" s="106"/>
      <c r="BI66" s="104">
        <v>0</v>
      </c>
      <c r="BJ66" s="97">
        <f t="shared" si="24"/>
        <v>1740263</v>
      </c>
      <c r="BK66" s="97">
        <f t="shared" si="25"/>
        <v>1740263</v>
      </c>
      <c r="BL66" s="97">
        <f t="shared" si="26"/>
        <v>0</v>
      </c>
      <c r="BM66" s="97"/>
      <c r="BN66" s="104">
        <f t="shared" si="27"/>
        <v>0</v>
      </c>
      <c r="BO66" s="105">
        <f t="shared" si="28"/>
        <v>0</v>
      </c>
      <c r="BP66" s="107"/>
      <c r="BQ66" s="108">
        <v>2204809</v>
      </c>
      <c r="BR66" s="109">
        <v>351913.75</v>
      </c>
      <c r="BS66" s="107"/>
      <c r="BT66" s="110"/>
      <c r="BU66" s="110">
        <f t="shared" si="7"/>
        <v>-57</v>
      </c>
      <c r="BV66"/>
      <c r="BW66" s="26"/>
      <c r="BX66" s="107"/>
    </row>
    <row r="67" spans="1:76">
      <c r="A67" s="79">
        <v>58</v>
      </c>
      <c r="B67" s="79">
        <v>58</v>
      </c>
      <c r="C67" s="80" t="s">
        <v>139</v>
      </c>
      <c r="D67" s="81">
        <f t="shared" si="8"/>
        <v>0</v>
      </c>
      <c r="E67" s="82">
        <f t="shared" si="9"/>
        <v>0</v>
      </c>
      <c r="F67" s="82">
        <f t="shared" si="9"/>
        <v>0</v>
      </c>
      <c r="G67" s="83">
        <f t="shared" si="10"/>
        <v>0</v>
      </c>
      <c r="H67" s="84"/>
      <c r="I67" s="85">
        <f t="shared" si="11"/>
        <v>0</v>
      </c>
      <c r="J67" s="86" t="str">
        <f t="shared" si="1"/>
        <v/>
      </c>
      <c r="K67" s="87">
        <f t="shared" si="12"/>
        <v>0</v>
      </c>
      <c r="L67" s="83">
        <f t="shared" si="13"/>
        <v>0</v>
      </c>
      <c r="M67" s="88"/>
      <c r="N67" s="111">
        <f t="shared" si="2"/>
        <v>0</v>
      </c>
      <c r="P67" s="85">
        <f t="shared" si="14"/>
        <v>0</v>
      </c>
      <c r="Q67" s="82">
        <f t="shared" si="15"/>
        <v>0</v>
      </c>
      <c r="R67" s="82">
        <f t="shared" si="16"/>
        <v>0</v>
      </c>
      <c r="S67" s="90">
        <f t="shared" si="3"/>
        <v>0</v>
      </c>
      <c r="U67" s="111">
        <f t="shared" si="17"/>
        <v>0</v>
      </c>
      <c r="V67">
        <f t="shared" si="4"/>
        <v>0</v>
      </c>
      <c r="W67" s="91">
        <v>58</v>
      </c>
      <c r="X67" s="92"/>
      <c r="Y67" s="93"/>
      <c r="Z67" s="93"/>
      <c r="AA67" s="93"/>
      <c r="AB67" s="93"/>
      <c r="AC67" s="93"/>
      <c r="AD67" s="93"/>
      <c r="AE67" s="93"/>
      <c r="AF67" s="93"/>
      <c r="AG67" s="94"/>
      <c r="AI67" s="91">
        <v>58</v>
      </c>
      <c r="AJ67" s="95">
        <v>58</v>
      </c>
      <c r="AK67" s="96" t="s">
        <v>139</v>
      </c>
      <c r="AL67" s="97">
        <f t="shared" si="18"/>
        <v>0</v>
      </c>
      <c r="AM67" s="98">
        <v>0</v>
      </c>
      <c r="AN67" s="97">
        <f t="shared" si="19"/>
        <v>0</v>
      </c>
      <c r="AO67" s="97">
        <v>0</v>
      </c>
      <c r="AP67" s="97">
        <v>0</v>
      </c>
      <c r="AQ67" s="97">
        <v>0</v>
      </c>
      <c r="AR67" s="97">
        <v>0</v>
      </c>
      <c r="AS67" s="97">
        <v>0</v>
      </c>
      <c r="AT67" s="97">
        <f t="shared" si="20"/>
        <v>0</v>
      </c>
      <c r="AU67" s="99">
        <f t="shared" si="21"/>
        <v>0</v>
      </c>
      <c r="AV67" s="99">
        <f t="shared" si="22"/>
        <v>0</v>
      </c>
      <c r="AX67" s="100">
        <v>58</v>
      </c>
      <c r="AY67" s="101" t="s">
        <v>139</v>
      </c>
      <c r="AZ67" s="102"/>
      <c r="BA67" s="102"/>
      <c r="BB67" s="103"/>
      <c r="BC67" s="104">
        <f t="shared" si="23"/>
        <v>0</v>
      </c>
      <c r="BD67" s="103"/>
      <c r="BE67" s="103"/>
      <c r="BF67" s="104">
        <f t="shared" si="5"/>
        <v>0</v>
      </c>
      <c r="BG67" s="105">
        <f t="shared" si="6"/>
        <v>0</v>
      </c>
      <c r="BH67" s="106"/>
      <c r="BI67" s="104">
        <v>0</v>
      </c>
      <c r="BJ67" s="97">
        <f t="shared" si="24"/>
        <v>0</v>
      </c>
      <c r="BK67" s="97">
        <f t="shared" si="25"/>
        <v>0</v>
      </c>
      <c r="BL67" s="97">
        <f t="shared" si="26"/>
        <v>0</v>
      </c>
      <c r="BM67" s="97"/>
      <c r="BN67" s="104">
        <f t="shared" si="27"/>
        <v>0</v>
      </c>
      <c r="BO67" s="105">
        <f t="shared" si="28"/>
        <v>0</v>
      </c>
      <c r="BP67" s="107"/>
      <c r="BQ67" s="108">
        <v>0</v>
      </c>
      <c r="BR67" s="109">
        <v>0</v>
      </c>
      <c r="BS67" s="107"/>
      <c r="BT67" s="110"/>
      <c r="BU67" s="110">
        <f t="shared" si="7"/>
        <v>-58</v>
      </c>
      <c r="BV67"/>
      <c r="BW67" s="26"/>
      <c r="BX67" s="107"/>
    </row>
    <row r="68" spans="1:76">
      <c r="A68" s="79">
        <v>59</v>
      </c>
      <c r="B68" s="79">
        <v>59</v>
      </c>
      <c r="C68" s="80" t="s">
        <v>140</v>
      </c>
      <c r="D68" s="81">
        <f t="shared" si="8"/>
        <v>0</v>
      </c>
      <c r="E68" s="82">
        <f t="shared" si="9"/>
        <v>0</v>
      </c>
      <c r="F68" s="82">
        <f t="shared" si="9"/>
        <v>0</v>
      </c>
      <c r="G68" s="83">
        <f t="shared" si="10"/>
        <v>0</v>
      </c>
      <c r="H68" s="84"/>
      <c r="I68" s="85">
        <f t="shared" si="11"/>
        <v>0</v>
      </c>
      <c r="J68" s="86" t="str">
        <f t="shared" si="1"/>
        <v/>
      </c>
      <c r="K68" s="87">
        <f t="shared" si="12"/>
        <v>0</v>
      </c>
      <c r="L68" s="83">
        <f t="shared" si="13"/>
        <v>0</v>
      </c>
      <c r="M68" s="88"/>
      <c r="N68" s="111">
        <f t="shared" si="2"/>
        <v>0</v>
      </c>
      <c r="P68" s="85">
        <f t="shared" si="14"/>
        <v>0</v>
      </c>
      <c r="Q68" s="82">
        <f t="shared" si="15"/>
        <v>0</v>
      </c>
      <c r="R68" s="82">
        <f t="shared" si="16"/>
        <v>0</v>
      </c>
      <c r="S68" s="90">
        <f t="shared" si="3"/>
        <v>0</v>
      </c>
      <c r="U68" s="111">
        <f t="shared" si="17"/>
        <v>0</v>
      </c>
      <c r="V68">
        <f t="shared" si="4"/>
        <v>0</v>
      </c>
      <c r="W68" s="91">
        <v>59</v>
      </c>
      <c r="X68" s="92"/>
      <c r="Y68" s="93"/>
      <c r="Z68" s="93"/>
      <c r="AA68" s="93"/>
      <c r="AB68" s="93"/>
      <c r="AC68" s="93"/>
      <c r="AD68" s="93"/>
      <c r="AE68" s="93"/>
      <c r="AF68" s="93"/>
      <c r="AG68" s="94"/>
      <c r="AI68" s="91">
        <v>59</v>
      </c>
      <c r="AJ68" s="95">
        <v>59</v>
      </c>
      <c r="AK68" s="96" t="s">
        <v>140</v>
      </c>
      <c r="AL68" s="97">
        <f t="shared" si="18"/>
        <v>0</v>
      </c>
      <c r="AM68" s="98">
        <v>0</v>
      </c>
      <c r="AN68" s="97">
        <f t="shared" si="19"/>
        <v>0</v>
      </c>
      <c r="AO68" s="97">
        <v>0</v>
      </c>
      <c r="AP68" s="97">
        <v>0</v>
      </c>
      <c r="AQ68" s="97">
        <v>0</v>
      </c>
      <c r="AR68" s="97">
        <v>0</v>
      </c>
      <c r="AS68" s="97">
        <v>0</v>
      </c>
      <c r="AT68" s="97">
        <f t="shared" si="20"/>
        <v>0</v>
      </c>
      <c r="AU68" s="99">
        <f t="shared" si="21"/>
        <v>0</v>
      </c>
      <c r="AV68" s="99">
        <f t="shared" si="22"/>
        <v>0</v>
      </c>
      <c r="AX68" s="100">
        <v>59</v>
      </c>
      <c r="AY68" s="101" t="s">
        <v>140</v>
      </c>
      <c r="AZ68" s="102"/>
      <c r="BA68" s="102"/>
      <c r="BB68" s="103"/>
      <c r="BC68" s="104">
        <f t="shared" si="23"/>
        <v>0</v>
      </c>
      <c r="BD68" s="103"/>
      <c r="BE68" s="103"/>
      <c r="BF68" s="104">
        <f t="shared" si="5"/>
        <v>0</v>
      </c>
      <c r="BG68" s="105">
        <f t="shared" si="6"/>
        <v>0</v>
      </c>
      <c r="BH68" s="106"/>
      <c r="BI68" s="104">
        <v>0</v>
      </c>
      <c r="BJ68" s="97">
        <f t="shared" si="24"/>
        <v>0</v>
      </c>
      <c r="BK68" s="97">
        <f t="shared" si="25"/>
        <v>0</v>
      </c>
      <c r="BL68" s="97">
        <f t="shared" si="26"/>
        <v>0</v>
      </c>
      <c r="BM68" s="97"/>
      <c r="BN68" s="104">
        <f t="shared" si="27"/>
        <v>0</v>
      </c>
      <c r="BO68" s="105">
        <f t="shared" si="28"/>
        <v>0</v>
      </c>
      <c r="BP68" s="107"/>
      <c r="BQ68" s="108">
        <v>0</v>
      </c>
      <c r="BR68" s="109">
        <v>0</v>
      </c>
      <c r="BS68" s="107"/>
      <c r="BT68" s="110"/>
      <c r="BU68" s="110">
        <f t="shared" si="7"/>
        <v>-59</v>
      </c>
      <c r="BV68"/>
      <c r="BW68" s="26"/>
      <c r="BX68" s="107"/>
    </row>
    <row r="69" spans="1:76">
      <c r="A69" s="79">
        <v>60</v>
      </c>
      <c r="B69" s="79">
        <v>60</v>
      </c>
      <c r="C69" s="80" t="s">
        <v>141</v>
      </c>
      <c r="D69" s="81">
        <f t="shared" si="8"/>
        <v>0</v>
      </c>
      <c r="E69" s="82">
        <f t="shared" si="9"/>
        <v>0</v>
      </c>
      <c r="F69" s="82">
        <f t="shared" si="9"/>
        <v>0</v>
      </c>
      <c r="G69" s="83">
        <f t="shared" si="10"/>
        <v>0</v>
      </c>
      <c r="H69" s="84"/>
      <c r="I69" s="85">
        <f t="shared" si="11"/>
        <v>0</v>
      </c>
      <c r="J69" s="86" t="str">
        <f t="shared" si="1"/>
        <v/>
      </c>
      <c r="K69" s="87">
        <f t="shared" si="12"/>
        <v>0</v>
      </c>
      <c r="L69" s="83">
        <f t="shared" si="13"/>
        <v>0</v>
      </c>
      <c r="M69" s="88"/>
      <c r="N69" s="111">
        <f t="shared" si="2"/>
        <v>0</v>
      </c>
      <c r="P69" s="85">
        <f t="shared" si="14"/>
        <v>0</v>
      </c>
      <c r="Q69" s="82">
        <f t="shared" si="15"/>
        <v>0</v>
      </c>
      <c r="R69" s="82">
        <f t="shared" si="16"/>
        <v>0</v>
      </c>
      <c r="S69" s="90">
        <f t="shared" si="3"/>
        <v>0</v>
      </c>
      <c r="U69" s="111">
        <f t="shared" si="17"/>
        <v>0</v>
      </c>
      <c r="V69">
        <f t="shared" si="4"/>
        <v>0</v>
      </c>
      <c r="W69" s="91">
        <v>60</v>
      </c>
      <c r="X69" s="92"/>
      <c r="Y69" s="93"/>
      <c r="Z69" s="93"/>
      <c r="AA69" s="93"/>
      <c r="AB69" s="93"/>
      <c r="AC69" s="93"/>
      <c r="AD69" s="93"/>
      <c r="AE69" s="93"/>
      <c r="AF69" s="93"/>
      <c r="AG69" s="94"/>
      <c r="AI69" s="91">
        <v>60</v>
      </c>
      <c r="AJ69" s="95">
        <v>60</v>
      </c>
      <c r="AK69" s="96" t="s">
        <v>141</v>
      </c>
      <c r="AL69" s="97">
        <f t="shared" si="18"/>
        <v>0</v>
      </c>
      <c r="AM69" s="98">
        <v>0</v>
      </c>
      <c r="AN69" s="97">
        <f t="shared" si="19"/>
        <v>0</v>
      </c>
      <c r="AO69" s="97">
        <v>0</v>
      </c>
      <c r="AP69" s="97">
        <v>0</v>
      </c>
      <c r="AQ69" s="97">
        <v>0</v>
      </c>
      <c r="AR69" s="97">
        <v>0</v>
      </c>
      <c r="AS69" s="97">
        <v>0</v>
      </c>
      <c r="AT69" s="97">
        <f t="shared" si="20"/>
        <v>0</v>
      </c>
      <c r="AU69" s="99">
        <f t="shared" si="21"/>
        <v>0</v>
      </c>
      <c r="AV69" s="99">
        <f t="shared" si="22"/>
        <v>0</v>
      </c>
      <c r="AX69" s="100">
        <v>60</v>
      </c>
      <c r="AY69" s="101" t="s">
        <v>141</v>
      </c>
      <c r="AZ69" s="102"/>
      <c r="BA69" s="102"/>
      <c r="BB69" s="103"/>
      <c r="BC69" s="104">
        <f t="shared" si="23"/>
        <v>0</v>
      </c>
      <c r="BD69" s="103"/>
      <c r="BE69" s="103"/>
      <c r="BF69" s="104">
        <f t="shared" si="5"/>
        <v>0</v>
      </c>
      <c r="BG69" s="105">
        <f t="shared" si="6"/>
        <v>0</v>
      </c>
      <c r="BH69" s="106"/>
      <c r="BI69" s="104">
        <v>0</v>
      </c>
      <c r="BJ69" s="97">
        <f t="shared" si="24"/>
        <v>0</v>
      </c>
      <c r="BK69" s="97">
        <f t="shared" si="25"/>
        <v>0</v>
      </c>
      <c r="BL69" s="97">
        <f t="shared" si="26"/>
        <v>0</v>
      </c>
      <c r="BM69" s="97"/>
      <c r="BN69" s="104">
        <f t="shared" si="27"/>
        <v>0</v>
      </c>
      <c r="BO69" s="105">
        <f t="shared" si="28"/>
        <v>0</v>
      </c>
      <c r="BP69" s="107"/>
      <c r="BQ69" s="108">
        <v>0</v>
      </c>
      <c r="BR69" s="109">
        <v>0</v>
      </c>
      <c r="BS69" s="107"/>
      <c r="BT69" s="110"/>
      <c r="BU69" s="110">
        <f t="shared" si="7"/>
        <v>-60</v>
      </c>
      <c r="BV69"/>
      <c r="BW69" s="26"/>
      <c r="BX69" s="107"/>
    </row>
    <row r="70" spans="1:76">
      <c r="A70" s="79">
        <v>61</v>
      </c>
      <c r="B70" s="79">
        <v>61</v>
      </c>
      <c r="C70" s="80" t="s">
        <v>142</v>
      </c>
      <c r="D70" s="81">
        <f t="shared" si="8"/>
        <v>206</v>
      </c>
      <c r="E70" s="82">
        <f t="shared" si="9"/>
        <v>2230089</v>
      </c>
      <c r="F70" s="82">
        <f t="shared" si="9"/>
        <v>183958</v>
      </c>
      <c r="G70" s="83">
        <f t="shared" si="10"/>
        <v>2414047</v>
      </c>
      <c r="H70" s="84"/>
      <c r="I70" s="85">
        <f t="shared" si="11"/>
        <v>419184.98070032819</v>
      </c>
      <c r="J70" s="86">
        <f t="shared" si="1"/>
        <v>0.57010755956841663</v>
      </c>
      <c r="K70" s="87">
        <f t="shared" si="12"/>
        <v>183958</v>
      </c>
      <c r="L70" s="83">
        <f t="shared" si="13"/>
        <v>603142.98070032825</v>
      </c>
      <c r="M70" s="88"/>
      <c r="N70" s="111">
        <f t="shared" si="2"/>
        <v>1810904.0192996718</v>
      </c>
      <c r="P70" s="85">
        <f t="shared" si="14"/>
        <v>0</v>
      </c>
      <c r="Q70" s="82">
        <f t="shared" si="15"/>
        <v>419184.98070032819</v>
      </c>
      <c r="R70" s="82">
        <f t="shared" si="16"/>
        <v>183958</v>
      </c>
      <c r="S70" s="90">
        <f t="shared" si="3"/>
        <v>603142.98070032825</v>
      </c>
      <c r="U70" s="111">
        <f t="shared" si="17"/>
        <v>919231.5</v>
      </c>
      <c r="V70">
        <f t="shared" si="4"/>
        <v>0</v>
      </c>
      <c r="W70" s="91">
        <v>61</v>
      </c>
      <c r="X70" s="92">
        <v>206</v>
      </c>
      <c r="Y70" s="93">
        <v>2230089</v>
      </c>
      <c r="Z70" s="93">
        <v>0</v>
      </c>
      <c r="AA70" s="93">
        <v>2230089</v>
      </c>
      <c r="AB70" s="93">
        <v>183958</v>
      </c>
      <c r="AC70" s="93">
        <v>2414047</v>
      </c>
      <c r="AD70" s="93">
        <v>0</v>
      </c>
      <c r="AE70" s="93">
        <v>0</v>
      </c>
      <c r="AF70" s="93">
        <v>0</v>
      </c>
      <c r="AG70" s="94">
        <v>2414047</v>
      </c>
      <c r="AI70" s="91">
        <v>61</v>
      </c>
      <c r="AJ70" s="95">
        <v>61</v>
      </c>
      <c r="AK70" s="96" t="s">
        <v>142</v>
      </c>
      <c r="AL70" s="97">
        <f t="shared" si="18"/>
        <v>2230089</v>
      </c>
      <c r="AM70" s="98">
        <v>1724116</v>
      </c>
      <c r="AN70" s="97">
        <f t="shared" si="19"/>
        <v>505973</v>
      </c>
      <c r="AO70" s="97">
        <v>40780</v>
      </c>
      <c r="AP70" s="97">
        <v>83339</v>
      </c>
      <c r="AQ70" s="97">
        <v>24195.5</v>
      </c>
      <c r="AR70" s="97">
        <v>50167.5</v>
      </c>
      <c r="AS70" s="97">
        <v>30818.5</v>
      </c>
      <c r="AT70" s="97">
        <f t="shared" si="20"/>
        <v>0</v>
      </c>
      <c r="AU70" s="99">
        <f t="shared" si="21"/>
        <v>735273.5</v>
      </c>
      <c r="AV70" s="99">
        <f t="shared" si="22"/>
        <v>419184.98070032819</v>
      </c>
      <c r="AX70" s="100">
        <v>61</v>
      </c>
      <c r="AY70" s="101" t="s">
        <v>142</v>
      </c>
      <c r="AZ70" s="102"/>
      <c r="BA70" s="102"/>
      <c r="BB70" s="103"/>
      <c r="BC70" s="104">
        <f t="shared" si="23"/>
        <v>0</v>
      </c>
      <c r="BD70" s="103"/>
      <c r="BE70" s="103"/>
      <c r="BF70" s="104">
        <f t="shared" si="5"/>
        <v>0</v>
      </c>
      <c r="BG70" s="105">
        <f t="shared" si="6"/>
        <v>0</v>
      </c>
      <c r="BH70" s="106"/>
      <c r="BI70" s="104">
        <v>0</v>
      </c>
      <c r="BJ70" s="97">
        <f t="shared" si="24"/>
        <v>505973</v>
      </c>
      <c r="BK70" s="97">
        <f t="shared" si="25"/>
        <v>505973</v>
      </c>
      <c r="BL70" s="97">
        <f t="shared" si="26"/>
        <v>0</v>
      </c>
      <c r="BM70" s="97"/>
      <c r="BN70" s="104">
        <f t="shared" si="27"/>
        <v>0</v>
      </c>
      <c r="BO70" s="105">
        <f t="shared" si="28"/>
        <v>0</v>
      </c>
      <c r="BP70" s="107"/>
      <c r="BQ70" s="108">
        <v>320443</v>
      </c>
      <c r="BR70" s="109">
        <v>58299</v>
      </c>
      <c r="BS70" s="107"/>
      <c r="BT70" s="110"/>
      <c r="BU70" s="110">
        <f t="shared" si="7"/>
        <v>-61</v>
      </c>
      <c r="BV70"/>
      <c r="BW70" s="26"/>
      <c r="BX70" s="107"/>
    </row>
    <row r="71" spans="1:76">
      <c r="A71" s="79">
        <v>62</v>
      </c>
      <c r="B71" s="79">
        <v>62</v>
      </c>
      <c r="C71" s="80" t="s">
        <v>143</v>
      </c>
      <c r="D71" s="81">
        <f t="shared" si="8"/>
        <v>0</v>
      </c>
      <c r="E71" s="82">
        <f t="shared" si="9"/>
        <v>0</v>
      </c>
      <c r="F71" s="82">
        <f t="shared" si="9"/>
        <v>0</v>
      </c>
      <c r="G71" s="83">
        <f t="shared" si="10"/>
        <v>0</v>
      </c>
      <c r="H71" s="84"/>
      <c r="I71" s="85">
        <f t="shared" si="11"/>
        <v>0</v>
      </c>
      <c r="J71" s="86" t="str">
        <f t="shared" si="1"/>
        <v/>
      </c>
      <c r="K71" s="87">
        <f t="shared" si="12"/>
        <v>0</v>
      </c>
      <c r="L71" s="83">
        <f t="shared" si="13"/>
        <v>0</v>
      </c>
      <c r="M71" s="88"/>
      <c r="N71" s="111">
        <f t="shared" si="2"/>
        <v>0</v>
      </c>
      <c r="P71" s="85">
        <f t="shared" si="14"/>
        <v>0</v>
      </c>
      <c r="Q71" s="82">
        <f t="shared" si="15"/>
        <v>0</v>
      </c>
      <c r="R71" s="82">
        <f t="shared" si="16"/>
        <v>0</v>
      </c>
      <c r="S71" s="90">
        <f t="shared" si="3"/>
        <v>0</v>
      </c>
      <c r="U71" s="111">
        <f t="shared" si="17"/>
        <v>0</v>
      </c>
      <c r="V71">
        <f t="shared" si="4"/>
        <v>0</v>
      </c>
      <c r="W71" s="91">
        <v>62</v>
      </c>
      <c r="X71" s="92"/>
      <c r="Y71" s="93"/>
      <c r="Z71" s="93"/>
      <c r="AA71" s="93"/>
      <c r="AB71" s="93"/>
      <c r="AC71" s="93"/>
      <c r="AD71" s="93"/>
      <c r="AE71" s="93"/>
      <c r="AF71" s="93"/>
      <c r="AG71" s="94"/>
      <c r="AI71" s="91">
        <v>62</v>
      </c>
      <c r="AJ71" s="95">
        <v>62</v>
      </c>
      <c r="AK71" s="96" t="s">
        <v>143</v>
      </c>
      <c r="AL71" s="97">
        <f t="shared" si="18"/>
        <v>0</v>
      </c>
      <c r="AM71" s="98">
        <v>0</v>
      </c>
      <c r="AN71" s="97">
        <f t="shared" si="19"/>
        <v>0</v>
      </c>
      <c r="AO71" s="97">
        <v>0</v>
      </c>
      <c r="AP71" s="97">
        <v>0</v>
      </c>
      <c r="AQ71" s="97">
        <v>0</v>
      </c>
      <c r="AR71" s="97">
        <v>0</v>
      </c>
      <c r="AS71" s="97">
        <v>0</v>
      </c>
      <c r="AT71" s="97">
        <f t="shared" si="20"/>
        <v>0</v>
      </c>
      <c r="AU71" s="99">
        <f t="shared" si="21"/>
        <v>0</v>
      </c>
      <c r="AV71" s="99">
        <f t="shared" si="22"/>
        <v>0</v>
      </c>
      <c r="AX71" s="100">
        <v>62</v>
      </c>
      <c r="AY71" s="101" t="s">
        <v>143</v>
      </c>
      <c r="AZ71" s="102"/>
      <c r="BA71" s="102"/>
      <c r="BB71" s="103"/>
      <c r="BC71" s="104">
        <f t="shared" si="23"/>
        <v>0</v>
      </c>
      <c r="BD71" s="103"/>
      <c r="BE71" s="103"/>
      <c r="BF71" s="104">
        <f t="shared" si="5"/>
        <v>0</v>
      </c>
      <c r="BG71" s="105">
        <f t="shared" si="6"/>
        <v>0</v>
      </c>
      <c r="BH71" s="106"/>
      <c r="BI71" s="104">
        <v>0</v>
      </c>
      <c r="BJ71" s="97">
        <f t="shared" si="24"/>
        <v>0</v>
      </c>
      <c r="BK71" s="97">
        <f t="shared" si="25"/>
        <v>0</v>
      </c>
      <c r="BL71" s="97">
        <f t="shared" si="26"/>
        <v>0</v>
      </c>
      <c r="BM71" s="97"/>
      <c r="BN71" s="104">
        <f t="shared" si="27"/>
        <v>0</v>
      </c>
      <c r="BO71" s="105">
        <f t="shared" si="28"/>
        <v>0</v>
      </c>
      <c r="BP71" s="107"/>
      <c r="BQ71" s="108">
        <v>0</v>
      </c>
      <c r="BR71" s="109">
        <v>0</v>
      </c>
      <c r="BS71" s="107"/>
      <c r="BT71" s="110"/>
      <c r="BU71" s="110">
        <f t="shared" si="7"/>
        <v>-62</v>
      </c>
      <c r="BV71"/>
      <c r="BW71" s="26"/>
      <c r="BX71" s="107"/>
    </row>
    <row r="72" spans="1:76">
      <c r="A72" s="79">
        <v>63</v>
      </c>
      <c r="B72" s="79">
        <v>63</v>
      </c>
      <c r="C72" s="80" t="s">
        <v>144</v>
      </c>
      <c r="D72" s="81">
        <f t="shared" si="8"/>
        <v>2</v>
      </c>
      <c r="E72" s="82">
        <f t="shared" si="9"/>
        <v>28040</v>
      </c>
      <c r="F72" s="82">
        <f t="shared" si="9"/>
        <v>1786</v>
      </c>
      <c r="G72" s="83">
        <f t="shared" si="10"/>
        <v>29826</v>
      </c>
      <c r="H72" s="84"/>
      <c r="I72" s="85">
        <f t="shared" si="11"/>
        <v>0</v>
      </c>
      <c r="J72" s="86">
        <f t="shared" si="1"/>
        <v>0</v>
      </c>
      <c r="K72" s="87">
        <f t="shared" si="12"/>
        <v>1786</v>
      </c>
      <c r="L72" s="83">
        <f t="shared" si="13"/>
        <v>1786</v>
      </c>
      <c r="M72" s="88"/>
      <c r="N72" s="111">
        <f t="shared" si="2"/>
        <v>28040</v>
      </c>
      <c r="P72" s="85">
        <f t="shared" si="14"/>
        <v>0</v>
      </c>
      <c r="Q72" s="82">
        <f t="shared" si="15"/>
        <v>0</v>
      </c>
      <c r="R72" s="82">
        <f t="shared" si="16"/>
        <v>1786</v>
      </c>
      <c r="S72" s="90">
        <f t="shared" si="3"/>
        <v>1786</v>
      </c>
      <c r="U72" s="111">
        <f t="shared" si="17"/>
        <v>10668.5</v>
      </c>
      <c r="V72">
        <f t="shared" si="4"/>
        <v>0</v>
      </c>
      <c r="W72" s="91">
        <v>63</v>
      </c>
      <c r="X72" s="92">
        <v>2</v>
      </c>
      <c r="Y72" s="93">
        <v>28040</v>
      </c>
      <c r="Z72" s="93">
        <v>0</v>
      </c>
      <c r="AA72" s="93">
        <v>28040</v>
      </c>
      <c r="AB72" s="93">
        <v>1786</v>
      </c>
      <c r="AC72" s="93">
        <v>29826</v>
      </c>
      <c r="AD72" s="93">
        <v>0</v>
      </c>
      <c r="AE72" s="93">
        <v>0</v>
      </c>
      <c r="AF72" s="93">
        <v>0</v>
      </c>
      <c r="AG72" s="94">
        <v>29826</v>
      </c>
      <c r="AI72" s="91">
        <v>63</v>
      </c>
      <c r="AJ72" s="95">
        <v>63</v>
      </c>
      <c r="AK72" s="96" t="s">
        <v>144</v>
      </c>
      <c r="AL72" s="97">
        <f t="shared" si="18"/>
        <v>28040</v>
      </c>
      <c r="AM72" s="98">
        <v>38574</v>
      </c>
      <c r="AN72" s="97">
        <f t="shared" si="19"/>
        <v>0</v>
      </c>
      <c r="AO72" s="97">
        <v>0</v>
      </c>
      <c r="AP72" s="97">
        <v>2048.5</v>
      </c>
      <c r="AQ72" s="97">
        <v>0</v>
      </c>
      <c r="AR72" s="97">
        <v>3184.75</v>
      </c>
      <c r="AS72" s="97">
        <v>3649.25</v>
      </c>
      <c r="AT72" s="97">
        <f t="shared" si="20"/>
        <v>0</v>
      </c>
      <c r="AU72" s="99">
        <f t="shared" si="21"/>
        <v>8882.5</v>
      </c>
      <c r="AV72" s="99">
        <f t="shared" si="22"/>
        <v>0</v>
      </c>
      <c r="AX72" s="100">
        <v>63</v>
      </c>
      <c r="AY72" s="101" t="s">
        <v>144</v>
      </c>
      <c r="AZ72" s="102"/>
      <c r="BA72" s="102"/>
      <c r="BB72" s="103"/>
      <c r="BC72" s="104">
        <f t="shared" si="23"/>
        <v>0</v>
      </c>
      <c r="BD72" s="103"/>
      <c r="BE72" s="103"/>
      <c r="BF72" s="104">
        <f t="shared" si="5"/>
        <v>0</v>
      </c>
      <c r="BG72" s="105">
        <f t="shared" si="6"/>
        <v>0</v>
      </c>
      <c r="BH72" s="106"/>
      <c r="BI72" s="104">
        <v>0</v>
      </c>
      <c r="BJ72" s="97">
        <f t="shared" si="24"/>
        <v>0</v>
      </c>
      <c r="BK72" s="97">
        <f t="shared" si="25"/>
        <v>0</v>
      </c>
      <c r="BL72" s="97">
        <f t="shared" si="26"/>
        <v>0</v>
      </c>
      <c r="BM72" s="97"/>
      <c r="BN72" s="104">
        <f t="shared" si="27"/>
        <v>0</v>
      </c>
      <c r="BO72" s="105">
        <f t="shared" si="28"/>
        <v>0</v>
      </c>
      <c r="BP72" s="107"/>
      <c r="BQ72" s="108">
        <v>7088</v>
      </c>
      <c r="BR72" s="109">
        <v>0</v>
      </c>
      <c r="BS72" s="107"/>
      <c r="BT72" s="110"/>
      <c r="BU72" s="110">
        <f t="shared" si="7"/>
        <v>-63</v>
      </c>
      <c r="BV72"/>
      <c r="BW72" s="26"/>
      <c r="BX72" s="107"/>
    </row>
    <row r="73" spans="1:76">
      <c r="A73" s="79">
        <v>64</v>
      </c>
      <c r="B73" s="79">
        <v>64</v>
      </c>
      <c r="C73" s="80" t="s">
        <v>145</v>
      </c>
      <c r="D73" s="81">
        <f t="shared" si="8"/>
        <v>50</v>
      </c>
      <c r="E73" s="82">
        <f t="shared" si="9"/>
        <v>483515</v>
      </c>
      <c r="F73" s="82">
        <f t="shared" si="9"/>
        <v>44650</v>
      </c>
      <c r="G73" s="83">
        <f t="shared" si="10"/>
        <v>528165</v>
      </c>
      <c r="H73" s="84"/>
      <c r="I73" s="85">
        <f t="shared" si="11"/>
        <v>0</v>
      </c>
      <c r="J73" s="86">
        <f t="shared" si="1"/>
        <v>0</v>
      </c>
      <c r="K73" s="87">
        <f t="shared" si="12"/>
        <v>44650</v>
      </c>
      <c r="L73" s="83">
        <f t="shared" si="13"/>
        <v>44650</v>
      </c>
      <c r="M73" s="88"/>
      <c r="N73" s="111">
        <f t="shared" si="2"/>
        <v>483515</v>
      </c>
      <c r="P73" s="85">
        <f t="shared" si="14"/>
        <v>0</v>
      </c>
      <c r="Q73" s="82">
        <f t="shared" si="15"/>
        <v>0</v>
      </c>
      <c r="R73" s="82">
        <f t="shared" si="16"/>
        <v>44650</v>
      </c>
      <c r="S73" s="90">
        <f t="shared" si="3"/>
        <v>44650</v>
      </c>
      <c r="U73" s="111">
        <f t="shared" si="17"/>
        <v>128391.5</v>
      </c>
      <c r="V73">
        <f t="shared" si="4"/>
        <v>0</v>
      </c>
      <c r="W73" s="91">
        <v>64</v>
      </c>
      <c r="X73" s="92">
        <v>50</v>
      </c>
      <c r="Y73" s="93">
        <v>483515</v>
      </c>
      <c r="Z73" s="93">
        <v>0</v>
      </c>
      <c r="AA73" s="93">
        <v>483515</v>
      </c>
      <c r="AB73" s="93">
        <v>44650</v>
      </c>
      <c r="AC73" s="93">
        <v>528165</v>
      </c>
      <c r="AD73" s="93">
        <v>0</v>
      </c>
      <c r="AE73" s="93">
        <v>0</v>
      </c>
      <c r="AF73" s="93">
        <v>0</v>
      </c>
      <c r="AG73" s="94">
        <v>528165</v>
      </c>
      <c r="AI73" s="91">
        <v>64</v>
      </c>
      <c r="AJ73" s="95">
        <v>64</v>
      </c>
      <c r="AK73" s="96" t="s">
        <v>145</v>
      </c>
      <c r="AL73" s="97">
        <f t="shared" si="18"/>
        <v>483515</v>
      </c>
      <c r="AM73" s="98">
        <v>495841</v>
      </c>
      <c r="AN73" s="97">
        <f t="shared" si="19"/>
        <v>0</v>
      </c>
      <c r="AO73" s="97">
        <v>27846.75</v>
      </c>
      <c r="AP73" s="97">
        <v>11617</v>
      </c>
      <c r="AQ73" s="97">
        <v>10086.25</v>
      </c>
      <c r="AR73" s="97">
        <v>5795.75</v>
      </c>
      <c r="AS73" s="97">
        <v>28395.75</v>
      </c>
      <c r="AT73" s="97">
        <f t="shared" si="20"/>
        <v>0</v>
      </c>
      <c r="AU73" s="99">
        <f t="shared" si="21"/>
        <v>83741.5</v>
      </c>
      <c r="AV73" s="99">
        <f t="shared" si="22"/>
        <v>0</v>
      </c>
      <c r="AX73" s="100">
        <v>64</v>
      </c>
      <c r="AY73" s="101" t="s">
        <v>145</v>
      </c>
      <c r="AZ73" s="102"/>
      <c r="BA73" s="102"/>
      <c r="BB73" s="103"/>
      <c r="BC73" s="104">
        <f t="shared" si="23"/>
        <v>0</v>
      </c>
      <c r="BD73" s="103"/>
      <c r="BE73" s="103"/>
      <c r="BF73" s="104">
        <f t="shared" si="5"/>
        <v>0</v>
      </c>
      <c r="BG73" s="105">
        <f t="shared" si="6"/>
        <v>0</v>
      </c>
      <c r="BH73" s="106"/>
      <c r="BI73" s="104">
        <v>0</v>
      </c>
      <c r="BJ73" s="97">
        <f t="shared" si="24"/>
        <v>0</v>
      </c>
      <c r="BK73" s="97">
        <f t="shared" si="25"/>
        <v>0</v>
      </c>
      <c r="BL73" s="97">
        <f t="shared" si="26"/>
        <v>0</v>
      </c>
      <c r="BM73" s="97"/>
      <c r="BN73" s="104">
        <f t="shared" si="27"/>
        <v>0</v>
      </c>
      <c r="BO73" s="105">
        <f t="shared" si="28"/>
        <v>0</v>
      </c>
      <c r="BP73" s="107"/>
      <c r="BQ73" s="108">
        <v>5486</v>
      </c>
      <c r="BR73" s="109">
        <v>27288.75</v>
      </c>
      <c r="BS73" s="107"/>
      <c r="BT73" s="110"/>
      <c r="BU73" s="110">
        <f t="shared" si="7"/>
        <v>-64</v>
      </c>
      <c r="BV73"/>
      <c r="BW73" s="26"/>
      <c r="BX73" s="107"/>
    </row>
    <row r="74" spans="1:76">
      <c r="A74" s="79">
        <v>65</v>
      </c>
      <c r="B74" s="79">
        <v>65</v>
      </c>
      <c r="C74" s="80" t="s">
        <v>146</v>
      </c>
      <c r="D74" s="81">
        <f t="shared" si="8"/>
        <v>4</v>
      </c>
      <c r="E74" s="82">
        <f t="shared" si="9"/>
        <v>54492</v>
      </c>
      <c r="F74" s="82">
        <f t="shared" si="9"/>
        <v>3572</v>
      </c>
      <c r="G74" s="83">
        <f t="shared" si="10"/>
        <v>58064</v>
      </c>
      <c r="H74" s="84"/>
      <c r="I74" s="85">
        <f t="shared" si="11"/>
        <v>26335.500444691777</v>
      </c>
      <c r="J74" s="86">
        <f t="shared" ref="J74:J137" si="29">IF(AU74=0,"",(SUM(I74)/SUM(AU74)))</f>
        <v>0.65749988627082878</v>
      </c>
      <c r="K74" s="87">
        <f t="shared" si="12"/>
        <v>3572</v>
      </c>
      <c r="L74" s="83">
        <f t="shared" si="13"/>
        <v>29907.500444691777</v>
      </c>
      <c r="M74" s="88"/>
      <c r="N74" s="111">
        <f t="shared" ref="N74:N137" si="30">G74-L74</f>
        <v>28156.499555308223</v>
      </c>
      <c r="P74" s="85">
        <f t="shared" si="14"/>
        <v>0</v>
      </c>
      <c r="Q74" s="82">
        <f t="shared" si="15"/>
        <v>26335.500444691777</v>
      </c>
      <c r="R74" s="82">
        <f t="shared" si="16"/>
        <v>3572</v>
      </c>
      <c r="S74" s="90">
        <f t="shared" ref="S74:S137" si="31">SUM(P74:R74)-AE74-BE74</f>
        <v>29907.500444691777</v>
      </c>
      <c r="U74" s="111">
        <f t="shared" si="17"/>
        <v>43626</v>
      </c>
      <c r="V74">
        <f t="shared" ref="V74:V137" si="32">W74-A74</f>
        <v>0</v>
      </c>
      <c r="W74" s="91">
        <v>65</v>
      </c>
      <c r="X74" s="92">
        <v>4</v>
      </c>
      <c r="Y74" s="93">
        <v>54492</v>
      </c>
      <c r="Z74" s="93">
        <v>0</v>
      </c>
      <c r="AA74" s="93">
        <v>54492</v>
      </c>
      <c r="AB74" s="93">
        <v>3572</v>
      </c>
      <c r="AC74" s="93">
        <v>58064</v>
      </c>
      <c r="AD74" s="93">
        <v>0</v>
      </c>
      <c r="AE74" s="93">
        <v>0</v>
      </c>
      <c r="AF74" s="93">
        <v>0</v>
      </c>
      <c r="AG74" s="94">
        <v>58064</v>
      </c>
      <c r="AI74" s="91">
        <v>65</v>
      </c>
      <c r="AJ74" s="95">
        <v>65</v>
      </c>
      <c r="AK74" s="96" t="s">
        <v>146</v>
      </c>
      <c r="AL74" s="97">
        <f t="shared" si="18"/>
        <v>54492</v>
      </c>
      <c r="AM74" s="98">
        <v>22704</v>
      </c>
      <c r="AN74" s="97">
        <f t="shared" si="19"/>
        <v>31788</v>
      </c>
      <c r="AO74" s="97">
        <v>2471</v>
      </c>
      <c r="AP74" s="97">
        <v>0</v>
      </c>
      <c r="AQ74" s="97">
        <v>0</v>
      </c>
      <c r="AR74" s="97">
        <v>5795</v>
      </c>
      <c r="AS74" s="97">
        <v>0</v>
      </c>
      <c r="AT74" s="97">
        <f t="shared" si="20"/>
        <v>0</v>
      </c>
      <c r="AU74" s="99">
        <f t="shared" si="21"/>
        <v>40054</v>
      </c>
      <c r="AV74" s="99">
        <f t="shared" si="22"/>
        <v>26335.500444691777</v>
      </c>
      <c r="AX74" s="100">
        <v>65</v>
      </c>
      <c r="AY74" s="101" t="s">
        <v>146</v>
      </c>
      <c r="AZ74" s="102"/>
      <c r="BA74" s="102"/>
      <c r="BB74" s="103"/>
      <c r="BC74" s="104">
        <f t="shared" si="23"/>
        <v>0</v>
      </c>
      <c r="BD74" s="103"/>
      <c r="BE74" s="103"/>
      <c r="BF74" s="104">
        <f t="shared" ref="BF74:BF137" si="33">BD74+BE74</f>
        <v>0</v>
      </c>
      <c r="BG74" s="105">
        <f t="shared" ref="BG74:BG137" si="34">BF74+BC74</f>
        <v>0</v>
      </c>
      <c r="BH74" s="106"/>
      <c r="BI74" s="104">
        <v>0</v>
      </c>
      <c r="BJ74" s="97">
        <f t="shared" si="24"/>
        <v>31788</v>
      </c>
      <c r="BK74" s="97">
        <f t="shared" si="25"/>
        <v>31788</v>
      </c>
      <c r="BL74" s="97">
        <f t="shared" si="26"/>
        <v>0</v>
      </c>
      <c r="BM74" s="97"/>
      <c r="BN74" s="104">
        <f t="shared" si="27"/>
        <v>0</v>
      </c>
      <c r="BO74" s="105">
        <f t="shared" si="28"/>
        <v>0</v>
      </c>
      <c r="BP74" s="107"/>
      <c r="BQ74" s="108">
        <v>509</v>
      </c>
      <c r="BR74" s="109">
        <v>233</v>
      </c>
      <c r="BS74" s="107"/>
      <c r="BT74" s="110"/>
      <c r="BU74" s="110">
        <f t="shared" ref="BU74:BU137" si="35">BV74-A74</f>
        <v>-65</v>
      </c>
      <c r="BV74"/>
      <c r="BW74" s="26"/>
      <c r="BX74" s="107"/>
    </row>
    <row r="75" spans="1:76">
      <c r="A75" s="79">
        <v>66</v>
      </c>
      <c r="B75" s="79">
        <v>66</v>
      </c>
      <c r="C75" s="80" t="s">
        <v>147</v>
      </c>
      <c r="D75" s="81">
        <f t="shared" ref="D75:D138" si="36">X75</f>
        <v>0</v>
      </c>
      <c r="E75" s="82">
        <f t="shared" ref="E75:F138" si="37">AA75+BA75</f>
        <v>0</v>
      </c>
      <c r="F75" s="82">
        <f t="shared" si="37"/>
        <v>0</v>
      </c>
      <c r="G75" s="83">
        <f t="shared" ref="G75:G138" si="38">F75+E75</f>
        <v>0</v>
      </c>
      <c r="H75" s="84"/>
      <c r="I75" s="85">
        <f t="shared" ref="I75:I138" si="39">IF(AV75="",AU75,AV75)</f>
        <v>0</v>
      </c>
      <c r="J75" s="86" t="str">
        <f t="shared" si="29"/>
        <v/>
      </c>
      <c r="K75" s="87">
        <f t="shared" ref="K75:K138" si="40">F75</f>
        <v>0</v>
      </c>
      <c r="L75" s="83">
        <f t="shared" ref="L75:L138" si="41">I75+K75</f>
        <v>0</v>
      </c>
      <c r="M75" s="88"/>
      <c r="N75" s="111">
        <f t="shared" si="30"/>
        <v>0</v>
      </c>
      <c r="P75" s="85">
        <f t="shared" ref="P75:P138" si="42">AF75+BF75</f>
        <v>0</v>
      </c>
      <c r="Q75" s="82">
        <f t="shared" ref="Q75:Q138" si="43">IF(AV75="",AU75,AV75)</f>
        <v>0</v>
      </c>
      <c r="R75" s="82">
        <f t="shared" ref="R75:R138" si="44">AB75+AE75+BB75+BE75</f>
        <v>0</v>
      </c>
      <c r="S75" s="90">
        <f t="shared" si="31"/>
        <v>0</v>
      </c>
      <c r="U75" s="111">
        <f t="shared" ref="U75:U138" si="45">AB75+AF75+AU75</f>
        <v>0</v>
      </c>
      <c r="V75">
        <f t="shared" si="32"/>
        <v>0</v>
      </c>
      <c r="W75" s="91">
        <v>66</v>
      </c>
      <c r="X75" s="92"/>
      <c r="Y75" s="93"/>
      <c r="Z75" s="93"/>
      <c r="AA75" s="93"/>
      <c r="AB75" s="93"/>
      <c r="AC75" s="93"/>
      <c r="AD75" s="93"/>
      <c r="AE75" s="93"/>
      <c r="AF75" s="93"/>
      <c r="AG75" s="94"/>
      <c r="AI75" s="91">
        <v>66</v>
      </c>
      <c r="AJ75" s="95">
        <v>66</v>
      </c>
      <c r="AK75" s="96" t="s">
        <v>147</v>
      </c>
      <c r="AL75" s="97">
        <f t="shared" ref="AL75:AL138" si="46">AA75+BA75</f>
        <v>0</v>
      </c>
      <c r="AM75" s="98">
        <v>0</v>
      </c>
      <c r="AN75" s="97">
        <f t="shared" ref="AN75:AN138" si="47">IF(AM75&lt;0,AL75,IF(AL75-AM75&gt;0,AL75-AM75,0))</f>
        <v>0</v>
      </c>
      <c r="AO75" s="97">
        <v>0</v>
      </c>
      <c r="AP75" s="97">
        <v>0</v>
      </c>
      <c r="AQ75" s="97">
        <v>0</v>
      </c>
      <c r="AR75" s="97">
        <v>0</v>
      </c>
      <c r="AS75" s="97">
        <v>0</v>
      </c>
      <c r="AT75" s="97">
        <f t="shared" ref="AT75:AT138" si="48">BN75</f>
        <v>0</v>
      </c>
      <c r="AU75" s="99">
        <f t="shared" ref="AU75:AU138" si="49">SUM(AN75:AS75)+AT75</f>
        <v>0</v>
      </c>
      <c r="AV75" s="99">
        <f t="shared" ref="AV75:AV138" si="50">AN75*AN$3+AO75*AO$3+AP75*AP$3+AQ75*AQ$3+AR75*AR$3+AS75*AS$3</f>
        <v>0</v>
      </c>
      <c r="AX75" s="100">
        <v>66</v>
      </c>
      <c r="AY75" s="101" t="s">
        <v>147</v>
      </c>
      <c r="AZ75" s="102"/>
      <c r="BA75" s="102"/>
      <c r="BB75" s="103"/>
      <c r="BC75" s="104">
        <f t="shared" ref="BC75:BC138" si="51">BA75+BB75</f>
        <v>0</v>
      </c>
      <c r="BD75" s="103"/>
      <c r="BE75" s="103"/>
      <c r="BF75" s="104">
        <f t="shared" si="33"/>
        <v>0</v>
      </c>
      <c r="BG75" s="105">
        <f t="shared" si="34"/>
        <v>0</v>
      </c>
      <c r="BH75" s="106"/>
      <c r="BI75" s="104">
        <v>0</v>
      </c>
      <c r="BJ75" s="97">
        <f t="shared" ref="BJ75:BJ138" si="52">AN75</f>
        <v>0</v>
      </c>
      <c r="BK75" s="97">
        <f t="shared" ref="BK75:BK138" si="53">IF(AM75&lt;0,0,IF((AA75-AM75)&gt;0,AA75-AM75,0))</f>
        <v>0</v>
      </c>
      <c r="BL75" s="97">
        <f t="shared" ref="BL75:BL138" si="54">BJ75-BK75</f>
        <v>0</v>
      </c>
      <c r="BM75" s="97"/>
      <c r="BN75" s="104">
        <f t="shared" ref="BN75:BN138" si="55">IF(AND(BL75&lt;0,BM75&lt;0),      IF(BL75&lt;BM75,    0,   BM75-BL75),    IF(AND(BL75&gt;0,BM75&gt;0),     IF(OR(BM75&gt;BL75,BM75=BL75    ),      BM75-BL75,    0), BM75))</f>
        <v>0</v>
      </c>
      <c r="BO75" s="105">
        <f t="shared" ref="BO75:BO138" si="56">BI75+BN75</f>
        <v>0</v>
      </c>
      <c r="BP75" s="107"/>
      <c r="BQ75" s="108">
        <v>0</v>
      </c>
      <c r="BR75" s="109">
        <v>0</v>
      </c>
      <c r="BS75" s="107"/>
      <c r="BT75" s="110"/>
      <c r="BU75" s="110">
        <f t="shared" si="35"/>
        <v>-66</v>
      </c>
      <c r="BV75"/>
      <c r="BW75" s="26"/>
      <c r="BX75" s="107"/>
    </row>
    <row r="76" spans="1:76">
      <c r="A76" s="79">
        <v>67</v>
      </c>
      <c r="B76" s="79">
        <v>67</v>
      </c>
      <c r="C76" s="80" t="s">
        <v>148</v>
      </c>
      <c r="D76" s="81">
        <f t="shared" si="36"/>
        <v>3</v>
      </c>
      <c r="E76" s="82">
        <f t="shared" si="37"/>
        <v>43227</v>
      </c>
      <c r="F76" s="82">
        <f t="shared" si="37"/>
        <v>2679</v>
      </c>
      <c r="G76" s="83">
        <f t="shared" si="38"/>
        <v>45906</v>
      </c>
      <c r="H76" s="84"/>
      <c r="I76" s="85">
        <f t="shared" si="39"/>
        <v>564.19012843950861</v>
      </c>
      <c r="J76" s="86">
        <f t="shared" si="29"/>
        <v>3.126963065161955E-2</v>
      </c>
      <c r="K76" s="87">
        <f t="shared" si="40"/>
        <v>2679</v>
      </c>
      <c r="L76" s="83">
        <f t="shared" si="41"/>
        <v>3243.1901284395085</v>
      </c>
      <c r="M76" s="88"/>
      <c r="N76" s="111">
        <f t="shared" si="30"/>
        <v>42662.809871560494</v>
      </c>
      <c r="P76" s="85">
        <f t="shared" si="42"/>
        <v>0</v>
      </c>
      <c r="Q76" s="82">
        <f t="shared" si="43"/>
        <v>564.19012843950861</v>
      </c>
      <c r="R76" s="82">
        <f t="shared" si="44"/>
        <v>2679</v>
      </c>
      <c r="S76" s="90">
        <f t="shared" si="31"/>
        <v>3243.1901284395085</v>
      </c>
      <c r="U76" s="111">
        <f t="shared" si="45"/>
        <v>20721.75</v>
      </c>
      <c r="V76">
        <f t="shared" si="32"/>
        <v>0</v>
      </c>
      <c r="W76" s="91">
        <v>67</v>
      </c>
      <c r="X76" s="92">
        <v>3</v>
      </c>
      <c r="Y76" s="93">
        <v>43227</v>
      </c>
      <c r="Z76" s="93">
        <v>0</v>
      </c>
      <c r="AA76" s="93">
        <v>43227</v>
      </c>
      <c r="AB76" s="93">
        <v>2679</v>
      </c>
      <c r="AC76" s="93">
        <v>45906</v>
      </c>
      <c r="AD76" s="93">
        <v>0</v>
      </c>
      <c r="AE76" s="93">
        <v>0</v>
      </c>
      <c r="AF76" s="93">
        <v>0</v>
      </c>
      <c r="AG76" s="94">
        <v>45906</v>
      </c>
      <c r="AI76" s="91">
        <v>67</v>
      </c>
      <c r="AJ76" s="95">
        <v>67</v>
      </c>
      <c r="AK76" s="96" t="s">
        <v>148</v>
      </c>
      <c r="AL76" s="97">
        <f t="shared" si="46"/>
        <v>43227</v>
      </c>
      <c r="AM76" s="98">
        <v>42546</v>
      </c>
      <c r="AN76" s="97">
        <f t="shared" si="47"/>
        <v>681</v>
      </c>
      <c r="AO76" s="97">
        <v>3297.75</v>
      </c>
      <c r="AP76" s="97">
        <v>0</v>
      </c>
      <c r="AQ76" s="97">
        <v>0</v>
      </c>
      <c r="AR76" s="97">
        <v>2371.5</v>
      </c>
      <c r="AS76" s="97">
        <v>11692.5</v>
      </c>
      <c r="AT76" s="97">
        <f t="shared" si="48"/>
        <v>0</v>
      </c>
      <c r="AU76" s="99">
        <f t="shared" si="49"/>
        <v>18042.75</v>
      </c>
      <c r="AV76" s="99">
        <f t="shared" si="50"/>
        <v>564.19012843950861</v>
      </c>
      <c r="AX76" s="100">
        <v>67</v>
      </c>
      <c r="AY76" s="101" t="s">
        <v>148</v>
      </c>
      <c r="AZ76" s="102"/>
      <c r="BA76" s="102"/>
      <c r="BB76" s="103"/>
      <c r="BC76" s="104">
        <f t="shared" si="51"/>
        <v>0</v>
      </c>
      <c r="BD76" s="103"/>
      <c r="BE76" s="103"/>
      <c r="BF76" s="104">
        <f t="shared" si="33"/>
        <v>0</v>
      </c>
      <c r="BG76" s="105">
        <f t="shared" si="34"/>
        <v>0</v>
      </c>
      <c r="BH76" s="106"/>
      <c r="BI76" s="104">
        <v>0</v>
      </c>
      <c r="BJ76" s="97">
        <f t="shared" si="52"/>
        <v>681</v>
      </c>
      <c r="BK76" s="97">
        <f t="shared" si="53"/>
        <v>681</v>
      </c>
      <c r="BL76" s="97">
        <f t="shared" si="54"/>
        <v>0</v>
      </c>
      <c r="BM76" s="97"/>
      <c r="BN76" s="104">
        <f t="shared" si="55"/>
        <v>0</v>
      </c>
      <c r="BO76" s="105">
        <f t="shared" si="56"/>
        <v>0</v>
      </c>
      <c r="BP76" s="107"/>
      <c r="BQ76" s="108">
        <v>1898</v>
      </c>
      <c r="BR76" s="109">
        <v>6547.25</v>
      </c>
      <c r="BS76" s="107"/>
      <c r="BT76" s="110"/>
      <c r="BU76" s="110">
        <f t="shared" si="35"/>
        <v>-67</v>
      </c>
      <c r="BV76"/>
      <c r="BW76" s="26"/>
      <c r="BX76" s="107"/>
    </row>
    <row r="77" spans="1:76">
      <c r="A77" s="79">
        <v>68</v>
      </c>
      <c r="B77" s="79">
        <v>68</v>
      </c>
      <c r="C77" s="80" t="s">
        <v>149</v>
      </c>
      <c r="D77" s="81">
        <f t="shared" si="36"/>
        <v>5</v>
      </c>
      <c r="E77" s="82">
        <f t="shared" si="37"/>
        <v>62910</v>
      </c>
      <c r="F77" s="82">
        <f t="shared" si="37"/>
        <v>4465</v>
      </c>
      <c r="G77" s="83">
        <f t="shared" si="38"/>
        <v>67375</v>
      </c>
      <c r="H77" s="84"/>
      <c r="I77" s="85">
        <f t="shared" si="39"/>
        <v>35974.784063478393</v>
      </c>
      <c r="J77" s="86">
        <f t="shared" si="29"/>
        <v>0.79814045056609839</v>
      </c>
      <c r="K77" s="87">
        <f t="shared" si="40"/>
        <v>4465</v>
      </c>
      <c r="L77" s="83">
        <f t="shared" si="41"/>
        <v>40439.784063478393</v>
      </c>
      <c r="M77" s="88"/>
      <c r="N77" s="111">
        <f t="shared" si="30"/>
        <v>26935.215936521607</v>
      </c>
      <c r="P77" s="85">
        <f t="shared" si="42"/>
        <v>0</v>
      </c>
      <c r="Q77" s="82">
        <f t="shared" si="43"/>
        <v>35974.784063478393</v>
      </c>
      <c r="R77" s="82">
        <f t="shared" si="44"/>
        <v>4465</v>
      </c>
      <c r="S77" s="90">
        <f t="shared" si="31"/>
        <v>40439.784063478393</v>
      </c>
      <c r="U77" s="111">
        <f t="shared" si="45"/>
        <v>49538.25</v>
      </c>
      <c r="V77">
        <f t="shared" si="32"/>
        <v>0</v>
      </c>
      <c r="W77" s="91">
        <v>68</v>
      </c>
      <c r="X77" s="92">
        <v>5</v>
      </c>
      <c r="Y77" s="93">
        <v>62910</v>
      </c>
      <c r="Z77" s="93">
        <v>0</v>
      </c>
      <c r="AA77" s="93">
        <v>62910</v>
      </c>
      <c r="AB77" s="93">
        <v>4465</v>
      </c>
      <c r="AC77" s="93">
        <v>67375</v>
      </c>
      <c r="AD77" s="93">
        <v>0</v>
      </c>
      <c r="AE77" s="93">
        <v>0</v>
      </c>
      <c r="AF77" s="93">
        <v>0</v>
      </c>
      <c r="AG77" s="94">
        <v>67375</v>
      </c>
      <c r="AI77" s="91">
        <v>68</v>
      </c>
      <c r="AJ77" s="95">
        <v>68</v>
      </c>
      <c r="AK77" s="96" t="s">
        <v>149</v>
      </c>
      <c r="AL77" s="97">
        <f t="shared" si="46"/>
        <v>62910</v>
      </c>
      <c r="AM77" s="98">
        <v>19487</v>
      </c>
      <c r="AN77" s="97">
        <f t="shared" si="47"/>
        <v>43423</v>
      </c>
      <c r="AO77" s="97">
        <v>0</v>
      </c>
      <c r="AP77" s="97">
        <v>0</v>
      </c>
      <c r="AQ77" s="97">
        <v>0</v>
      </c>
      <c r="AR77" s="97">
        <v>0</v>
      </c>
      <c r="AS77" s="97">
        <v>1650.25</v>
      </c>
      <c r="AT77" s="97">
        <f t="shared" si="48"/>
        <v>0</v>
      </c>
      <c r="AU77" s="99">
        <f t="shared" si="49"/>
        <v>45073.25</v>
      </c>
      <c r="AV77" s="99">
        <f t="shared" si="50"/>
        <v>35974.784063478393</v>
      </c>
      <c r="AX77" s="100">
        <v>68</v>
      </c>
      <c r="AY77" s="101" t="s">
        <v>149</v>
      </c>
      <c r="AZ77" s="102"/>
      <c r="BA77" s="102"/>
      <c r="BB77" s="103"/>
      <c r="BC77" s="104">
        <f t="shared" si="51"/>
        <v>0</v>
      </c>
      <c r="BD77" s="103"/>
      <c r="BE77" s="103"/>
      <c r="BF77" s="104">
        <f t="shared" si="33"/>
        <v>0</v>
      </c>
      <c r="BG77" s="105">
        <f t="shared" si="34"/>
        <v>0</v>
      </c>
      <c r="BH77" s="106"/>
      <c r="BI77" s="104">
        <v>0</v>
      </c>
      <c r="BJ77" s="97">
        <f t="shared" si="52"/>
        <v>43423</v>
      </c>
      <c r="BK77" s="97">
        <f t="shared" si="53"/>
        <v>43423</v>
      </c>
      <c r="BL77" s="97">
        <f t="shared" si="54"/>
        <v>0</v>
      </c>
      <c r="BM77" s="97"/>
      <c r="BN77" s="104">
        <f t="shared" si="55"/>
        <v>0</v>
      </c>
      <c r="BO77" s="105">
        <f t="shared" si="56"/>
        <v>0</v>
      </c>
      <c r="BP77" s="107"/>
      <c r="BQ77" s="108">
        <v>3885</v>
      </c>
      <c r="BR77" s="109">
        <v>516</v>
      </c>
      <c r="BS77" s="107"/>
      <c r="BT77" s="110"/>
      <c r="BU77" s="110">
        <f t="shared" si="35"/>
        <v>-68</v>
      </c>
      <c r="BV77"/>
      <c r="BW77" s="26"/>
      <c r="BX77" s="107"/>
    </row>
    <row r="78" spans="1:76">
      <c r="A78" s="79">
        <v>69</v>
      </c>
      <c r="B78" s="79">
        <v>69</v>
      </c>
      <c r="C78" s="80" t="s">
        <v>150</v>
      </c>
      <c r="D78" s="81">
        <f t="shared" si="36"/>
        <v>0</v>
      </c>
      <c r="E78" s="82">
        <f t="shared" si="37"/>
        <v>0</v>
      </c>
      <c r="F78" s="82">
        <f t="shared" si="37"/>
        <v>0</v>
      </c>
      <c r="G78" s="83">
        <f t="shared" si="38"/>
        <v>0</v>
      </c>
      <c r="H78" s="84"/>
      <c r="I78" s="85">
        <f t="shared" si="39"/>
        <v>0</v>
      </c>
      <c r="J78" s="86" t="str">
        <f t="shared" si="29"/>
        <v/>
      </c>
      <c r="K78" s="87">
        <f t="shared" si="40"/>
        <v>0</v>
      </c>
      <c r="L78" s="83">
        <f t="shared" si="41"/>
        <v>0</v>
      </c>
      <c r="M78" s="88"/>
      <c r="N78" s="111">
        <f t="shared" si="30"/>
        <v>0</v>
      </c>
      <c r="P78" s="85">
        <f t="shared" si="42"/>
        <v>0</v>
      </c>
      <c r="Q78" s="82">
        <f t="shared" si="43"/>
        <v>0</v>
      </c>
      <c r="R78" s="82">
        <f t="shared" si="44"/>
        <v>0</v>
      </c>
      <c r="S78" s="90">
        <f t="shared" si="31"/>
        <v>0</v>
      </c>
      <c r="U78" s="111">
        <f t="shared" si="45"/>
        <v>0</v>
      </c>
      <c r="V78">
        <f t="shared" si="32"/>
        <v>0</v>
      </c>
      <c r="W78" s="91">
        <v>69</v>
      </c>
      <c r="X78" s="92"/>
      <c r="Y78" s="93"/>
      <c r="Z78" s="93"/>
      <c r="AA78" s="93"/>
      <c r="AB78" s="93"/>
      <c r="AC78" s="93"/>
      <c r="AD78" s="93"/>
      <c r="AE78" s="93"/>
      <c r="AF78" s="93"/>
      <c r="AG78" s="94"/>
      <c r="AI78" s="91">
        <v>69</v>
      </c>
      <c r="AJ78" s="95">
        <v>69</v>
      </c>
      <c r="AK78" s="96" t="s">
        <v>150</v>
      </c>
      <c r="AL78" s="97">
        <f t="shared" si="46"/>
        <v>0</v>
      </c>
      <c r="AM78" s="98">
        <v>0</v>
      </c>
      <c r="AN78" s="97">
        <f t="shared" si="47"/>
        <v>0</v>
      </c>
      <c r="AO78" s="97">
        <v>0</v>
      </c>
      <c r="AP78" s="97">
        <v>0</v>
      </c>
      <c r="AQ78" s="97">
        <v>0</v>
      </c>
      <c r="AR78" s="97">
        <v>0</v>
      </c>
      <c r="AS78" s="97">
        <v>0</v>
      </c>
      <c r="AT78" s="97">
        <f t="shared" si="48"/>
        <v>0</v>
      </c>
      <c r="AU78" s="99">
        <f t="shared" si="49"/>
        <v>0</v>
      </c>
      <c r="AV78" s="99">
        <f t="shared" si="50"/>
        <v>0</v>
      </c>
      <c r="AX78" s="100">
        <v>69</v>
      </c>
      <c r="AY78" s="101" t="s">
        <v>150</v>
      </c>
      <c r="AZ78" s="102"/>
      <c r="BA78" s="102"/>
      <c r="BB78" s="103"/>
      <c r="BC78" s="104">
        <f t="shared" si="51"/>
        <v>0</v>
      </c>
      <c r="BD78" s="103"/>
      <c r="BE78" s="103"/>
      <c r="BF78" s="104">
        <f t="shared" si="33"/>
        <v>0</v>
      </c>
      <c r="BG78" s="105">
        <f t="shared" si="34"/>
        <v>0</v>
      </c>
      <c r="BH78" s="106"/>
      <c r="BI78" s="104">
        <v>0</v>
      </c>
      <c r="BJ78" s="97">
        <f t="shared" si="52"/>
        <v>0</v>
      </c>
      <c r="BK78" s="97">
        <f t="shared" si="53"/>
        <v>0</v>
      </c>
      <c r="BL78" s="97">
        <f t="shared" si="54"/>
        <v>0</v>
      </c>
      <c r="BM78" s="97"/>
      <c r="BN78" s="104">
        <f t="shared" si="55"/>
        <v>0</v>
      </c>
      <c r="BO78" s="105">
        <f t="shared" si="56"/>
        <v>0</v>
      </c>
      <c r="BP78" s="107"/>
      <c r="BQ78" s="108">
        <v>0</v>
      </c>
      <c r="BR78" s="109">
        <v>0</v>
      </c>
      <c r="BS78" s="107"/>
      <c r="BT78" s="110"/>
      <c r="BU78" s="110">
        <f t="shared" si="35"/>
        <v>-69</v>
      </c>
      <c r="BV78"/>
      <c r="BW78" s="26"/>
      <c r="BX78" s="107"/>
    </row>
    <row r="79" spans="1:76">
      <c r="A79" s="79">
        <v>70</v>
      </c>
      <c r="B79" s="79">
        <v>70</v>
      </c>
      <c r="C79" s="80" t="s">
        <v>151</v>
      </c>
      <c r="D79" s="81">
        <f t="shared" si="36"/>
        <v>0</v>
      </c>
      <c r="E79" s="82">
        <f t="shared" si="37"/>
        <v>0</v>
      </c>
      <c r="F79" s="82">
        <f t="shared" si="37"/>
        <v>0</v>
      </c>
      <c r="G79" s="83">
        <f t="shared" si="38"/>
        <v>0</v>
      </c>
      <c r="H79" s="84"/>
      <c r="I79" s="85">
        <f t="shared" si="39"/>
        <v>0</v>
      </c>
      <c r="J79" s="86" t="str">
        <f t="shared" si="29"/>
        <v/>
      </c>
      <c r="K79" s="87">
        <f t="shared" si="40"/>
        <v>0</v>
      </c>
      <c r="L79" s="83">
        <f t="shared" si="41"/>
        <v>0</v>
      </c>
      <c r="M79" s="88"/>
      <c r="N79" s="111">
        <f t="shared" si="30"/>
        <v>0</v>
      </c>
      <c r="P79" s="85">
        <f t="shared" si="42"/>
        <v>0</v>
      </c>
      <c r="Q79" s="82">
        <f t="shared" si="43"/>
        <v>0</v>
      </c>
      <c r="R79" s="82">
        <f t="shared" si="44"/>
        <v>0</v>
      </c>
      <c r="S79" s="90">
        <f t="shared" si="31"/>
        <v>0</v>
      </c>
      <c r="U79" s="111">
        <f t="shared" si="45"/>
        <v>0</v>
      </c>
      <c r="V79">
        <f t="shared" si="32"/>
        <v>0</v>
      </c>
      <c r="W79" s="91">
        <v>70</v>
      </c>
      <c r="X79" s="92"/>
      <c r="Y79" s="93"/>
      <c r="Z79" s="93"/>
      <c r="AA79" s="93"/>
      <c r="AB79" s="93"/>
      <c r="AC79" s="93"/>
      <c r="AD79" s="93"/>
      <c r="AE79" s="93"/>
      <c r="AF79" s="93"/>
      <c r="AG79" s="94"/>
      <c r="AI79" s="91">
        <v>70</v>
      </c>
      <c r="AJ79" s="95">
        <v>70</v>
      </c>
      <c r="AK79" s="96" t="s">
        <v>151</v>
      </c>
      <c r="AL79" s="97">
        <f t="shared" si="46"/>
        <v>0</v>
      </c>
      <c r="AM79" s="98">
        <v>0</v>
      </c>
      <c r="AN79" s="97">
        <f t="shared" si="47"/>
        <v>0</v>
      </c>
      <c r="AO79" s="97">
        <v>0</v>
      </c>
      <c r="AP79" s="97">
        <v>0</v>
      </c>
      <c r="AQ79" s="97">
        <v>0</v>
      </c>
      <c r="AR79" s="97">
        <v>0</v>
      </c>
      <c r="AS79" s="97">
        <v>0</v>
      </c>
      <c r="AT79" s="97">
        <f t="shared" si="48"/>
        <v>0</v>
      </c>
      <c r="AU79" s="99">
        <f t="shared" si="49"/>
        <v>0</v>
      </c>
      <c r="AV79" s="99">
        <f t="shared" si="50"/>
        <v>0</v>
      </c>
      <c r="AX79" s="100">
        <v>70</v>
      </c>
      <c r="AY79" s="101" t="s">
        <v>151</v>
      </c>
      <c r="AZ79" s="102"/>
      <c r="BA79" s="102"/>
      <c r="BB79" s="103"/>
      <c r="BC79" s="104">
        <f t="shared" si="51"/>
        <v>0</v>
      </c>
      <c r="BD79" s="103"/>
      <c r="BE79" s="103"/>
      <c r="BF79" s="104">
        <f t="shared" si="33"/>
        <v>0</v>
      </c>
      <c r="BG79" s="105">
        <f t="shared" si="34"/>
        <v>0</v>
      </c>
      <c r="BH79" s="106"/>
      <c r="BI79" s="104">
        <v>0</v>
      </c>
      <c r="BJ79" s="97">
        <f t="shared" si="52"/>
        <v>0</v>
      </c>
      <c r="BK79" s="97">
        <f t="shared" si="53"/>
        <v>0</v>
      </c>
      <c r="BL79" s="97">
        <f t="shared" si="54"/>
        <v>0</v>
      </c>
      <c r="BM79" s="97"/>
      <c r="BN79" s="104">
        <f t="shared" si="55"/>
        <v>0</v>
      </c>
      <c r="BO79" s="105">
        <f t="shared" si="56"/>
        <v>0</v>
      </c>
      <c r="BP79" s="107"/>
      <c r="BQ79" s="108">
        <v>0</v>
      </c>
      <c r="BR79" s="109">
        <v>0</v>
      </c>
      <c r="BS79" s="107"/>
      <c r="BT79" s="110"/>
      <c r="BU79" s="110">
        <f t="shared" si="35"/>
        <v>-70</v>
      </c>
      <c r="BV79"/>
      <c r="BW79" s="26"/>
      <c r="BX79" s="107"/>
    </row>
    <row r="80" spans="1:76">
      <c r="A80" s="79">
        <v>71</v>
      </c>
      <c r="B80" s="79">
        <v>71</v>
      </c>
      <c r="C80" s="80" t="s">
        <v>152</v>
      </c>
      <c r="D80" s="81">
        <f t="shared" si="36"/>
        <v>5</v>
      </c>
      <c r="E80" s="82">
        <f t="shared" si="37"/>
        <v>59615</v>
      </c>
      <c r="F80" s="82">
        <f t="shared" si="37"/>
        <v>4465</v>
      </c>
      <c r="G80" s="83">
        <f t="shared" si="38"/>
        <v>64080</v>
      </c>
      <c r="H80" s="84"/>
      <c r="I80" s="85">
        <f t="shared" si="39"/>
        <v>21840.205823674489</v>
      </c>
      <c r="J80" s="86">
        <f t="shared" si="29"/>
        <v>0.61300678746139237</v>
      </c>
      <c r="K80" s="87">
        <f t="shared" si="40"/>
        <v>4465</v>
      </c>
      <c r="L80" s="83">
        <f t="shared" si="41"/>
        <v>26305.205823674489</v>
      </c>
      <c r="M80" s="88"/>
      <c r="N80" s="111">
        <f t="shared" si="30"/>
        <v>37774.794176325508</v>
      </c>
      <c r="P80" s="85">
        <f t="shared" si="42"/>
        <v>0</v>
      </c>
      <c r="Q80" s="82">
        <f t="shared" si="43"/>
        <v>21840.205823674489</v>
      </c>
      <c r="R80" s="82">
        <f t="shared" si="44"/>
        <v>4465</v>
      </c>
      <c r="S80" s="90">
        <f t="shared" si="31"/>
        <v>26305.205823674489</v>
      </c>
      <c r="U80" s="111">
        <f t="shared" si="45"/>
        <v>40093</v>
      </c>
      <c r="V80">
        <f t="shared" si="32"/>
        <v>0</v>
      </c>
      <c r="W80" s="91">
        <v>71</v>
      </c>
      <c r="X80" s="92">
        <v>5</v>
      </c>
      <c r="Y80" s="93">
        <v>59615</v>
      </c>
      <c r="Z80" s="93">
        <v>0</v>
      </c>
      <c r="AA80" s="93">
        <v>59615</v>
      </c>
      <c r="AB80" s="93">
        <v>4465</v>
      </c>
      <c r="AC80" s="93">
        <v>64080</v>
      </c>
      <c r="AD80" s="93">
        <v>0</v>
      </c>
      <c r="AE80" s="93">
        <v>0</v>
      </c>
      <c r="AF80" s="93">
        <v>0</v>
      </c>
      <c r="AG80" s="94">
        <v>64080</v>
      </c>
      <c r="AI80" s="91">
        <v>71</v>
      </c>
      <c r="AJ80" s="95">
        <v>71</v>
      </c>
      <c r="AK80" s="96" t="s">
        <v>152</v>
      </c>
      <c r="AL80" s="97">
        <f t="shared" si="46"/>
        <v>59615</v>
      </c>
      <c r="AM80" s="98">
        <v>33253</v>
      </c>
      <c r="AN80" s="97">
        <f t="shared" si="47"/>
        <v>26362</v>
      </c>
      <c r="AO80" s="97">
        <v>0</v>
      </c>
      <c r="AP80" s="97">
        <v>3188</v>
      </c>
      <c r="AQ80" s="97">
        <v>6078</v>
      </c>
      <c r="AR80" s="97">
        <v>0</v>
      </c>
      <c r="AS80" s="97">
        <v>0</v>
      </c>
      <c r="AT80" s="97">
        <f t="shared" si="48"/>
        <v>0</v>
      </c>
      <c r="AU80" s="99">
        <f t="shared" si="49"/>
        <v>35628</v>
      </c>
      <c r="AV80" s="99">
        <f t="shared" si="50"/>
        <v>21840.205823674489</v>
      </c>
      <c r="AX80" s="100">
        <v>71</v>
      </c>
      <c r="AY80" s="101" t="s">
        <v>152</v>
      </c>
      <c r="AZ80" s="102"/>
      <c r="BA80" s="102"/>
      <c r="BB80" s="103"/>
      <c r="BC80" s="104">
        <f t="shared" si="51"/>
        <v>0</v>
      </c>
      <c r="BD80" s="103"/>
      <c r="BE80" s="103"/>
      <c r="BF80" s="104">
        <f t="shared" si="33"/>
        <v>0</v>
      </c>
      <c r="BG80" s="105">
        <f t="shared" si="34"/>
        <v>0</v>
      </c>
      <c r="BH80" s="106"/>
      <c r="BI80" s="104">
        <v>0</v>
      </c>
      <c r="BJ80" s="97">
        <f t="shared" si="52"/>
        <v>26362</v>
      </c>
      <c r="BK80" s="97">
        <f t="shared" si="53"/>
        <v>26362</v>
      </c>
      <c r="BL80" s="97">
        <f t="shared" si="54"/>
        <v>0</v>
      </c>
      <c r="BM80" s="97"/>
      <c r="BN80" s="104">
        <f t="shared" si="55"/>
        <v>0</v>
      </c>
      <c r="BO80" s="105">
        <f t="shared" si="56"/>
        <v>0</v>
      </c>
      <c r="BP80" s="107"/>
      <c r="BQ80" s="108">
        <v>9638</v>
      </c>
      <c r="BR80" s="109">
        <v>0</v>
      </c>
      <c r="BS80" s="107"/>
      <c r="BT80" s="110"/>
      <c r="BU80" s="110">
        <f t="shared" si="35"/>
        <v>-71</v>
      </c>
      <c r="BV80"/>
      <c r="BW80" s="26"/>
      <c r="BX80" s="107"/>
    </row>
    <row r="81" spans="1:76">
      <c r="A81" s="79">
        <v>72</v>
      </c>
      <c r="B81" s="79">
        <v>72</v>
      </c>
      <c r="C81" s="80" t="s">
        <v>153</v>
      </c>
      <c r="D81" s="81">
        <f t="shared" si="36"/>
        <v>9</v>
      </c>
      <c r="E81" s="82">
        <f t="shared" si="37"/>
        <v>93798</v>
      </c>
      <c r="F81" s="82">
        <f t="shared" si="37"/>
        <v>8037</v>
      </c>
      <c r="G81" s="83">
        <f t="shared" si="38"/>
        <v>101835</v>
      </c>
      <c r="H81" s="84"/>
      <c r="I81" s="85">
        <f t="shared" si="39"/>
        <v>0</v>
      </c>
      <c r="J81" s="86">
        <f t="shared" si="29"/>
        <v>0</v>
      </c>
      <c r="K81" s="87">
        <f t="shared" si="40"/>
        <v>8037</v>
      </c>
      <c r="L81" s="83">
        <f t="shared" si="41"/>
        <v>8037</v>
      </c>
      <c r="M81" s="88"/>
      <c r="N81" s="111">
        <f t="shared" si="30"/>
        <v>93798</v>
      </c>
      <c r="P81" s="85">
        <f t="shared" si="42"/>
        <v>0</v>
      </c>
      <c r="Q81" s="82">
        <f t="shared" si="43"/>
        <v>0</v>
      </c>
      <c r="R81" s="82">
        <f t="shared" si="44"/>
        <v>8037</v>
      </c>
      <c r="S81" s="90">
        <f t="shared" si="31"/>
        <v>8037</v>
      </c>
      <c r="U81" s="111">
        <f t="shared" si="45"/>
        <v>27095.25</v>
      </c>
      <c r="V81">
        <f t="shared" si="32"/>
        <v>0</v>
      </c>
      <c r="W81" s="91">
        <v>72</v>
      </c>
      <c r="X81" s="92">
        <v>9</v>
      </c>
      <c r="Y81" s="93">
        <v>93798</v>
      </c>
      <c r="Z81" s="93">
        <v>0</v>
      </c>
      <c r="AA81" s="93">
        <v>93798</v>
      </c>
      <c r="AB81" s="93">
        <v>8037</v>
      </c>
      <c r="AC81" s="93">
        <v>101835</v>
      </c>
      <c r="AD81" s="93">
        <v>0</v>
      </c>
      <c r="AE81" s="93">
        <v>0</v>
      </c>
      <c r="AF81" s="93">
        <v>0</v>
      </c>
      <c r="AG81" s="94">
        <v>101835</v>
      </c>
      <c r="AI81" s="91">
        <v>72</v>
      </c>
      <c r="AJ81" s="95">
        <v>72</v>
      </c>
      <c r="AK81" s="96" t="s">
        <v>153</v>
      </c>
      <c r="AL81" s="97">
        <f t="shared" si="46"/>
        <v>93798</v>
      </c>
      <c r="AM81" s="98">
        <v>96676</v>
      </c>
      <c r="AN81" s="97">
        <f t="shared" si="47"/>
        <v>0</v>
      </c>
      <c r="AO81" s="97">
        <v>6978.5</v>
      </c>
      <c r="AP81" s="97">
        <v>3145.75</v>
      </c>
      <c r="AQ81" s="97">
        <v>0</v>
      </c>
      <c r="AR81" s="97">
        <v>8934</v>
      </c>
      <c r="AS81" s="97">
        <v>0</v>
      </c>
      <c r="AT81" s="97">
        <f t="shared" si="48"/>
        <v>0</v>
      </c>
      <c r="AU81" s="99">
        <f t="shared" si="49"/>
        <v>19058.25</v>
      </c>
      <c r="AV81" s="99">
        <f t="shared" si="50"/>
        <v>0</v>
      </c>
      <c r="AX81" s="100">
        <v>72</v>
      </c>
      <c r="AY81" s="101" t="s">
        <v>153</v>
      </c>
      <c r="AZ81" s="102"/>
      <c r="BA81" s="102"/>
      <c r="BB81" s="103"/>
      <c r="BC81" s="104">
        <f t="shared" si="51"/>
        <v>0</v>
      </c>
      <c r="BD81" s="103"/>
      <c r="BE81" s="103"/>
      <c r="BF81" s="104">
        <f t="shared" si="33"/>
        <v>0</v>
      </c>
      <c r="BG81" s="105">
        <f t="shared" si="34"/>
        <v>0</v>
      </c>
      <c r="BH81" s="106"/>
      <c r="BI81" s="104">
        <v>0</v>
      </c>
      <c r="BJ81" s="97">
        <f t="shared" si="52"/>
        <v>0</v>
      </c>
      <c r="BK81" s="97">
        <f t="shared" si="53"/>
        <v>0</v>
      </c>
      <c r="BL81" s="97">
        <f t="shared" si="54"/>
        <v>0</v>
      </c>
      <c r="BM81" s="97"/>
      <c r="BN81" s="104">
        <f t="shared" si="55"/>
        <v>0</v>
      </c>
      <c r="BO81" s="105">
        <f t="shared" si="56"/>
        <v>0</v>
      </c>
      <c r="BP81" s="107"/>
      <c r="BQ81" s="108">
        <v>18759</v>
      </c>
      <c r="BR81" s="109">
        <v>2244.25</v>
      </c>
      <c r="BS81" s="107"/>
      <c r="BT81" s="110"/>
      <c r="BU81" s="110">
        <f t="shared" si="35"/>
        <v>-72</v>
      </c>
      <c r="BV81"/>
      <c r="BW81" s="26"/>
      <c r="BX81" s="107"/>
    </row>
    <row r="82" spans="1:76">
      <c r="A82" s="79">
        <v>73</v>
      </c>
      <c r="B82" s="79">
        <v>73</v>
      </c>
      <c r="C82" s="80" t="s">
        <v>154</v>
      </c>
      <c r="D82" s="81">
        <f t="shared" si="36"/>
        <v>9</v>
      </c>
      <c r="E82" s="82">
        <f t="shared" si="37"/>
        <v>154537</v>
      </c>
      <c r="F82" s="82">
        <f t="shared" si="37"/>
        <v>8037</v>
      </c>
      <c r="G82" s="83">
        <f t="shared" si="38"/>
        <v>162574</v>
      </c>
      <c r="H82" s="84"/>
      <c r="I82" s="85">
        <f t="shared" si="39"/>
        <v>0</v>
      </c>
      <c r="J82" s="86">
        <f t="shared" si="29"/>
        <v>0</v>
      </c>
      <c r="K82" s="87">
        <f t="shared" si="40"/>
        <v>8037</v>
      </c>
      <c r="L82" s="83">
        <f t="shared" si="41"/>
        <v>8037</v>
      </c>
      <c r="M82" s="88"/>
      <c r="N82" s="111">
        <f t="shared" si="30"/>
        <v>154537</v>
      </c>
      <c r="P82" s="85">
        <f t="shared" si="42"/>
        <v>0</v>
      </c>
      <c r="Q82" s="82">
        <f t="shared" si="43"/>
        <v>0</v>
      </c>
      <c r="R82" s="82">
        <f t="shared" si="44"/>
        <v>8037</v>
      </c>
      <c r="S82" s="90">
        <f t="shared" si="31"/>
        <v>8037</v>
      </c>
      <c r="U82" s="111">
        <f t="shared" si="45"/>
        <v>20003.5</v>
      </c>
      <c r="V82">
        <f t="shared" si="32"/>
        <v>0</v>
      </c>
      <c r="W82" s="91">
        <v>73</v>
      </c>
      <c r="X82" s="92">
        <v>9</v>
      </c>
      <c r="Y82" s="93">
        <v>154537</v>
      </c>
      <c r="Z82" s="93">
        <v>0</v>
      </c>
      <c r="AA82" s="93">
        <v>154537</v>
      </c>
      <c r="AB82" s="93">
        <v>8037</v>
      </c>
      <c r="AC82" s="93">
        <v>162574</v>
      </c>
      <c r="AD82" s="93">
        <v>0</v>
      </c>
      <c r="AE82" s="93">
        <v>0</v>
      </c>
      <c r="AF82" s="93">
        <v>0</v>
      </c>
      <c r="AG82" s="94">
        <v>162574</v>
      </c>
      <c r="AI82" s="91">
        <v>73</v>
      </c>
      <c r="AJ82" s="95">
        <v>73</v>
      </c>
      <c r="AK82" s="96" t="s">
        <v>154</v>
      </c>
      <c r="AL82" s="97">
        <f t="shared" si="46"/>
        <v>154537</v>
      </c>
      <c r="AM82" s="98">
        <v>171195</v>
      </c>
      <c r="AN82" s="97">
        <f t="shared" si="47"/>
        <v>0</v>
      </c>
      <c r="AO82" s="97">
        <v>4617.75</v>
      </c>
      <c r="AP82" s="97">
        <v>1022</v>
      </c>
      <c r="AQ82" s="97">
        <v>0</v>
      </c>
      <c r="AR82" s="97">
        <v>6326.75</v>
      </c>
      <c r="AS82" s="97">
        <v>0</v>
      </c>
      <c r="AT82" s="97">
        <f t="shared" si="48"/>
        <v>0</v>
      </c>
      <c r="AU82" s="99">
        <f t="shared" si="49"/>
        <v>11966.5</v>
      </c>
      <c r="AV82" s="99">
        <f t="shared" si="50"/>
        <v>0</v>
      </c>
      <c r="AX82" s="100">
        <v>73</v>
      </c>
      <c r="AY82" s="101" t="s">
        <v>154</v>
      </c>
      <c r="AZ82" s="102"/>
      <c r="BA82" s="102"/>
      <c r="BB82" s="103"/>
      <c r="BC82" s="104">
        <f t="shared" si="51"/>
        <v>0</v>
      </c>
      <c r="BD82" s="103"/>
      <c r="BE82" s="103"/>
      <c r="BF82" s="104">
        <f t="shared" si="33"/>
        <v>0</v>
      </c>
      <c r="BG82" s="105">
        <f t="shared" si="34"/>
        <v>0</v>
      </c>
      <c r="BH82" s="106"/>
      <c r="BI82" s="104">
        <v>0</v>
      </c>
      <c r="BJ82" s="97">
        <f t="shared" si="52"/>
        <v>0</v>
      </c>
      <c r="BK82" s="97">
        <f t="shared" si="53"/>
        <v>0</v>
      </c>
      <c r="BL82" s="97">
        <f t="shared" si="54"/>
        <v>0</v>
      </c>
      <c r="BM82" s="97"/>
      <c r="BN82" s="104">
        <f t="shared" si="55"/>
        <v>0</v>
      </c>
      <c r="BO82" s="105">
        <f t="shared" si="56"/>
        <v>0</v>
      </c>
      <c r="BP82" s="107"/>
      <c r="BQ82" s="108">
        <v>16798</v>
      </c>
      <c r="BR82" s="109">
        <v>4050.75</v>
      </c>
      <c r="BS82" s="107"/>
      <c r="BT82" s="110"/>
      <c r="BU82" s="110">
        <f t="shared" si="35"/>
        <v>-73</v>
      </c>
      <c r="BV82"/>
      <c r="BW82" s="26"/>
      <c r="BX82" s="107"/>
    </row>
    <row r="83" spans="1:76">
      <c r="A83" s="79">
        <v>74</v>
      </c>
      <c r="B83" s="79">
        <v>74</v>
      </c>
      <c r="C83" s="80" t="s">
        <v>155</v>
      </c>
      <c r="D83" s="81">
        <f t="shared" si="36"/>
        <v>8</v>
      </c>
      <c r="E83" s="82">
        <f t="shared" si="37"/>
        <v>107897</v>
      </c>
      <c r="F83" s="82">
        <f t="shared" si="37"/>
        <v>7144</v>
      </c>
      <c r="G83" s="83">
        <f t="shared" si="38"/>
        <v>115041</v>
      </c>
      <c r="H83" s="84"/>
      <c r="I83" s="85">
        <f t="shared" si="39"/>
        <v>38955.629999051598</v>
      </c>
      <c r="J83" s="86">
        <f t="shared" si="29"/>
        <v>0.67696530509521502</v>
      </c>
      <c r="K83" s="87">
        <f t="shared" si="40"/>
        <v>7144</v>
      </c>
      <c r="L83" s="83">
        <f t="shared" si="41"/>
        <v>46099.629999051598</v>
      </c>
      <c r="M83" s="88"/>
      <c r="N83" s="111">
        <f t="shared" si="30"/>
        <v>68941.370000948402</v>
      </c>
      <c r="P83" s="85">
        <f t="shared" si="42"/>
        <v>0</v>
      </c>
      <c r="Q83" s="82">
        <f t="shared" si="43"/>
        <v>38955.629999051598</v>
      </c>
      <c r="R83" s="82">
        <f t="shared" si="44"/>
        <v>7144</v>
      </c>
      <c r="S83" s="90">
        <f t="shared" si="31"/>
        <v>46099.629999051598</v>
      </c>
      <c r="U83" s="111">
        <f t="shared" si="45"/>
        <v>64688.5</v>
      </c>
      <c r="V83">
        <f t="shared" si="32"/>
        <v>0</v>
      </c>
      <c r="W83" s="91">
        <v>74</v>
      </c>
      <c r="X83" s="92">
        <v>8</v>
      </c>
      <c r="Y83" s="93">
        <v>107897</v>
      </c>
      <c r="Z83" s="93">
        <v>0</v>
      </c>
      <c r="AA83" s="93">
        <v>107897</v>
      </c>
      <c r="AB83" s="93">
        <v>7144</v>
      </c>
      <c r="AC83" s="93">
        <v>115041</v>
      </c>
      <c r="AD83" s="93">
        <v>0</v>
      </c>
      <c r="AE83" s="93">
        <v>0</v>
      </c>
      <c r="AF83" s="93">
        <v>0</v>
      </c>
      <c r="AG83" s="94">
        <v>115041</v>
      </c>
      <c r="AI83" s="91">
        <v>74</v>
      </c>
      <c r="AJ83" s="95">
        <v>74</v>
      </c>
      <c r="AK83" s="96" t="s">
        <v>155</v>
      </c>
      <c r="AL83" s="97">
        <f t="shared" si="46"/>
        <v>107897</v>
      </c>
      <c r="AM83" s="98">
        <v>60876</v>
      </c>
      <c r="AN83" s="97">
        <f t="shared" si="47"/>
        <v>47021</v>
      </c>
      <c r="AO83" s="97">
        <v>8244</v>
      </c>
      <c r="AP83" s="97">
        <v>498.5</v>
      </c>
      <c r="AQ83" s="97">
        <v>716</v>
      </c>
      <c r="AR83" s="97">
        <v>0</v>
      </c>
      <c r="AS83" s="97">
        <v>1065</v>
      </c>
      <c r="AT83" s="97">
        <f t="shared" si="48"/>
        <v>0</v>
      </c>
      <c r="AU83" s="99">
        <f t="shared" si="49"/>
        <v>57544.5</v>
      </c>
      <c r="AV83" s="99">
        <f t="shared" si="50"/>
        <v>38955.629999051598</v>
      </c>
      <c r="AX83" s="100">
        <v>74</v>
      </c>
      <c r="AY83" s="101" t="s">
        <v>155</v>
      </c>
      <c r="AZ83" s="102"/>
      <c r="BA83" s="102"/>
      <c r="BB83" s="103"/>
      <c r="BC83" s="104">
        <f t="shared" si="51"/>
        <v>0</v>
      </c>
      <c r="BD83" s="103"/>
      <c r="BE83" s="103"/>
      <c r="BF83" s="104">
        <f t="shared" si="33"/>
        <v>0</v>
      </c>
      <c r="BG83" s="105">
        <f t="shared" si="34"/>
        <v>0</v>
      </c>
      <c r="BH83" s="106"/>
      <c r="BI83" s="104">
        <v>0</v>
      </c>
      <c r="BJ83" s="97">
        <f t="shared" si="52"/>
        <v>47021</v>
      </c>
      <c r="BK83" s="97">
        <f t="shared" si="53"/>
        <v>47021</v>
      </c>
      <c r="BL83" s="97">
        <f t="shared" si="54"/>
        <v>0</v>
      </c>
      <c r="BM83" s="97"/>
      <c r="BN83" s="104">
        <f t="shared" si="55"/>
        <v>0</v>
      </c>
      <c r="BO83" s="105">
        <f t="shared" si="56"/>
        <v>0</v>
      </c>
      <c r="BP83" s="107"/>
      <c r="BQ83" s="108">
        <v>5226</v>
      </c>
      <c r="BR83" s="109">
        <v>12006.25</v>
      </c>
      <c r="BS83" s="107"/>
      <c r="BT83" s="110"/>
      <c r="BU83" s="110">
        <f t="shared" si="35"/>
        <v>-74</v>
      </c>
      <c r="BV83"/>
      <c r="BW83" s="26"/>
      <c r="BX83" s="107"/>
    </row>
    <row r="84" spans="1:76">
      <c r="A84" s="79">
        <v>75</v>
      </c>
      <c r="B84" s="79">
        <v>75</v>
      </c>
      <c r="C84" s="80" t="s">
        <v>156</v>
      </c>
      <c r="D84" s="81">
        <f t="shared" si="36"/>
        <v>0</v>
      </c>
      <c r="E84" s="82">
        <f t="shared" si="37"/>
        <v>0</v>
      </c>
      <c r="F84" s="82">
        <f t="shared" si="37"/>
        <v>0</v>
      </c>
      <c r="G84" s="83">
        <f t="shared" si="38"/>
        <v>0</v>
      </c>
      <c r="H84" s="84"/>
      <c r="I84" s="85">
        <f t="shared" si="39"/>
        <v>0</v>
      </c>
      <c r="J84" s="86" t="str">
        <f t="shared" si="29"/>
        <v/>
      </c>
      <c r="K84" s="87">
        <f t="shared" si="40"/>
        <v>0</v>
      </c>
      <c r="L84" s="83">
        <f t="shared" si="41"/>
        <v>0</v>
      </c>
      <c r="M84" s="88"/>
      <c r="N84" s="111">
        <f t="shared" si="30"/>
        <v>0</v>
      </c>
      <c r="P84" s="85">
        <f t="shared" si="42"/>
        <v>0</v>
      </c>
      <c r="Q84" s="82">
        <f t="shared" si="43"/>
        <v>0</v>
      </c>
      <c r="R84" s="82">
        <f t="shared" si="44"/>
        <v>0</v>
      </c>
      <c r="S84" s="90">
        <f t="shared" si="31"/>
        <v>0</v>
      </c>
      <c r="U84" s="111">
        <f t="shared" si="45"/>
        <v>0</v>
      </c>
      <c r="V84">
        <f t="shared" si="32"/>
        <v>0</v>
      </c>
      <c r="W84" s="91">
        <v>75</v>
      </c>
      <c r="X84" s="92"/>
      <c r="Y84" s="93"/>
      <c r="Z84" s="93"/>
      <c r="AA84" s="93"/>
      <c r="AB84" s="93"/>
      <c r="AC84" s="93"/>
      <c r="AD84" s="93"/>
      <c r="AE84" s="93"/>
      <c r="AF84" s="93"/>
      <c r="AG84" s="94"/>
      <c r="AI84" s="91">
        <v>75</v>
      </c>
      <c r="AJ84" s="95">
        <v>75</v>
      </c>
      <c r="AK84" s="96" t="s">
        <v>156</v>
      </c>
      <c r="AL84" s="97">
        <f t="shared" si="46"/>
        <v>0</v>
      </c>
      <c r="AM84" s="98">
        <v>0</v>
      </c>
      <c r="AN84" s="97">
        <f t="shared" si="47"/>
        <v>0</v>
      </c>
      <c r="AO84" s="97">
        <v>0</v>
      </c>
      <c r="AP84" s="97">
        <v>0</v>
      </c>
      <c r="AQ84" s="97">
        <v>0</v>
      </c>
      <c r="AR84" s="97">
        <v>0</v>
      </c>
      <c r="AS84" s="97">
        <v>0</v>
      </c>
      <c r="AT84" s="97">
        <f t="shared" si="48"/>
        <v>0</v>
      </c>
      <c r="AU84" s="99">
        <f t="shared" si="49"/>
        <v>0</v>
      </c>
      <c r="AV84" s="99">
        <f t="shared" si="50"/>
        <v>0</v>
      </c>
      <c r="AX84" s="100">
        <v>75</v>
      </c>
      <c r="AY84" s="101" t="s">
        <v>156</v>
      </c>
      <c r="AZ84" s="102"/>
      <c r="BA84" s="102"/>
      <c r="BB84" s="103"/>
      <c r="BC84" s="104">
        <f t="shared" si="51"/>
        <v>0</v>
      </c>
      <c r="BD84" s="103"/>
      <c r="BE84" s="103"/>
      <c r="BF84" s="104">
        <f t="shared" si="33"/>
        <v>0</v>
      </c>
      <c r="BG84" s="105">
        <f t="shared" si="34"/>
        <v>0</v>
      </c>
      <c r="BH84" s="106"/>
      <c r="BI84" s="104">
        <v>0</v>
      </c>
      <c r="BJ84" s="97">
        <f t="shared" si="52"/>
        <v>0</v>
      </c>
      <c r="BK84" s="97">
        <f t="shared" si="53"/>
        <v>0</v>
      </c>
      <c r="BL84" s="97">
        <f t="shared" si="54"/>
        <v>0</v>
      </c>
      <c r="BM84" s="97"/>
      <c r="BN84" s="104">
        <f t="shared" si="55"/>
        <v>0</v>
      </c>
      <c r="BO84" s="105">
        <f t="shared" si="56"/>
        <v>0</v>
      </c>
      <c r="BP84" s="107"/>
      <c r="BQ84" s="108">
        <v>0</v>
      </c>
      <c r="BR84" s="109">
        <v>0</v>
      </c>
      <c r="BS84" s="107"/>
      <c r="BT84" s="110"/>
      <c r="BU84" s="110">
        <f t="shared" si="35"/>
        <v>-75</v>
      </c>
      <c r="BV84"/>
      <c r="BW84" s="26"/>
      <c r="BX84" s="107"/>
    </row>
    <row r="85" spans="1:76">
      <c r="A85" s="79">
        <v>76</v>
      </c>
      <c r="B85" s="79">
        <v>76</v>
      </c>
      <c r="C85" s="80" t="s">
        <v>157</v>
      </c>
      <c r="D85" s="81">
        <f t="shared" si="36"/>
        <v>0</v>
      </c>
      <c r="E85" s="82">
        <f t="shared" si="37"/>
        <v>0</v>
      </c>
      <c r="F85" s="82">
        <f t="shared" si="37"/>
        <v>0</v>
      </c>
      <c r="G85" s="83">
        <f t="shared" si="38"/>
        <v>0</v>
      </c>
      <c r="H85" s="84"/>
      <c r="I85" s="85">
        <f t="shared" si="39"/>
        <v>0</v>
      </c>
      <c r="J85" s="86" t="str">
        <f t="shared" si="29"/>
        <v/>
      </c>
      <c r="K85" s="87">
        <f t="shared" si="40"/>
        <v>0</v>
      </c>
      <c r="L85" s="83">
        <f t="shared" si="41"/>
        <v>0</v>
      </c>
      <c r="M85" s="88"/>
      <c r="N85" s="111">
        <f t="shared" si="30"/>
        <v>0</v>
      </c>
      <c r="P85" s="85">
        <f t="shared" si="42"/>
        <v>0</v>
      </c>
      <c r="Q85" s="82">
        <f t="shared" si="43"/>
        <v>0</v>
      </c>
      <c r="R85" s="82">
        <f t="shared" si="44"/>
        <v>0</v>
      </c>
      <c r="S85" s="90">
        <f t="shared" si="31"/>
        <v>0</v>
      </c>
      <c r="U85" s="111">
        <f t="shared" si="45"/>
        <v>0</v>
      </c>
      <c r="V85">
        <f t="shared" si="32"/>
        <v>0</v>
      </c>
      <c r="W85" s="91">
        <v>76</v>
      </c>
      <c r="X85" s="92"/>
      <c r="Y85" s="93"/>
      <c r="Z85" s="93"/>
      <c r="AA85" s="93"/>
      <c r="AB85" s="93"/>
      <c r="AC85" s="93"/>
      <c r="AD85" s="93"/>
      <c r="AE85" s="93"/>
      <c r="AF85" s="93"/>
      <c r="AG85" s="94"/>
      <c r="AI85" s="91">
        <v>76</v>
      </c>
      <c r="AJ85" s="95">
        <v>76</v>
      </c>
      <c r="AK85" s="96" t="s">
        <v>157</v>
      </c>
      <c r="AL85" s="97">
        <f t="shared" si="46"/>
        <v>0</v>
      </c>
      <c r="AM85" s="98">
        <v>0</v>
      </c>
      <c r="AN85" s="97">
        <f t="shared" si="47"/>
        <v>0</v>
      </c>
      <c r="AO85" s="97">
        <v>0</v>
      </c>
      <c r="AP85" s="97">
        <v>0</v>
      </c>
      <c r="AQ85" s="97">
        <v>0</v>
      </c>
      <c r="AR85" s="97">
        <v>0</v>
      </c>
      <c r="AS85" s="97">
        <v>0</v>
      </c>
      <c r="AT85" s="97">
        <f t="shared" si="48"/>
        <v>0</v>
      </c>
      <c r="AU85" s="99">
        <f t="shared" si="49"/>
        <v>0</v>
      </c>
      <c r="AV85" s="99">
        <f t="shared" si="50"/>
        <v>0</v>
      </c>
      <c r="AX85" s="100">
        <v>76</v>
      </c>
      <c r="AY85" s="101" t="s">
        <v>157</v>
      </c>
      <c r="AZ85" s="102"/>
      <c r="BA85" s="102"/>
      <c r="BB85" s="103"/>
      <c r="BC85" s="104">
        <f t="shared" si="51"/>
        <v>0</v>
      </c>
      <c r="BD85" s="103"/>
      <c r="BE85" s="103"/>
      <c r="BF85" s="104">
        <f t="shared" si="33"/>
        <v>0</v>
      </c>
      <c r="BG85" s="105">
        <f t="shared" si="34"/>
        <v>0</v>
      </c>
      <c r="BH85" s="106"/>
      <c r="BI85" s="104">
        <v>0</v>
      </c>
      <c r="BJ85" s="97">
        <f t="shared" si="52"/>
        <v>0</v>
      </c>
      <c r="BK85" s="97">
        <f t="shared" si="53"/>
        <v>0</v>
      </c>
      <c r="BL85" s="97">
        <f t="shared" si="54"/>
        <v>0</v>
      </c>
      <c r="BM85" s="97"/>
      <c r="BN85" s="104">
        <f t="shared" si="55"/>
        <v>0</v>
      </c>
      <c r="BO85" s="105">
        <f t="shared" si="56"/>
        <v>0</v>
      </c>
      <c r="BP85" s="107"/>
      <c r="BQ85" s="108">
        <v>0</v>
      </c>
      <c r="BR85" s="109">
        <v>0</v>
      </c>
      <c r="BS85" s="107"/>
      <c r="BT85" s="110"/>
      <c r="BU85" s="110">
        <f t="shared" si="35"/>
        <v>-76</v>
      </c>
      <c r="BV85"/>
      <c r="BW85" s="26"/>
      <c r="BX85" s="107"/>
    </row>
    <row r="86" spans="1:76">
      <c r="A86" s="79">
        <v>77</v>
      </c>
      <c r="B86" s="79">
        <v>77</v>
      </c>
      <c r="C86" s="80" t="s">
        <v>158</v>
      </c>
      <c r="D86" s="81">
        <f t="shared" si="36"/>
        <v>0</v>
      </c>
      <c r="E86" s="82">
        <f t="shared" si="37"/>
        <v>0</v>
      </c>
      <c r="F86" s="82">
        <f t="shared" si="37"/>
        <v>0</v>
      </c>
      <c r="G86" s="83">
        <f t="shared" si="38"/>
        <v>0</v>
      </c>
      <c r="H86" s="84"/>
      <c r="I86" s="85">
        <f t="shared" si="39"/>
        <v>0</v>
      </c>
      <c r="J86" s="86" t="str">
        <f t="shared" si="29"/>
        <v/>
      </c>
      <c r="K86" s="87">
        <f t="shared" si="40"/>
        <v>0</v>
      </c>
      <c r="L86" s="83">
        <f t="shared" si="41"/>
        <v>0</v>
      </c>
      <c r="M86" s="88"/>
      <c r="N86" s="111">
        <f t="shared" si="30"/>
        <v>0</v>
      </c>
      <c r="P86" s="85">
        <f t="shared" si="42"/>
        <v>0</v>
      </c>
      <c r="Q86" s="82">
        <f t="shared" si="43"/>
        <v>0</v>
      </c>
      <c r="R86" s="82">
        <f t="shared" si="44"/>
        <v>0</v>
      </c>
      <c r="S86" s="90">
        <f t="shared" si="31"/>
        <v>0</v>
      </c>
      <c r="U86" s="111">
        <f t="shared" si="45"/>
        <v>0</v>
      </c>
      <c r="V86">
        <f t="shared" si="32"/>
        <v>0</v>
      </c>
      <c r="W86" s="91">
        <v>77</v>
      </c>
      <c r="X86" s="92"/>
      <c r="Y86" s="93"/>
      <c r="Z86" s="93"/>
      <c r="AA86" s="93"/>
      <c r="AB86" s="93"/>
      <c r="AC86" s="93"/>
      <c r="AD86" s="93"/>
      <c r="AE86" s="93"/>
      <c r="AF86" s="93"/>
      <c r="AG86" s="94"/>
      <c r="AI86" s="91">
        <v>77</v>
      </c>
      <c r="AJ86" s="95">
        <v>77</v>
      </c>
      <c r="AK86" s="96" t="s">
        <v>158</v>
      </c>
      <c r="AL86" s="97">
        <f t="shared" si="46"/>
        <v>0</v>
      </c>
      <c r="AM86" s="98">
        <v>0</v>
      </c>
      <c r="AN86" s="97">
        <f t="shared" si="47"/>
        <v>0</v>
      </c>
      <c r="AO86" s="97">
        <v>0</v>
      </c>
      <c r="AP86" s="97">
        <v>0</v>
      </c>
      <c r="AQ86" s="97">
        <v>0</v>
      </c>
      <c r="AR86" s="97">
        <v>0</v>
      </c>
      <c r="AS86" s="97">
        <v>0</v>
      </c>
      <c r="AT86" s="97">
        <f t="shared" si="48"/>
        <v>0</v>
      </c>
      <c r="AU86" s="99">
        <f t="shared" si="49"/>
        <v>0</v>
      </c>
      <c r="AV86" s="99">
        <f t="shared" si="50"/>
        <v>0</v>
      </c>
      <c r="AX86" s="100">
        <v>77</v>
      </c>
      <c r="AY86" s="101" t="s">
        <v>158</v>
      </c>
      <c r="AZ86" s="102"/>
      <c r="BA86" s="102"/>
      <c r="BB86" s="103"/>
      <c r="BC86" s="104">
        <f t="shared" si="51"/>
        <v>0</v>
      </c>
      <c r="BD86" s="103"/>
      <c r="BE86" s="103"/>
      <c r="BF86" s="104">
        <f t="shared" si="33"/>
        <v>0</v>
      </c>
      <c r="BG86" s="105">
        <f t="shared" si="34"/>
        <v>0</v>
      </c>
      <c r="BH86" s="106"/>
      <c r="BI86" s="104">
        <v>0</v>
      </c>
      <c r="BJ86" s="97">
        <f t="shared" si="52"/>
        <v>0</v>
      </c>
      <c r="BK86" s="97">
        <f t="shared" si="53"/>
        <v>0</v>
      </c>
      <c r="BL86" s="97">
        <f t="shared" si="54"/>
        <v>0</v>
      </c>
      <c r="BM86" s="97"/>
      <c r="BN86" s="104">
        <f t="shared" si="55"/>
        <v>0</v>
      </c>
      <c r="BO86" s="105">
        <f t="shared" si="56"/>
        <v>0</v>
      </c>
      <c r="BP86" s="107"/>
      <c r="BQ86" s="108">
        <v>0</v>
      </c>
      <c r="BR86" s="109">
        <v>0</v>
      </c>
      <c r="BS86" s="107"/>
      <c r="BT86" s="110"/>
      <c r="BU86" s="110">
        <f t="shared" si="35"/>
        <v>-77</v>
      </c>
      <c r="BV86"/>
      <c r="BW86" s="26"/>
      <c r="BX86" s="107"/>
    </row>
    <row r="87" spans="1:76">
      <c r="A87" s="79">
        <v>78</v>
      </c>
      <c r="B87" s="79">
        <v>78</v>
      </c>
      <c r="C87" s="80" t="s">
        <v>159</v>
      </c>
      <c r="D87" s="81">
        <f t="shared" si="36"/>
        <v>0</v>
      </c>
      <c r="E87" s="82">
        <f t="shared" si="37"/>
        <v>0</v>
      </c>
      <c r="F87" s="82">
        <f t="shared" si="37"/>
        <v>0</v>
      </c>
      <c r="G87" s="83">
        <f t="shared" si="38"/>
        <v>0</v>
      </c>
      <c r="H87" s="84"/>
      <c r="I87" s="85">
        <f t="shared" si="39"/>
        <v>0</v>
      </c>
      <c r="J87" s="86" t="str">
        <f t="shared" si="29"/>
        <v/>
      </c>
      <c r="K87" s="87">
        <f t="shared" si="40"/>
        <v>0</v>
      </c>
      <c r="L87" s="83">
        <f t="shared" si="41"/>
        <v>0</v>
      </c>
      <c r="M87" s="88"/>
      <c r="N87" s="111">
        <f t="shared" si="30"/>
        <v>0</v>
      </c>
      <c r="P87" s="85">
        <f t="shared" si="42"/>
        <v>0</v>
      </c>
      <c r="Q87" s="82">
        <f t="shared" si="43"/>
        <v>0</v>
      </c>
      <c r="R87" s="82">
        <f t="shared" si="44"/>
        <v>0</v>
      </c>
      <c r="S87" s="90">
        <f t="shared" si="31"/>
        <v>0</v>
      </c>
      <c r="U87" s="111">
        <f t="shared" si="45"/>
        <v>0</v>
      </c>
      <c r="V87">
        <f t="shared" si="32"/>
        <v>0</v>
      </c>
      <c r="W87" s="91">
        <v>78</v>
      </c>
      <c r="X87" s="92"/>
      <c r="Y87" s="93"/>
      <c r="Z87" s="93"/>
      <c r="AA87" s="93"/>
      <c r="AB87" s="93"/>
      <c r="AC87" s="93"/>
      <c r="AD87" s="93"/>
      <c r="AE87" s="93"/>
      <c r="AF87" s="93"/>
      <c r="AG87" s="94"/>
      <c r="AI87" s="91">
        <v>78</v>
      </c>
      <c r="AJ87" s="95">
        <v>78</v>
      </c>
      <c r="AK87" s="96" t="s">
        <v>159</v>
      </c>
      <c r="AL87" s="97">
        <f t="shared" si="46"/>
        <v>0</v>
      </c>
      <c r="AM87" s="98">
        <v>0</v>
      </c>
      <c r="AN87" s="97">
        <f t="shared" si="47"/>
        <v>0</v>
      </c>
      <c r="AO87" s="97">
        <v>0</v>
      </c>
      <c r="AP87" s="97">
        <v>0</v>
      </c>
      <c r="AQ87" s="97">
        <v>0</v>
      </c>
      <c r="AR87" s="97">
        <v>0</v>
      </c>
      <c r="AS87" s="97">
        <v>0</v>
      </c>
      <c r="AT87" s="97">
        <f t="shared" si="48"/>
        <v>0</v>
      </c>
      <c r="AU87" s="99">
        <f t="shared" si="49"/>
        <v>0</v>
      </c>
      <c r="AV87" s="99">
        <f t="shared" si="50"/>
        <v>0</v>
      </c>
      <c r="AX87" s="100">
        <v>78</v>
      </c>
      <c r="AY87" s="101" t="s">
        <v>159</v>
      </c>
      <c r="AZ87" s="102"/>
      <c r="BA87" s="102"/>
      <c r="BB87" s="103"/>
      <c r="BC87" s="104">
        <f t="shared" si="51"/>
        <v>0</v>
      </c>
      <c r="BD87" s="103"/>
      <c r="BE87" s="103"/>
      <c r="BF87" s="104">
        <f t="shared" si="33"/>
        <v>0</v>
      </c>
      <c r="BG87" s="105">
        <f t="shared" si="34"/>
        <v>0</v>
      </c>
      <c r="BH87" s="106"/>
      <c r="BI87" s="104">
        <v>0</v>
      </c>
      <c r="BJ87" s="97">
        <f t="shared" si="52"/>
        <v>0</v>
      </c>
      <c r="BK87" s="97">
        <f t="shared" si="53"/>
        <v>0</v>
      </c>
      <c r="BL87" s="97">
        <f t="shared" si="54"/>
        <v>0</v>
      </c>
      <c r="BM87" s="97"/>
      <c r="BN87" s="104">
        <f t="shared" si="55"/>
        <v>0</v>
      </c>
      <c r="BO87" s="105">
        <f t="shared" si="56"/>
        <v>0</v>
      </c>
      <c r="BP87" s="107"/>
      <c r="BQ87" s="108">
        <v>0</v>
      </c>
      <c r="BR87" s="109">
        <v>0</v>
      </c>
      <c r="BS87" s="107"/>
      <c r="BT87" s="110"/>
      <c r="BU87" s="110">
        <f t="shared" si="35"/>
        <v>-78</v>
      </c>
      <c r="BV87"/>
      <c r="BW87" s="26"/>
      <c r="BX87" s="107"/>
    </row>
    <row r="88" spans="1:76">
      <c r="A88" s="79">
        <v>79</v>
      </c>
      <c r="B88" s="79">
        <v>79</v>
      </c>
      <c r="C88" s="80" t="s">
        <v>160</v>
      </c>
      <c r="D88" s="81">
        <f t="shared" si="36"/>
        <v>214</v>
      </c>
      <c r="E88" s="82">
        <f t="shared" si="37"/>
        <v>2053800</v>
      </c>
      <c r="F88" s="82">
        <f t="shared" si="37"/>
        <v>191102</v>
      </c>
      <c r="G88" s="83">
        <f t="shared" si="38"/>
        <v>2244902</v>
      </c>
      <c r="H88" s="84"/>
      <c r="I88" s="85">
        <f t="shared" si="39"/>
        <v>532847.33704578842</v>
      </c>
      <c r="J88" s="86">
        <f t="shared" si="29"/>
        <v>0.60056426052321366</v>
      </c>
      <c r="K88" s="87">
        <f t="shared" si="40"/>
        <v>191102</v>
      </c>
      <c r="L88" s="83">
        <f t="shared" si="41"/>
        <v>723949.33704578842</v>
      </c>
      <c r="M88" s="88"/>
      <c r="N88" s="111">
        <f t="shared" si="30"/>
        <v>1520952.6629542117</v>
      </c>
      <c r="P88" s="85">
        <f t="shared" si="42"/>
        <v>0</v>
      </c>
      <c r="Q88" s="82">
        <f t="shared" si="43"/>
        <v>532847.33704578842</v>
      </c>
      <c r="R88" s="82">
        <f t="shared" si="44"/>
        <v>191102</v>
      </c>
      <c r="S88" s="90">
        <f t="shared" si="31"/>
        <v>723949.33704578842</v>
      </c>
      <c r="U88" s="111">
        <f t="shared" si="45"/>
        <v>1078346.5</v>
      </c>
      <c r="V88">
        <f t="shared" si="32"/>
        <v>0</v>
      </c>
      <c r="W88" s="91">
        <v>79</v>
      </c>
      <c r="X88" s="92">
        <v>214</v>
      </c>
      <c r="Y88" s="93">
        <v>2053800</v>
      </c>
      <c r="Z88" s="93">
        <v>0</v>
      </c>
      <c r="AA88" s="93">
        <v>2053800</v>
      </c>
      <c r="AB88" s="93">
        <v>191102</v>
      </c>
      <c r="AC88" s="93">
        <v>2244902</v>
      </c>
      <c r="AD88" s="93">
        <v>0</v>
      </c>
      <c r="AE88" s="93">
        <v>0</v>
      </c>
      <c r="AF88" s="93">
        <v>0</v>
      </c>
      <c r="AG88" s="94">
        <v>2244902</v>
      </c>
      <c r="AI88" s="91">
        <v>79</v>
      </c>
      <c r="AJ88" s="95">
        <v>79</v>
      </c>
      <c r="AK88" s="96" t="s">
        <v>160</v>
      </c>
      <c r="AL88" s="97">
        <f t="shared" si="46"/>
        <v>2053800</v>
      </c>
      <c r="AM88" s="98">
        <v>1410632</v>
      </c>
      <c r="AN88" s="97">
        <f t="shared" si="47"/>
        <v>643168</v>
      </c>
      <c r="AO88" s="97">
        <v>92274.75</v>
      </c>
      <c r="AP88" s="97">
        <v>87325.75</v>
      </c>
      <c r="AQ88" s="97">
        <v>59805.75</v>
      </c>
      <c r="AR88" s="97">
        <v>0</v>
      </c>
      <c r="AS88" s="97">
        <v>4670.25</v>
      </c>
      <c r="AT88" s="97">
        <f t="shared" si="48"/>
        <v>0</v>
      </c>
      <c r="AU88" s="99">
        <f t="shared" si="49"/>
        <v>887244.5</v>
      </c>
      <c r="AV88" s="99">
        <f t="shared" si="50"/>
        <v>532847.33704578842</v>
      </c>
      <c r="AX88" s="100">
        <v>79</v>
      </c>
      <c r="AY88" s="101" t="s">
        <v>160</v>
      </c>
      <c r="AZ88" s="102"/>
      <c r="BA88" s="102"/>
      <c r="BB88" s="103"/>
      <c r="BC88" s="104">
        <f t="shared" si="51"/>
        <v>0</v>
      </c>
      <c r="BD88" s="103"/>
      <c r="BE88" s="103"/>
      <c r="BF88" s="104">
        <f t="shared" si="33"/>
        <v>0</v>
      </c>
      <c r="BG88" s="105">
        <f t="shared" si="34"/>
        <v>0</v>
      </c>
      <c r="BH88" s="106"/>
      <c r="BI88" s="104">
        <v>0</v>
      </c>
      <c r="BJ88" s="97">
        <f t="shared" si="52"/>
        <v>643168</v>
      </c>
      <c r="BK88" s="97">
        <f t="shared" si="53"/>
        <v>643168</v>
      </c>
      <c r="BL88" s="97">
        <f t="shared" si="54"/>
        <v>0</v>
      </c>
      <c r="BM88" s="97"/>
      <c r="BN88" s="104">
        <f t="shared" si="55"/>
        <v>0</v>
      </c>
      <c r="BO88" s="105">
        <f t="shared" si="56"/>
        <v>0</v>
      </c>
      <c r="BP88" s="107"/>
      <c r="BQ88" s="108">
        <v>141160</v>
      </c>
      <c r="BR88" s="109">
        <v>112799.75</v>
      </c>
      <c r="BS88" s="107"/>
      <c r="BT88" s="110"/>
      <c r="BU88" s="110">
        <f t="shared" si="35"/>
        <v>-79</v>
      </c>
      <c r="BV88"/>
      <c r="BW88" s="26"/>
      <c r="BX88" s="107"/>
    </row>
    <row r="89" spans="1:76">
      <c r="A89" s="79">
        <v>80</v>
      </c>
      <c r="B89" s="79">
        <v>80</v>
      </c>
      <c r="C89" s="80" t="s">
        <v>161</v>
      </c>
      <c r="D89" s="81">
        <f t="shared" si="36"/>
        <v>0</v>
      </c>
      <c r="E89" s="82">
        <f t="shared" si="37"/>
        <v>0</v>
      </c>
      <c r="F89" s="82">
        <f t="shared" si="37"/>
        <v>0</v>
      </c>
      <c r="G89" s="83">
        <f t="shared" si="38"/>
        <v>0</v>
      </c>
      <c r="H89" s="84"/>
      <c r="I89" s="85">
        <f t="shared" si="39"/>
        <v>0</v>
      </c>
      <c r="J89" s="86" t="str">
        <f t="shared" si="29"/>
        <v/>
      </c>
      <c r="K89" s="87">
        <f t="shared" si="40"/>
        <v>0</v>
      </c>
      <c r="L89" s="83">
        <f t="shared" si="41"/>
        <v>0</v>
      </c>
      <c r="M89" s="88"/>
      <c r="N89" s="111">
        <f t="shared" si="30"/>
        <v>0</v>
      </c>
      <c r="P89" s="85">
        <f t="shared" si="42"/>
        <v>0</v>
      </c>
      <c r="Q89" s="82">
        <f t="shared" si="43"/>
        <v>0</v>
      </c>
      <c r="R89" s="82">
        <f t="shared" si="44"/>
        <v>0</v>
      </c>
      <c r="S89" s="90">
        <f t="shared" si="31"/>
        <v>0</v>
      </c>
      <c r="U89" s="111">
        <f t="shared" si="45"/>
        <v>0</v>
      </c>
      <c r="V89">
        <f t="shared" si="32"/>
        <v>0</v>
      </c>
      <c r="W89" s="91">
        <v>80</v>
      </c>
      <c r="X89" s="92"/>
      <c r="Y89" s="93"/>
      <c r="Z89" s="93"/>
      <c r="AA89" s="93"/>
      <c r="AB89" s="93"/>
      <c r="AC89" s="93"/>
      <c r="AD89" s="93"/>
      <c r="AE89" s="93"/>
      <c r="AF89" s="93"/>
      <c r="AG89" s="94"/>
      <c r="AI89" s="91">
        <v>80</v>
      </c>
      <c r="AJ89" s="95">
        <v>80</v>
      </c>
      <c r="AK89" s="96" t="s">
        <v>161</v>
      </c>
      <c r="AL89" s="97">
        <f t="shared" si="46"/>
        <v>0</v>
      </c>
      <c r="AM89" s="98">
        <v>0</v>
      </c>
      <c r="AN89" s="97">
        <f t="shared" si="47"/>
        <v>0</v>
      </c>
      <c r="AO89" s="97">
        <v>0</v>
      </c>
      <c r="AP89" s="97">
        <v>0</v>
      </c>
      <c r="AQ89" s="97">
        <v>0</v>
      </c>
      <c r="AR89" s="97">
        <v>0</v>
      </c>
      <c r="AS89" s="97">
        <v>0</v>
      </c>
      <c r="AT89" s="97">
        <f t="shared" si="48"/>
        <v>0</v>
      </c>
      <c r="AU89" s="99">
        <f t="shared" si="49"/>
        <v>0</v>
      </c>
      <c r="AV89" s="99">
        <f t="shared" si="50"/>
        <v>0</v>
      </c>
      <c r="AX89" s="100">
        <v>80</v>
      </c>
      <c r="AY89" s="101" t="s">
        <v>161</v>
      </c>
      <c r="AZ89" s="102"/>
      <c r="BA89" s="102"/>
      <c r="BB89" s="103"/>
      <c r="BC89" s="104">
        <f t="shared" si="51"/>
        <v>0</v>
      </c>
      <c r="BD89" s="103"/>
      <c r="BE89" s="103"/>
      <c r="BF89" s="104">
        <f t="shared" si="33"/>
        <v>0</v>
      </c>
      <c r="BG89" s="105">
        <f t="shared" si="34"/>
        <v>0</v>
      </c>
      <c r="BH89" s="106"/>
      <c r="BI89" s="104">
        <v>0</v>
      </c>
      <c r="BJ89" s="97">
        <f t="shared" si="52"/>
        <v>0</v>
      </c>
      <c r="BK89" s="97">
        <f t="shared" si="53"/>
        <v>0</v>
      </c>
      <c r="BL89" s="97">
        <f t="shared" si="54"/>
        <v>0</v>
      </c>
      <c r="BM89" s="97"/>
      <c r="BN89" s="104">
        <f t="shared" si="55"/>
        <v>0</v>
      </c>
      <c r="BO89" s="105">
        <f t="shared" si="56"/>
        <v>0</v>
      </c>
      <c r="BP89" s="107"/>
      <c r="BQ89" s="108">
        <v>0</v>
      </c>
      <c r="BR89" s="109">
        <v>0</v>
      </c>
      <c r="BS89" s="107"/>
      <c r="BT89" s="110"/>
      <c r="BU89" s="110">
        <f t="shared" si="35"/>
        <v>-80</v>
      </c>
      <c r="BV89"/>
      <c r="BW89" s="26"/>
      <c r="BX89" s="107"/>
    </row>
    <row r="90" spans="1:76">
      <c r="A90" s="79">
        <v>81</v>
      </c>
      <c r="B90" s="79">
        <v>81</v>
      </c>
      <c r="C90" s="80" t="s">
        <v>162</v>
      </c>
      <c r="D90" s="81">
        <f t="shared" si="36"/>
        <v>0</v>
      </c>
      <c r="E90" s="82">
        <f t="shared" si="37"/>
        <v>0</v>
      </c>
      <c r="F90" s="82">
        <f t="shared" si="37"/>
        <v>0</v>
      </c>
      <c r="G90" s="83">
        <f t="shared" si="38"/>
        <v>0</v>
      </c>
      <c r="H90" s="84"/>
      <c r="I90" s="85">
        <f t="shared" si="39"/>
        <v>0</v>
      </c>
      <c r="J90" s="86" t="str">
        <f t="shared" si="29"/>
        <v/>
      </c>
      <c r="K90" s="87">
        <f t="shared" si="40"/>
        <v>0</v>
      </c>
      <c r="L90" s="83">
        <f t="shared" si="41"/>
        <v>0</v>
      </c>
      <c r="M90" s="88"/>
      <c r="N90" s="111">
        <f t="shared" si="30"/>
        <v>0</v>
      </c>
      <c r="P90" s="85">
        <f t="shared" si="42"/>
        <v>0</v>
      </c>
      <c r="Q90" s="82">
        <f t="shared" si="43"/>
        <v>0</v>
      </c>
      <c r="R90" s="82">
        <f t="shared" si="44"/>
        <v>0</v>
      </c>
      <c r="S90" s="90">
        <f t="shared" si="31"/>
        <v>0</v>
      </c>
      <c r="U90" s="111">
        <f t="shared" si="45"/>
        <v>0</v>
      </c>
      <c r="V90">
        <f t="shared" si="32"/>
        <v>0</v>
      </c>
      <c r="W90" s="91">
        <v>81</v>
      </c>
      <c r="X90" s="92"/>
      <c r="Y90" s="93"/>
      <c r="Z90" s="93"/>
      <c r="AA90" s="93"/>
      <c r="AB90" s="93"/>
      <c r="AC90" s="93"/>
      <c r="AD90" s="93"/>
      <c r="AE90" s="93"/>
      <c r="AF90" s="93"/>
      <c r="AG90" s="94"/>
      <c r="AI90" s="91">
        <v>81</v>
      </c>
      <c r="AJ90" s="95">
        <v>81</v>
      </c>
      <c r="AK90" s="96" t="s">
        <v>162</v>
      </c>
      <c r="AL90" s="97">
        <f t="shared" si="46"/>
        <v>0</v>
      </c>
      <c r="AM90" s="98">
        <v>0</v>
      </c>
      <c r="AN90" s="97">
        <f t="shared" si="47"/>
        <v>0</v>
      </c>
      <c r="AO90" s="97">
        <v>0</v>
      </c>
      <c r="AP90" s="97">
        <v>0</v>
      </c>
      <c r="AQ90" s="97">
        <v>0</v>
      </c>
      <c r="AR90" s="97">
        <v>0</v>
      </c>
      <c r="AS90" s="97">
        <v>0</v>
      </c>
      <c r="AT90" s="97">
        <f t="shared" si="48"/>
        <v>0</v>
      </c>
      <c r="AU90" s="99">
        <f t="shared" si="49"/>
        <v>0</v>
      </c>
      <c r="AV90" s="99">
        <f t="shared" si="50"/>
        <v>0</v>
      </c>
      <c r="AX90" s="100">
        <v>81</v>
      </c>
      <c r="AY90" s="101" t="s">
        <v>162</v>
      </c>
      <c r="AZ90" s="102"/>
      <c r="BA90" s="102"/>
      <c r="BB90" s="103"/>
      <c r="BC90" s="104">
        <f t="shared" si="51"/>
        <v>0</v>
      </c>
      <c r="BD90" s="103"/>
      <c r="BE90" s="103"/>
      <c r="BF90" s="104">
        <f t="shared" si="33"/>
        <v>0</v>
      </c>
      <c r="BG90" s="105">
        <f t="shared" si="34"/>
        <v>0</v>
      </c>
      <c r="BH90" s="106"/>
      <c r="BI90" s="104">
        <v>0</v>
      </c>
      <c r="BJ90" s="97">
        <f t="shared" si="52"/>
        <v>0</v>
      </c>
      <c r="BK90" s="97">
        <f t="shared" si="53"/>
        <v>0</v>
      </c>
      <c r="BL90" s="97">
        <f t="shared" si="54"/>
        <v>0</v>
      </c>
      <c r="BM90" s="97"/>
      <c r="BN90" s="104">
        <f t="shared" si="55"/>
        <v>0</v>
      </c>
      <c r="BO90" s="105">
        <f t="shared" si="56"/>
        <v>0</v>
      </c>
      <c r="BP90" s="107"/>
      <c r="BQ90" s="108">
        <v>0</v>
      </c>
      <c r="BR90" s="109">
        <v>0</v>
      </c>
      <c r="BS90" s="107"/>
      <c r="BT90" s="110"/>
      <c r="BU90" s="110">
        <f t="shared" si="35"/>
        <v>-81</v>
      </c>
      <c r="BV90"/>
      <c r="BW90" s="26"/>
      <c r="BX90" s="107"/>
    </row>
    <row r="91" spans="1:76">
      <c r="A91" s="79">
        <v>82</v>
      </c>
      <c r="B91" s="79">
        <v>82</v>
      </c>
      <c r="C91" s="80" t="s">
        <v>163</v>
      </c>
      <c r="D91" s="81">
        <f t="shared" si="36"/>
        <v>12</v>
      </c>
      <c r="E91" s="82">
        <f t="shared" si="37"/>
        <v>148712</v>
      </c>
      <c r="F91" s="82">
        <f t="shared" si="37"/>
        <v>10716</v>
      </c>
      <c r="G91" s="83">
        <f t="shared" si="38"/>
        <v>159428</v>
      </c>
      <c r="H91" s="84"/>
      <c r="I91" s="85">
        <f t="shared" si="39"/>
        <v>0</v>
      </c>
      <c r="J91" s="86">
        <f t="shared" si="29"/>
        <v>0</v>
      </c>
      <c r="K91" s="87">
        <f t="shared" si="40"/>
        <v>10716</v>
      </c>
      <c r="L91" s="83">
        <f t="shared" si="41"/>
        <v>10716</v>
      </c>
      <c r="M91" s="88"/>
      <c r="N91" s="111">
        <f t="shared" si="30"/>
        <v>148712</v>
      </c>
      <c r="P91" s="85">
        <f t="shared" si="42"/>
        <v>0</v>
      </c>
      <c r="Q91" s="82">
        <f t="shared" si="43"/>
        <v>0</v>
      </c>
      <c r="R91" s="82">
        <f t="shared" si="44"/>
        <v>10716</v>
      </c>
      <c r="S91" s="90">
        <f t="shared" si="31"/>
        <v>10716</v>
      </c>
      <c r="U91" s="111">
        <f t="shared" si="45"/>
        <v>65231.25</v>
      </c>
      <c r="V91">
        <f t="shared" si="32"/>
        <v>0</v>
      </c>
      <c r="W91" s="91">
        <v>82</v>
      </c>
      <c r="X91" s="92">
        <v>12</v>
      </c>
      <c r="Y91" s="93">
        <v>148712</v>
      </c>
      <c r="Z91" s="93">
        <v>0</v>
      </c>
      <c r="AA91" s="93">
        <v>148712</v>
      </c>
      <c r="AB91" s="93">
        <v>10716</v>
      </c>
      <c r="AC91" s="93">
        <v>159428</v>
      </c>
      <c r="AD91" s="93">
        <v>0</v>
      </c>
      <c r="AE91" s="93">
        <v>0</v>
      </c>
      <c r="AF91" s="93">
        <v>0</v>
      </c>
      <c r="AG91" s="94">
        <v>159428</v>
      </c>
      <c r="AI91" s="91">
        <v>82</v>
      </c>
      <c r="AJ91" s="95">
        <v>82</v>
      </c>
      <c r="AK91" s="96" t="s">
        <v>163</v>
      </c>
      <c r="AL91" s="97">
        <f t="shared" si="46"/>
        <v>148712</v>
      </c>
      <c r="AM91" s="98">
        <v>180238</v>
      </c>
      <c r="AN91" s="97">
        <f t="shared" si="47"/>
        <v>0</v>
      </c>
      <c r="AO91" s="97">
        <v>6734.5</v>
      </c>
      <c r="AP91" s="97">
        <v>32964</v>
      </c>
      <c r="AQ91" s="97">
        <v>0</v>
      </c>
      <c r="AR91" s="97">
        <v>9990.25</v>
      </c>
      <c r="AS91" s="97">
        <v>4826.5</v>
      </c>
      <c r="AT91" s="97">
        <f t="shared" si="48"/>
        <v>0</v>
      </c>
      <c r="AU91" s="99">
        <f t="shared" si="49"/>
        <v>54515.25</v>
      </c>
      <c r="AV91" s="99">
        <f t="shared" si="50"/>
        <v>0</v>
      </c>
      <c r="AX91" s="100">
        <v>82</v>
      </c>
      <c r="AY91" s="101" t="s">
        <v>163</v>
      </c>
      <c r="AZ91" s="102"/>
      <c r="BA91" s="102"/>
      <c r="BB91" s="103"/>
      <c r="BC91" s="104">
        <f t="shared" si="51"/>
        <v>0</v>
      </c>
      <c r="BD91" s="103"/>
      <c r="BE91" s="103"/>
      <c r="BF91" s="104">
        <f t="shared" si="33"/>
        <v>0</v>
      </c>
      <c r="BG91" s="105">
        <f t="shared" si="34"/>
        <v>0</v>
      </c>
      <c r="BH91" s="106"/>
      <c r="BI91" s="104">
        <v>0</v>
      </c>
      <c r="BJ91" s="97">
        <f t="shared" si="52"/>
        <v>0</v>
      </c>
      <c r="BK91" s="97">
        <f t="shared" si="53"/>
        <v>0</v>
      </c>
      <c r="BL91" s="97">
        <f t="shared" si="54"/>
        <v>0</v>
      </c>
      <c r="BM91" s="97"/>
      <c r="BN91" s="104">
        <f t="shared" si="55"/>
        <v>0</v>
      </c>
      <c r="BO91" s="105">
        <f t="shared" si="56"/>
        <v>0</v>
      </c>
      <c r="BP91" s="107"/>
      <c r="BQ91" s="108">
        <v>10104</v>
      </c>
      <c r="BR91" s="109">
        <v>11550</v>
      </c>
      <c r="BS91" s="107"/>
      <c r="BT91" s="110"/>
      <c r="BU91" s="110">
        <f t="shared" si="35"/>
        <v>-82</v>
      </c>
      <c r="BV91"/>
      <c r="BW91" s="26"/>
      <c r="BX91" s="107"/>
    </row>
    <row r="92" spans="1:76">
      <c r="A92" s="79">
        <v>83</v>
      </c>
      <c r="B92" s="79">
        <v>83</v>
      </c>
      <c r="C92" s="80" t="s">
        <v>164</v>
      </c>
      <c r="D92" s="81">
        <f t="shared" si="36"/>
        <v>5</v>
      </c>
      <c r="E92" s="82">
        <f t="shared" si="37"/>
        <v>45695</v>
      </c>
      <c r="F92" s="82">
        <f t="shared" si="37"/>
        <v>4465</v>
      </c>
      <c r="G92" s="83">
        <f t="shared" si="38"/>
        <v>50160</v>
      </c>
      <c r="H92" s="84"/>
      <c r="I92" s="85">
        <f t="shared" si="39"/>
        <v>8439.6546819578198</v>
      </c>
      <c r="J92" s="86">
        <f t="shared" si="29"/>
        <v>0.4439878835777113</v>
      </c>
      <c r="K92" s="87">
        <f t="shared" si="40"/>
        <v>4465</v>
      </c>
      <c r="L92" s="83">
        <f t="shared" si="41"/>
        <v>12904.65468195782</v>
      </c>
      <c r="M92" s="88"/>
      <c r="N92" s="111">
        <f t="shared" si="30"/>
        <v>37255.345318042178</v>
      </c>
      <c r="P92" s="85">
        <f t="shared" si="42"/>
        <v>0</v>
      </c>
      <c r="Q92" s="82">
        <f t="shared" si="43"/>
        <v>8439.6546819578198</v>
      </c>
      <c r="R92" s="82">
        <f t="shared" si="44"/>
        <v>4465</v>
      </c>
      <c r="S92" s="90">
        <f t="shared" si="31"/>
        <v>12904.65468195782</v>
      </c>
      <c r="U92" s="111">
        <f t="shared" si="45"/>
        <v>23473.75</v>
      </c>
      <c r="V92">
        <f t="shared" si="32"/>
        <v>0</v>
      </c>
      <c r="W92" s="91">
        <v>83</v>
      </c>
      <c r="X92" s="92">
        <v>5</v>
      </c>
      <c r="Y92" s="93">
        <v>45695</v>
      </c>
      <c r="Z92" s="93">
        <v>0</v>
      </c>
      <c r="AA92" s="93">
        <v>45695</v>
      </c>
      <c r="AB92" s="93">
        <v>4465</v>
      </c>
      <c r="AC92" s="93">
        <v>50160</v>
      </c>
      <c r="AD92" s="93">
        <v>0</v>
      </c>
      <c r="AE92" s="93">
        <v>0</v>
      </c>
      <c r="AF92" s="93">
        <v>0</v>
      </c>
      <c r="AG92" s="94">
        <v>50160</v>
      </c>
      <c r="AI92" s="91">
        <v>83</v>
      </c>
      <c r="AJ92" s="95">
        <v>83</v>
      </c>
      <c r="AK92" s="96" t="s">
        <v>164</v>
      </c>
      <c r="AL92" s="97">
        <f t="shared" si="46"/>
        <v>45695</v>
      </c>
      <c r="AM92" s="98">
        <v>35508</v>
      </c>
      <c r="AN92" s="97">
        <f t="shared" si="47"/>
        <v>10187</v>
      </c>
      <c r="AO92" s="97">
        <v>2333.25</v>
      </c>
      <c r="AP92" s="97">
        <v>4201</v>
      </c>
      <c r="AQ92" s="97">
        <v>2121.75</v>
      </c>
      <c r="AR92" s="97">
        <v>165.75</v>
      </c>
      <c r="AS92" s="97">
        <v>0</v>
      </c>
      <c r="AT92" s="97">
        <f t="shared" si="48"/>
        <v>0</v>
      </c>
      <c r="AU92" s="99">
        <f t="shared" si="49"/>
        <v>19008.75</v>
      </c>
      <c r="AV92" s="99">
        <f t="shared" si="50"/>
        <v>8439.6546819578198</v>
      </c>
      <c r="AX92" s="100">
        <v>83</v>
      </c>
      <c r="AY92" s="101" t="s">
        <v>164</v>
      </c>
      <c r="AZ92" s="102"/>
      <c r="BA92" s="102"/>
      <c r="BB92" s="103"/>
      <c r="BC92" s="104">
        <f t="shared" si="51"/>
        <v>0</v>
      </c>
      <c r="BD92" s="103"/>
      <c r="BE92" s="103"/>
      <c r="BF92" s="104">
        <f t="shared" si="33"/>
        <v>0</v>
      </c>
      <c r="BG92" s="105">
        <f t="shared" si="34"/>
        <v>0</v>
      </c>
      <c r="BH92" s="106"/>
      <c r="BI92" s="104">
        <v>0</v>
      </c>
      <c r="BJ92" s="97">
        <f t="shared" si="52"/>
        <v>10187</v>
      </c>
      <c r="BK92" s="97">
        <f t="shared" si="53"/>
        <v>10187</v>
      </c>
      <c r="BL92" s="97">
        <f t="shared" si="54"/>
        <v>0</v>
      </c>
      <c r="BM92" s="97"/>
      <c r="BN92" s="104">
        <f t="shared" si="55"/>
        <v>0</v>
      </c>
      <c r="BO92" s="105">
        <f t="shared" si="56"/>
        <v>0</v>
      </c>
      <c r="BP92" s="107"/>
      <c r="BQ92" s="108">
        <v>1996</v>
      </c>
      <c r="BR92" s="109">
        <v>2520.75</v>
      </c>
      <c r="BS92" s="107"/>
      <c r="BT92" s="110"/>
      <c r="BU92" s="110">
        <f t="shared" si="35"/>
        <v>-83</v>
      </c>
      <c r="BV92"/>
      <c r="BW92" s="26"/>
      <c r="BX92" s="107"/>
    </row>
    <row r="93" spans="1:76">
      <c r="A93" s="79">
        <v>84</v>
      </c>
      <c r="B93" s="79">
        <v>84</v>
      </c>
      <c r="C93" s="80" t="s">
        <v>165</v>
      </c>
      <c r="D93" s="81">
        <f t="shared" si="36"/>
        <v>0</v>
      </c>
      <c r="E93" s="82">
        <f t="shared" si="37"/>
        <v>0</v>
      </c>
      <c r="F93" s="82">
        <f t="shared" si="37"/>
        <v>0</v>
      </c>
      <c r="G93" s="83">
        <f t="shared" si="38"/>
        <v>0</v>
      </c>
      <c r="H93" s="84"/>
      <c r="I93" s="85">
        <f t="shared" si="39"/>
        <v>0</v>
      </c>
      <c r="J93" s="86" t="str">
        <f t="shared" si="29"/>
        <v/>
      </c>
      <c r="K93" s="87">
        <f t="shared" si="40"/>
        <v>0</v>
      </c>
      <c r="L93" s="83">
        <f t="shared" si="41"/>
        <v>0</v>
      </c>
      <c r="M93" s="88"/>
      <c r="N93" s="111">
        <f t="shared" si="30"/>
        <v>0</v>
      </c>
      <c r="P93" s="85">
        <f t="shared" si="42"/>
        <v>0</v>
      </c>
      <c r="Q93" s="82">
        <f t="shared" si="43"/>
        <v>0</v>
      </c>
      <c r="R93" s="82">
        <f t="shared" si="44"/>
        <v>0</v>
      </c>
      <c r="S93" s="90">
        <f t="shared" si="31"/>
        <v>0</v>
      </c>
      <c r="U93" s="111">
        <f t="shared" si="45"/>
        <v>0</v>
      </c>
      <c r="V93">
        <f t="shared" si="32"/>
        <v>0</v>
      </c>
      <c r="W93" s="91">
        <v>84</v>
      </c>
      <c r="X93" s="92"/>
      <c r="Y93" s="93"/>
      <c r="Z93" s="93"/>
      <c r="AA93" s="93"/>
      <c r="AB93" s="93"/>
      <c r="AC93" s="93"/>
      <c r="AD93" s="93"/>
      <c r="AE93" s="93"/>
      <c r="AF93" s="93"/>
      <c r="AG93" s="94"/>
      <c r="AI93" s="91">
        <v>84</v>
      </c>
      <c r="AJ93" s="95">
        <v>84</v>
      </c>
      <c r="AK93" s="96" t="s">
        <v>165</v>
      </c>
      <c r="AL93" s="97">
        <f t="shared" si="46"/>
        <v>0</v>
      </c>
      <c r="AM93" s="98">
        <v>0</v>
      </c>
      <c r="AN93" s="97">
        <f t="shared" si="47"/>
        <v>0</v>
      </c>
      <c r="AO93" s="97">
        <v>0</v>
      </c>
      <c r="AP93" s="97">
        <v>0</v>
      </c>
      <c r="AQ93" s="97">
        <v>0</v>
      </c>
      <c r="AR93" s="97">
        <v>0</v>
      </c>
      <c r="AS93" s="97">
        <v>0</v>
      </c>
      <c r="AT93" s="97">
        <f t="shared" si="48"/>
        <v>0</v>
      </c>
      <c r="AU93" s="99">
        <f t="shared" si="49"/>
        <v>0</v>
      </c>
      <c r="AV93" s="99">
        <f t="shared" si="50"/>
        <v>0</v>
      </c>
      <c r="AX93" s="100">
        <v>84</v>
      </c>
      <c r="AY93" s="101" t="s">
        <v>165</v>
      </c>
      <c r="AZ93" s="102"/>
      <c r="BA93" s="102"/>
      <c r="BB93" s="103"/>
      <c r="BC93" s="104">
        <f t="shared" si="51"/>
        <v>0</v>
      </c>
      <c r="BD93" s="103"/>
      <c r="BE93" s="103"/>
      <c r="BF93" s="104">
        <f t="shared" si="33"/>
        <v>0</v>
      </c>
      <c r="BG93" s="105">
        <f t="shared" si="34"/>
        <v>0</v>
      </c>
      <c r="BH93" s="106"/>
      <c r="BI93" s="104">
        <v>0</v>
      </c>
      <c r="BJ93" s="97">
        <f t="shared" si="52"/>
        <v>0</v>
      </c>
      <c r="BK93" s="97">
        <f t="shared" si="53"/>
        <v>0</v>
      </c>
      <c r="BL93" s="97">
        <f t="shared" si="54"/>
        <v>0</v>
      </c>
      <c r="BM93" s="97"/>
      <c r="BN93" s="104">
        <f t="shared" si="55"/>
        <v>0</v>
      </c>
      <c r="BO93" s="105">
        <f t="shared" si="56"/>
        <v>0</v>
      </c>
      <c r="BP93" s="107"/>
      <c r="BQ93" s="108">
        <v>0</v>
      </c>
      <c r="BR93" s="109">
        <v>0</v>
      </c>
      <c r="BS93" s="107"/>
      <c r="BT93" s="110"/>
      <c r="BU93" s="110">
        <f t="shared" si="35"/>
        <v>-84</v>
      </c>
      <c r="BV93"/>
      <c r="BW93" s="26"/>
      <c r="BX93" s="107"/>
    </row>
    <row r="94" spans="1:76">
      <c r="A94" s="79">
        <v>85</v>
      </c>
      <c r="B94" s="79">
        <v>86</v>
      </c>
      <c r="C94" s="80" t="s">
        <v>166</v>
      </c>
      <c r="D94" s="81">
        <f t="shared" si="36"/>
        <v>0</v>
      </c>
      <c r="E94" s="82">
        <f t="shared" si="37"/>
        <v>0</v>
      </c>
      <c r="F94" s="82">
        <f t="shared" si="37"/>
        <v>0</v>
      </c>
      <c r="G94" s="83">
        <f t="shared" si="38"/>
        <v>0</v>
      </c>
      <c r="H94" s="84"/>
      <c r="I94" s="85">
        <f t="shared" si="39"/>
        <v>0</v>
      </c>
      <c r="J94" s="86" t="str">
        <f t="shared" si="29"/>
        <v/>
      </c>
      <c r="K94" s="87">
        <f t="shared" si="40"/>
        <v>0</v>
      </c>
      <c r="L94" s="83">
        <f t="shared" si="41"/>
        <v>0</v>
      </c>
      <c r="M94" s="88"/>
      <c r="N94" s="111">
        <f t="shared" si="30"/>
        <v>0</v>
      </c>
      <c r="P94" s="85">
        <f t="shared" si="42"/>
        <v>0</v>
      </c>
      <c r="Q94" s="82">
        <f t="shared" si="43"/>
        <v>0</v>
      </c>
      <c r="R94" s="82">
        <f t="shared" si="44"/>
        <v>0</v>
      </c>
      <c r="S94" s="90">
        <f t="shared" si="31"/>
        <v>0</v>
      </c>
      <c r="U94" s="111">
        <f t="shared" si="45"/>
        <v>0</v>
      </c>
      <c r="V94">
        <f t="shared" si="32"/>
        <v>0</v>
      </c>
      <c r="W94" s="91">
        <v>85</v>
      </c>
      <c r="X94" s="92"/>
      <c r="Y94" s="93"/>
      <c r="Z94" s="93"/>
      <c r="AA94" s="93"/>
      <c r="AB94" s="93"/>
      <c r="AC94" s="93"/>
      <c r="AD94" s="93"/>
      <c r="AE94" s="93"/>
      <c r="AF94" s="93"/>
      <c r="AG94" s="94"/>
      <c r="AI94" s="91">
        <v>85</v>
      </c>
      <c r="AJ94" s="95">
        <v>86</v>
      </c>
      <c r="AK94" s="96" t="s">
        <v>166</v>
      </c>
      <c r="AL94" s="97">
        <f t="shared" si="46"/>
        <v>0</v>
      </c>
      <c r="AM94" s="98">
        <v>0</v>
      </c>
      <c r="AN94" s="97">
        <f t="shared" si="47"/>
        <v>0</v>
      </c>
      <c r="AO94" s="97">
        <v>0</v>
      </c>
      <c r="AP94" s="97">
        <v>0</v>
      </c>
      <c r="AQ94" s="97">
        <v>0</v>
      </c>
      <c r="AR94" s="97">
        <v>0</v>
      </c>
      <c r="AS94" s="97">
        <v>0</v>
      </c>
      <c r="AT94" s="97">
        <f t="shared" si="48"/>
        <v>0</v>
      </c>
      <c r="AU94" s="99">
        <f t="shared" si="49"/>
        <v>0</v>
      </c>
      <c r="AV94" s="99">
        <f t="shared" si="50"/>
        <v>0</v>
      </c>
      <c r="AX94" s="100">
        <v>85</v>
      </c>
      <c r="AY94" s="101" t="s">
        <v>166</v>
      </c>
      <c r="AZ94" s="102"/>
      <c r="BA94" s="102"/>
      <c r="BB94" s="103"/>
      <c r="BC94" s="104">
        <f t="shared" si="51"/>
        <v>0</v>
      </c>
      <c r="BD94" s="103"/>
      <c r="BE94" s="103"/>
      <c r="BF94" s="104">
        <f t="shared" si="33"/>
        <v>0</v>
      </c>
      <c r="BG94" s="105">
        <f t="shared" si="34"/>
        <v>0</v>
      </c>
      <c r="BH94" s="106"/>
      <c r="BI94" s="104">
        <v>0</v>
      </c>
      <c r="BJ94" s="97">
        <f t="shared" si="52"/>
        <v>0</v>
      </c>
      <c r="BK94" s="97">
        <f t="shared" si="53"/>
        <v>0</v>
      </c>
      <c r="BL94" s="97">
        <f t="shared" si="54"/>
        <v>0</v>
      </c>
      <c r="BM94" s="97"/>
      <c r="BN94" s="104">
        <f t="shared" si="55"/>
        <v>0</v>
      </c>
      <c r="BO94" s="105">
        <f t="shared" si="56"/>
        <v>0</v>
      </c>
      <c r="BP94" s="107"/>
      <c r="BQ94" s="108">
        <v>0</v>
      </c>
      <c r="BR94" s="109">
        <v>0</v>
      </c>
      <c r="BS94" s="107"/>
      <c r="BT94" s="110"/>
      <c r="BU94" s="110">
        <f t="shared" si="35"/>
        <v>-85</v>
      </c>
      <c r="BV94"/>
      <c r="BW94" s="26"/>
      <c r="BX94" s="107"/>
    </row>
    <row r="95" spans="1:76">
      <c r="A95" s="79">
        <v>86</v>
      </c>
      <c r="B95" s="79">
        <v>87</v>
      </c>
      <c r="C95" s="80" t="s">
        <v>167</v>
      </c>
      <c r="D95" s="81">
        <f t="shared" si="36"/>
        <v>90</v>
      </c>
      <c r="E95" s="82">
        <f t="shared" si="37"/>
        <v>922005</v>
      </c>
      <c r="F95" s="82">
        <f t="shared" si="37"/>
        <v>80370</v>
      </c>
      <c r="G95" s="83">
        <f t="shared" si="38"/>
        <v>1002375</v>
      </c>
      <c r="H95" s="84"/>
      <c r="I95" s="85">
        <f t="shared" si="39"/>
        <v>168931.44863394258</v>
      </c>
      <c r="J95" s="86">
        <f t="shared" si="29"/>
        <v>0.61980852851842372</v>
      </c>
      <c r="K95" s="87">
        <f t="shared" si="40"/>
        <v>80370</v>
      </c>
      <c r="L95" s="83">
        <f t="shared" si="41"/>
        <v>249301.44863394258</v>
      </c>
      <c r="M95" s="88"/>
      <c r="N95" s="111">
        <f t="shared" si="30"/>
        <v>753073.55136605748</v>
      </c>
      <c r="P95" s="85">
        <f t="shared" si="42"/>
        <v>0</v>
      </c>
      <c r="Q95" s="82">
        <f t="shared" si="43"/>
        <v>168931.44863394258</v>
      </c>
      <c r="R95" s="82">
        <f t="shared" si="44"/>
        <v>80370</v>
      </c>
      <c r="S95" s="90">
        <f t="shared" si="31"/>
        <v>249301.44863394258</v>
      </c>
      <c r="U95" s="111">
        <f t="shared" si="45"/>
        <v>352924.25</v>
      </c>
      <c r="V95">
        <f t="shared" si="32"/>
        <v>0</v>
      </c>
      <c r="W95" s="91">
        <v>86</v>
      </c>
      <c r="X95" s="92">
        <v>90</v>
      </c>
      <c r="Y95" s="93">
        <v>922005</v>
      </c>
      <c r="Z95" s="93">
        <v>0</v>
      </c>
      <c r="AA95" s="93">
        <v>922005</v>
      </c>
      <c r="AB95" s="93">
        <v>80370</v>
      </c>
      <c r="AC95" s="93">
        <v>1002375</v>
      </c>
      <c r="AD95" s="93">
        <v>0</v>
      </c>
      <c r="AE95" s="93">
        <v>0</v>
      </c>
      <c r="AF95" s="93">
        <v>0</v>
      </c>
      <c r="AG95" s="94">
        <v>1002375</v>
      </c>
      <c r="AI95" s="91">
        <v>86</v>
      </c>
      <c r="AJ95" s="95">
        <v>87</v>
      </c>
      <c r="AK95" s="96" t="s">
        <v>167</v>
      </c>
      <c r="AL95" s="97">
        <f t="shared" si="46"/>
        <v>922005</v>
      </c>
      <c r="AM95" s="98">
        <v>718098</v>
      </c>
      <c r="AN95" s="97">
        <f t="shared" si="47"/>
        <v>203907</v>
      </c>
      <c r="AO95" s="97">
        <v>42056.25</v>
      </c>
      <c r="AP95" s="97">
        <v>5678.5</v>
      </c>
      <c r="AQ95" s="97">
        <v>14405.5</v>
      </c>
      <c r="AR95" s="97">
        <v>0</v>
      </c>
      <c r="AS95" s="97">
        <v>6507</v>
      </c>
      <c r="AT95" s="97">
        <f t="shared" si="48"/>
        <v>0</v>
      </c>
      <c r="AU95" s="99">
        <f t="shared" si="49"/>
        <v>272554.25</v>
      </c>
      <c r="AV95" s="99">
        <f t="shared" si="50"/>
        <v>168931.44863394258</v>
      </c>
      <c r="AX95" s="100">
        <v>86</v>
      </c>
      <c r="AY95" s="101" t="s">
        <v>167</v>
      </c>
      <c r="AZ95" s="102"/>
      <c r="BA95" s="102"/>
      <c r="BB95" s="103"/>
      <c r="BC95" s="104">
        <f t="shared" si="51"/>
        <v>0</v>
      </c>
      <c r="BD95" s="103"/>
      <c r="BE95" s="103"/>
      <c r="BF95" s="104">
        <f t="shared" si="33"/>
        <v>0</v>
      </c>
      <c r="BG95" s="105">
        <f t="shared" si="34"/>
        <v>0</v>
      </c>
      <c r="BH95" s="106"/>
      <c r="BI95" s="104">
        <v>0</v>
      </c>
      <c r="BJ95" s="97">
        <f t="shared" si="52"/>
        <v>203907</v>
      </c>
      <c r="BK95" s="97">
        <f t="shared" si="53"/>
        <v>203907</v>
      </c>
      <c r="BL95" s="97">
        <f t="shared" si="54"/>
        <v>0</v>
      </c>
      <c r="BM95" s="97"/>
      <c r="BN95" s="104">
        <f t="shared" si="55"/>
        <v>0</v>
      </c>
      <c r="BO95" s="105">
        <f t="shared" si="56"/>
        <v>0</v>
      </c>
      <c r="BP95" s="107"/>
      <c r="BQ95" s="108">
        <v>124460</v>
      </c>
      <c r="BR95" s="109">
        <v>59731.25</v>
      </c>
      <c r="BS95" s="107"/>
      <c r="BT95" s="110"/>
      <c r="BU95" s="110">
        <f t="shared" si="35"/>
        <v>-86</v>
      </c>
      <c r="BV95"/>
      <c r="BW95" s="26"/>
      <c r="BX95" s="107"/>
    </row>
    <row r="96" spans="1:76">
      <c r="A96" s="79">
        <v>87</v>
      </c>
      <c r="B96" s="79">
        <v>85</v>
      </c>
      <c r="C96" s="80" t="s">
        <v>168</v>
      </c>
      <c r="D96" s="81">
        <f t="shared" si="36"/>
        <v>9</v>
      </c>
      <c r="E96" s="82">
        <f t="shared" si="37"/>
        <v>115388</v>
      </c>
      <c r="F96" s="82">
        <f t="shared" si="37"/>
        <v>8037</v>
      </c>
      <c r="G96" s="83">
        <f t="shared" si="38"/>
        <v>123425</v>
      </c>
      <c r="H96" s="84"/>
      <c r="I96" s="85">
        <f t="shared" si="39"/>
        <v>60873.712286857233</v>
      </c>
      <c r="J96" s="86">
        <f t="shared" si="29"/>
        <v>0.79256970251944503</v>
      </c>
      <c r="K96" s="87">
        <f t="shared" si="40"/>
        <v>8037</v>
      </c>
      <c r="L96" s="83">
        <f t="shared" si="41"/>
        <v>68910.712286857233</v>
      </c>
      <c r="M96" s="88"/>
      <c r="N96" s="111">
        <f t="shared" si="30"/>
        <v>54514.287713142767</v>
      </c>
      <c r="P96" s="85">
        <f t="shared" si="42"/>
        <v>0</v>
      </c>
      <c r="Q96" s="82">
        <f t="shared" si="43"/>
        <v>60873.712286857233</v>
      </c>
      <c r="R96" s="82">
        <f t="shared" si="44"/>
        <v>8037</v>
      </c>
      <c r="S96" s="90">
        <f t="shared" si="31"/>
        <v>68910.712286857233</v>
      </c>
      <c r="U96" s="111">
        <f t="shared" si="45"/>
        <v>84842.5</v>
      </c>
      <c r="V96">
        <f t="shared" si="32"/>
        <v>0</v>
      </c>
      <c r="W96" s="91">
        <v>87</v>
      </c>
      <c r="X96" s="112">
        <v>9</v>
      </c>
      <c r="Y96" s="113">
        <v>115388</v>
      </c>
      <c r="Z96" s="113">
        <v>0</v>
      </c>
      <c r="AA96" s="113">
        <v>115388</v>
      </c>
      <c r="AB96" s="113">
        <v>8037</v>
      </c>
      <c r="AC96" s="93">
        <v>123425</v>
      </c>
      <c r="AD96" s="93">
        <v>0</v>
      </c>
      <c r="AE96" s="93">
        <v>0</v>
      </c>
      <c r="AF96" s="93">
        <v>0</v>
      </c>
      <c r="AG96" s="94">
        <v>123425</v>
      </c>
      <c r="AI96" s="91">
        <v>87</v>
      </c>
      <c r="AJ96" s="95">
        <v>85</v>
      </c>
      <c r="AK96" s="96" t="s">
        <v>168</v>
      </c>
      <c r="AL96" s="97">
        <f t="shared" si="46"/>
        <v>115388</v>
      </c>
      <c r="AM96" s="98">
        <v>41911</v>
      </c>
      <c r="AN96" s="97">
        <f t="shared" si="47"/>
        <v>73477</v>
      </c>
      <c r="AO96" s="97">
        <v>3328.5</v>
      </c>
      <c r="AP96" s="97">
        <v>0</v>
      </c>
      <c r="AQ96" s="97">
        <v>0</v>
      </c>
      <c r="AR96" s="97">
        <v>0</v>
      </c>
      <c r="AS96" s="97">
        <v>0</v>
      </c>
      <c r="AT96" s="97">
        <f t="shared" si="48"/>
        <v>0</v>
      </c>
      <c r="AU96" s="99">
        <f t="shared" si="49"/>
        <v>76805.5</v>
      </c>
      <c r="AV96" s="99">
        <f t="shared" si="50"/>
        <v>60873.712286857233</v>
      </c>
      <c r="AX96" s="100">
        <v>87</v>
      </c>
      <c r="AY96" s="101" t="s">
        <v>168</v>
      </c>
      <c r="AZ96" s="102"/>
      <c r="BA96" s="102"/>
      <c r="BB96" s="103"/>
      <c r="BC96" s="104">
        <f t="shared" si="51"/>
        <v>0</v>
      </c>
      <c r="BD96" s="103"/>
      <c r="BE96" s="103"/>
      <c r="BF96" s="104">
        <f t="shared" si="33"/>
        <v>0</v>
      </c>
      <c r="BG96" s="105">
        <f t="shared" si="34"/>
        <v>0</v>
      </c>
      <c r="BH96" s="106"/>
      <c r="BI96" s="104">
        <v>0</v>
      </c>
      <c r="BJ96" s="97">
        <f t="shared" si="52"/>
        <v>73477</v>
      </c>
      <c r="BK96" s="97">
        <f t="shared" si="53"/>
        <v>73477</v>
      </c>
      <c r="BL96" s="97">
        <f t="shared" si="54"/>
        <v>0</v>
      </c>
      <c r="BM96" s="97"/>
      <c r="BN96" s="104">
        <f t="shared" si="55"/>
        <v>0</v>
      </c>
      <c r="BO96" s="105">
        <f t="shared" si="56"/>
        <v>0</v>
      </c>
      <c r="BP96" s="107"/>
      <c r="BQ96" s="108">
        <v>15141</v>
      </c>
      <c r="BR96" s="109">
        <v>11515.5</v>
      </c>
      <c r="BS96" s="107"/>
      <c r="BT96" s="110"/>
      <c r="BU96" s="110">
        <f t="shared" si="35"/>
        <v>-87</v>
      </c>
      <c r="BV96"/>
      <c r="BW96" s="26"/>
      <c r="BX96" s="107"/>
    </row>
    <row r="97" spans="1:76">
      <c r="A97" s="79">
        <v>88</v>
      </c>
      <c r="B97" s="79">
        <v>88</v>
      </c>
      <c r="C97" s="80" t="s">
        <v>169</v>
      </c>
      <c r="D97" s="81">
        <f t="shared" si="36"/>
        <v>17</v>
      </c>
      <c r="E97" s="82">
        <f t="shared" si="37"/>
        <v>188852</v>
      </c>
      <c r="F97" s="82">
        <f t="shared" si="37"/>
        <v>15181</v>
      </c>
      <c r="G97" s="83">
        <f t="shared" si="38"/>
        <v>204033</v>
      </c>
      <c r="H97" s="84"/>
      <c r="I97" s="85">
        <f t="shared" si="39"/>
        <v>24686.010656552186</v>
      </c>
      <c r="J97" s="86">
        <f t="shared" si="29"/>
        <v>0.49262412445413328</v>
      </c>
      <c r="K97" s="87">
        <f t="shared" si="40"/>
        <v>15181</v>
      </c>
      <c r="L97" s="83">
        <f t="shared" si="41"/>
        <v>39867.010656552186</v>
      </c>
      <c r="M97" s="88"/>
      <c r="N97" s="111">
        <f t="shared" si="30"/>
        <v>164165.98934344781</v>
      </c>
      <c r="P97" s="85">
        <f t="shared" si="42"/>
        <v>0</v>
      </c>
      <c r="Q97" s="82">
        <f t="shared" si="43"/>
        <v>24686.010656552186</v>
      </c>
      <c r="R97" s="82">
        <f t="shared" si="44"/>
        <v>15181</v>
      </c>
      <c r="S97" s="90">
        <f t="shared" si="31"/>
        <v>39867.010656552186</v>
      </c>
      <c r="U97" s="111">
        <f t="shared" si="45"/>
        <v>65292.25</v>
      </c>
      <c r="V97">
        <f t="shared" si="32"/>
        <v>0</v>
      </c>
      <c r="W97" s="91">
        <v>88</v>
      </c>
      <c r="X97" s="92">
        <v>17</v>
      </c>
      <c r="Y97" s="93">
        <v>188852</v>
      </c>
      <c r="Z97" s="93">
        <v>0</v>
      </c>
      <c r="AA97" s="93">
        <v>188852</v>
      </c>
      <c r="AB97" s="93">
        <v>15181</v>
      </c>
      <c r="AC97" s="93">
        <v>204033</v>
      </c>
      <c r="AD97" s="93">
        <v>0</v>
      </c>
      <c r="AE97" s="93">
        <v>0</v>
      </c>
      <c r="AF97" s="93">
        <v>0</v>
      </c>
      <c r="AG97" s="94">
        <v>204033</v>
      </c>
      <c r="AI97" s="91">
        <v>88</v>
      </c>
      <c r="AJ97" s="95">
        <v>88</v>
      </c>
      <c r="AK97" s="96" t="s">
        <v>169</v>
      </c>
      <c r="AL97" s="97">
        <f t="shared" si="46"/>
        <v>188852</v>
      </c>
      <c r="AM97" s="98">
        <v>159055</v>
      </c>
      <c r="AN97" s="97">
        <f t="shared" si="47"/>
        <v>29797</v>
      </c>
      <c r="AO97" s="97">
        <v>4160.25</v>
      </c>
      <c r="AP97" s="97">
        <v>16059.5</v>
      </c>
      <c r="AQ97" s="97">
        <v>0</v>
      </c>
      <c r="AR97" s="97">
        <v>94.5</v>
      </c>
      <c r="AS97" s="97">
        <v>0</v>
      </c>
      <c r="AT97" s="97">
        <f t="shared" si="48"/>
        <v>0</v>
      </c>
      <c r="AU97" s="99">
        <f t="shared" si="49"/>
        <v>50111.25</v>
      </c>
      <c r="AV97" s="99">
        <f t="shared" si="50"/>
        <v>24686.010656552186</v>
      </c>
      <c r="AX97" s="100">
        <v>88</v>
      </c>
      <c r="AY97" s="101" t="s">
        <v>169</v>
      </c>
      <c r="AZ97" s="102"/>
      <c r="BA97" s="102"/>
      <c r="BB97" s="103"/>
      <c r="BC97" s="104">
        <f t="shared" si="51"/>
        <v>0</v>
      </c>
      <c r="BD97" s="103"/>
      <c r="BE97" s="103"/>
      <c r="BF97" s="104">
        <f t="shared" si="33"/>
        <v>0</v>
      </c>
      <c r="BG97" s="105">
        <f t="shared" si="34"/>
        <v>0</v>
      </c>
      <c r="BH97" s="106"/>
      <c r="BI97" s="104">
        <v>0</v>
      </c>
      <c r="BJ97" s="97">
        <f t="shared" si="52"/>
        <v>29797</v>
      </c>
      <c r="BK97" s="97">
        <f t="shared" si="53"/>
        <v>29797</v>
      </c>
      <c r="BL97" s="97">
        <f t="shared" si="54"/>
        <v>0</v>
      </c>
      <c r="BM97" s="97"/>
      <c r="BN97" s="104">
        <f t="shared" si="55"/>
        <v>0</v>
      </c>
      <c r="BO97" s="105">
        <f t="shared" si="56"/>
        <v>0</v>
      </c>
      <c r="BP97" s="107"/>
      <c r="BQ97" s="108">
        <v>6252</v>
      </c>
      <c r="BR97" s="109">
        <v>5700.25</v>
      </c>
      <c r="BS97" s="107"/>
      <c r="BT97" s="110"/>
      <c r="BU97" s="110">
        <f t="shared" si="35"/>
        <v>-88</v>
      </c>
      <c r="BV97"/>
      <c r="BW97" s="26"/>
      <c r="BX97" s="107"/>
    </row>
    <row r="98" spans="1:76">
      <c r="A98" s="79">
        <v>89</v>
      </c>
      <c r="B98" s="79">
        <v>89</v>
      </c>
      <c r="C98" s="80" t="s">
        <v>170</v>
      </c>
      <c r="D98" s="81">
        <f t="shared" si="36"/>
        <v>31</v>
      </c>
      <c r="E98" s="82">
        <f t="shared" si="37"/>
        <v>695578</v>
      </c>
      <c r="F98" s="82">
        <f t="shared" si="37"/>
        <v>27683</v>
      </c>
      <c r="G98" s="83">
        <f t="shared" si="38"/>
        <v>723261</v>
      </c>
      <c r="H98" s="84"/>
      <c r="I98" s="85">
        <f t="shared" si="39"/>
        <v>10505.866400501336</v>
      </c>
      <c r="J98" s="86">
        <f t="shared" si="29"/>
        <v>0.1543714733949936</v>
      </c>
      <c r="K98" s="87">
        <f t="shared" si="40"/>
        <v>27683</v>
      </c>
      <c r="L98" s="83">
        <f t="shared" si="41"/>
        <v>38188.866400501334</v>
      </c>
      <c r="M98" s="88"/>
      <c r="N98" s="111">
        <f t="shared" si="30"/>
        <v>685072.13359949866</v>
      </c>
      <c r="P98" s="85">
        <f t="shared" si="42"/>
        <v>0</v>
      </c>
      <c r="Q98" s="82">
        <f t="shared" si="43"/>
        <v>10505.866400501336</v>
      </c>
      <c r="R98" s="82">
        <f t="shared" si="44"/>
        <v>27683</v>
      </c>
      <c r="S98" s="90">
        <f t="shared" si="31"/>
        <v>38188.866400501334</v>
      </c>
      <c r="U98" s="111">
        <f t="shared" si="45"/>
        <v>95738.75</v>
      </c>
      <c r="V98">
        <f t="shared" si="32"/>
        <v>0</v>
      </c>
      <c r="W98" s="91">
        <v>89</v>
      </c>
      <c r="X98" s="92">
        <v>31</v>
      </c>
      <c r="Y98" s="93">
        <v>695578</v>
      </c>
      <c r="Z98" s="93">
        <v>0</v>
      </c>
      <c r="AA98" s="93">
        <v>695578</v>
      </c>
      <c r="AB98" s="93">
        <v>27683</v>
      </c>
      <c r="AC98" s="93">
        <v>723261</v>
      </c>
      <c r="AD98" s="93">
        <v>0</v>
      </c>
      <c r="AE98" s="93">
        <v>0</v>
      </c>
      <c r="AF98" s="93">
        <v>0</v>
      </c>
      <c r="AG98" s="94">
        <v>723261</v>
      </c>
      <c r="AI98" s="91">
        <v>89</v>
      </c>
      <c r="AJ98" s="95">
        <v>89</v>
      </c>
      <c r="AK98" s="96" t="s">
        <v>170</v>
      </c>
      <c r="AL98" s="97">
        <f t="shared" si="46"/>
        <v>695578</v>
      </c>
      <c r="AM98" s="98">
        <v>682897</v>
      </c>
      <c r="AN98" s="97">
        <f t="shared" si="47"/>
        <v>12681</v>
      </c>
      <c r="AO98" s="97">
        <v>4390.5</v>
      </c>
      <c r="AP98" s="97">
        <v>7351</v>
      </c>
      <c r="AQ98" s="97">
        <v>0</v>
      </c>
      <c r="AR98" s="97">
        <v>6167.75</v>
      </c>
      <c r="AS98" s="97">
        <v>37465.5</v>
      </c>
      <c r="AT98" s="97">
        <f t="shared" si="48"/>
        <v>0</v>
      </c>
      <c r="AU98" s="99">
        <f t="shared" si="49"/>
        <v>68055.75</v>
      </c>
      <c r="AV98" s="99">
        <f t="shared" si="50"/>
        <v>10505.866400501336</v>
      </c>
      <c r="AX98" s="100">
        <v>89</v>
      </c>
      <c r="AY98" s="101" t="s">
        <v>170</v>
      </c>
      <c r="AZ98" s="102"/>
      <c r="BA98" s="102"/>
      <c r="BB98" s="103"/>
      <c r="BC98" s="104">
        <f t="shared" si="51"/>
        <v>0</v>
      </c>
      <c r="BD98" s="103"/>
      <c r="BE98" s="103"/>
      <c r="BF98" s="104">
        <f t="shared" si="33"/>
        <v>0</v>
      </c>
      <c r="BG98" s="105">
        <f t="shared" si="34"/>
        <v>0</v>
      </c>
      <c r="BH98" s="106"/>
      <c r="BI98" s="104">
        <v>0</v>
      </c>
      <c r="BJ98" s="97">
        <f t="shared" si="52"/>
        <v>12681</v>
      </c>
      <c r="BK98" s="97">
        <f t="shared" si="53"/>
        <v>12681</v>
      </c>
      <c r="BL98" s="97">
        <f t="shared" si="54"/>
        <v>0</v>
      </c>
      <c r="BM98" s="97"/>
      <c r="BN98" s="104">
        <f t="shared" si="55"/>
        <v>0</v>
      </c>
      <c r="BO98" s="105">
        <f t="shared" si="56"/>
        <v>0</v>
      </c>
      <c r="BP98" s="107"/>
      <c r="BQ98" s="108">
        <v>0</v>
      </c>
      <c r="BR98" s="109">
        <v>0</v>
      </c>
      <c r="BS98" s="107"/>
      <c r="BT98" s="110"/>
      <c r="BU98" s="110">
        <f t="shared" si="35"/>
        <v>-89</v>
      </c>
      <c r="BV98"/>
      <c r="BW98" s="26"/>
      <c r="BX98" s="107"/>
    </row>
    <row r="99" spans="1:76">
      <c r="A99" s="79">
        <v>90</v>
      </c>
      <c r="B99" s="79">
        <v>90</v>
      </c>
      <c r="C99" s="80" t="s">
        <v>171</v>
      </c>
      <c r="D99" s="81">
        <f t="shared" si="36"/>
        <v>0</v>
      </c>
      <c r="E99" s="82">
        <f t="shared" si="37"/>
        <v>0</v>
      </c>
      <c r="F99" s="82">
        <f t="shared" si="37"/>
        <v>0</v>
      </c>
      <c r="G99" s="83">
        <f t="shared" si="38"/>
        <v>0</v>
      </c>
      <c r="H99" s="84"/>
      <c r="I99" s="85">
        <f t="shared" si="39"/>
        <v>0</v>
      </c>
      <c r="J99" s="86" t="str">
        <f t="shared" si="29"/>
        <v/>
      </c>
      <c r="K99" s="87">
        <f t="shared" si="40"/>
        <v>0</v>
      </c>
      <c r="L99" s="83">
        <f t="shared" si="41"/>
        <v>0</v>
      </c>
      <c r="M99" s="88"/>
      <c r="N99" s="111">
        <f t="shared" si="30"/>
        <v>0</v>
      </c>
      <c r="P99" s="85">
        <f t="shared" si="42"/>
        <v>0</v>
      </c>
      <c r="Q99" s="82">
        <f t="shared" si="43"/>
        <v>0</v>
      </c>
      <c r="R99" s="82">
        <f t="shared" si="44"/>
        <v>0</v>
      </c>
      <c r="S99" s="90">
        <f t="shared" si="31"/>
        <v>0</v>
      </c>
      <c r="U99" s="111">
        <f t="shared" si="45"/>
        <v>0</v>
      </c>
      <c r="V99">
        <f t="shared" si="32"/>
        <v>0</v>
      </c>
      <c r="W99" s="91">
        <v>90</v>
      </c>
      <c r="X99" s="92"/>
      <c r="Y99" s="93"/>
      <c r="Z99" s="93"/>
      <c r="AA99" s="93"/>
      <c r="AB99" s="93"/>
      <c r="AC99" s="93"/>
      <c r="AD99" s="93"/>
      <c r="AE99" s="93"/>
      <c r="AF99" s="93"/>
      <c r="AG99" s="94"/>
      <c r="AI99" s="91">
        <v>90</v>
      </c>
      <c r="AJ99" s="95">
        <v>90</v>
      </c>
      <c r="AK99" s="96" t="s">
        <v>171</v>
      </c>
      <c r="AL99" s="97">
        <f t="shared" si="46"/>
        <v>0</v>
      </c>
      <c r="AM99" s="98">
        <v>0</v>
      </c>
      <c r="AN99" s="97">
        <f t="shared" si="47"/>
        <v>0</v>
      </c>
      <c r="AO99" s="97">
        <v>0</v>
      </c>
      <c r="AP99" s="97">
        <v>0</v>
      </c>
      <c r="AQ99" s="97">
        <v>0</v>
      </c>
      <c r="AR99" s="97">
        <v>0</v>
      </c>
      <c r="AS99" s="97">
        <v>0</v>
      </c>
      <c r="AT99" s="97">
        <f t="shared" si="48"/>
        <v>0</v>
      </c>
      <c r="AU99" s="99">
        <f t="shared" si="49"/>
        <v>0</v>
      </c>
      <c r="AV99" s="99">
        <f t="shared" si="50"/>
        <v>0</v>
      </c>
      <c r="AX99" s="100">
        <v>90</v>
      </c>
      <c r="AY99" s="101" t="s">
        <v>171</v>
      </c>
      <c r="AZ99" s="102"/>
      <c r="BA99" s="102"/>
      <c r="BB99" s="103"/>
      <c r="BC99" s="104">
        <f t="shared" si="51"/>
        <v>0</v>
      </c>
      <c r="BD99" s="103"/>
      <c r="BE99" s="103"/>
      <c r="BF99" s="104">
        <f t="shared" si="33"/>
        <v>0</v>
      </c>
      <c r="BG99" s="105">
        <f t="shared" si="34"/>
        <v>0</v>
      </c>
      <c r="BH99" s="106"/>
      <c r="BI99" s="104">
        <v>0</v>
      </c>
      <c r="BJ99" s="97">
        <f t="shared" si="52"/>
        <v>0</v>
      </c>
      <c r="BK99" s="97">
        <f t="shared" si="53"/>
        <v>0</v>
      </c>
      <c r="BL99" s="97">
        <f t="shared" si="54"/>
        <v>0</v>
      </c>
      <c r="BM99" s="97"/>
      <c r="BN99" s="104">
        <f t="shared" si="55"/>
        <v>0</v>
      </c>
      <c r="BO99" s="105">
        <f t="shared" si="56"/>
        <v>0</v>
      </c>
      <c r="BP99" s="107"/>
      <c r="BQ99" s="108">
        <v>0</v>
      </c>
      <c r="BR99" s="109">
        <v>0</v>
      </c>
      <c r="BS99" s="107"/>
      <c r="BT99" s="110"/>
      <c r="BU99" s="110">
        <f t="shared" si="35"/>
        <v>-90</v>
      </c>
      <c r="BV99"/>
      <c r="BW99" s="26"/>
      <c r="BX99" s="107"/>
    </row>
    <row r="100" spans="1:76">
      <c r="A100" s="79">
        <v>91</v>
      </c>
      <c r="B100" s="79">
        <v>91</v>
      </c>
      <c r="C100" s="80" t="s">
        <v>172</v>
      </c>
      <c r="D100" s="81">
        <f t="shared" si="36"/>
        <v>13</v>
      </c>
      <c r="E100" s="82">
        <f t="shared" si="37"/>
        <v>222609</v>
      </c>
      <c r="F100" s="82">
        <f t="shared" si="37"/>
        <v>11609</v>
      </c>
      <c r="G100" s="83">
        <f t="shared" si="38"/>
        <v>234218</v>
      </c>
      <c r="H100" s="84"/>
      <c r="I100" s="85">
        <f t="shared" si="39"/>
        <v>33261.534914228185</v>
      </c>
      <c r="J100" s="86">
        <f t="shared" si="29"/>
        <v>0.45984695398947467</v>
      </c>
      <c r="K100" s="87">
        <f t="shared" si="40"/>
        <v>11609</v>
      </c>
      <c r="L100" s="83">
        <f t="shared" si="41"/>
        <v>44870.534914228185</v>
      </c>
      <c r="M100" s="88"/>
      <c r="N100" s="111">
        <f t="shared" si="30"/>
        <v>189347.46508577181</v>
      </c>
      <c r="P100" s="85">
        <f t="shared" si="42"/>
        <v>0</v>
      </c>
      <c r="Q100" s="82">
        <f t="shared" si="43"/>
        <v>33261.534914228185</v>
      </c>
      <c r="R100" s="82">
        <f t="shared" si="44"/>
        <v>11609</v>
      </c>
      <c r="S100" s="90">
        <f t="shared" si="31"/>
        <v>44870.534914228185</v>
      </c>
      <c r="U100" s="111">
        <f t="shared" si="45"/>
        <v>83940.75</v>
      </c>
      <c r="V100">
        <f t="shared" si="32"/>
        <v>0</v>
      </c>
      <c r="W100" s="91">
        <v>91</v>
      </c>
      <c r="X100" s="92">
        <v>13</v>
      </c>
      <c r="Y100" s="93">
        <v>222609</v>
      </c>
      <c r="Z100" s="93">
        <v>0</v>
      </c>
      <c r="AA100" s="93">
        <v>222609</v>
      </c>
      <c r="AB100" s="93">
        <v>11609</v>
      </c>
      <c r="AC100" s="93">
        <v>234218</v>
      </c>
      <c r="AD100" s="93">
        <v>0</v>
      </c>
      <c r="AE100" s="93">
        <v>0</v>
      </c>
      <c r="AF100" s="93">
        <v>0</v>
      </c>
      <c r="AG100" s="94">
        <v>234218</v>
      </c>
      <c r="AI100" s="91">
        <v>91</v>
      </c>
      <c r="AJ100" s="95">
        <v>91</v>
      </c>
      <c r="AK100" s="96" t="s">
        <v>172</v>
      </c>
      <c r="AL100" s="97">
        <f t="shared" si="46"/>
        <v>222609</v>
      </c>
      <c r="AM100" s="98">
        <v>182461</v>
      </c>
      <c r="AN100" s="97">
        <f t="shared" si="47"/>
        <v>40148</v>
      </c>
      <c r="AO100" s="97">
        <v>0</v>
      </c>
      <c r="AP100" s="97">
        <v>0</v>
      </c>
      <c r="AQ100" s="97">
        <v>0</v>
      </c>
      <c r="AR100" s="97">
        <v>20587.5</v>
      </c>
      <c r="AS100" s="97">
        <v>11596.25</v>
      </c>
      <c r="AT100" s="97">
        <f t="shared" si="48"/>
        <v>0</v>
      </c>
      <c r="AU100" s="99">
        <f t="shared" si="49"/>
        <v>72331.75</v>
      </c>
      <c r="AV100" s="99">
        <f t="shared" si="50"/>
        <v>33261.534914228185</v>
      </c>
      <c r="AX100" s="100">
        <v>91</v>
      </c>
      <c r="AY100" s="101" t="s">
        <v>172</v>
      </c>
      <c r="AZ100" s="102"/>
      <c r="BA100" s="102"/>
      <c r="BB100" s="103"/>
      <c r="BC100" s="104">
        <f t="shared" si="51"/>
        <v>0</v>
      </c>
      <c r="BD100" s="103"/>
      <c r="BE100" s="103"/>
      <c r="BF100" s="104">
        <f t="shared" si="33"/>
        <v>0</v>
      </c>
      <c r="BG100" s="105">
        <f t="shared" si="34"/>
        <v>0</v>
      </c>
      <c r="BH100" s="106"/>
      <c r="BI100" s="104">
        <v>0</v>
      </c>
      <c r="BJ100" s="97">
        <f t="shared" si="52"/>
        <v>40148</v>
      </c>
      <c r="BK100" s="97">
        <f t="shared" si="53"/>
        <v>40148</v>
      </c>
      <c r="BL100" s="97">
        <f t="shared" si="54"/>
        <v>0</v>
      </c>
      <c r="BM100" s="97"/>
      <c r="BN100" s="104">
        <f t="shared" si="55"/>
        <v>0</v>
      </c>
      <c r="BO100" s="105">
        <f t="shared" si="56"/>
        <v>0</v>
      </c>
      <c r="BP100" s="107"/>
      <c r="BQ100" s="108">
        <v>13695</v>
      </c>
      <c r="BR100" s="109">
        <v>0</v>
      </c>
      <c r="BS100" s="107"/>
      <c r="BT100" s="110"/>
      <c r="BU100" s="110">
        <f t="shared" si="35"/>
        <v>-91</v>
      </c>
      <c r="BV100"/>
      <c r="BW100" s="26"/>
      <c r="BX100" s="107"/>
    </row>
    <row r="101" spans="1:76">
      <c r="A101" s="79">
        <v>92</v>
      </c>
      <c r="B101" s="79">
        <v>92</v>
      </c>
      <c r="C101" s="80" t="s">
        <v>173</v>
      </c>
      <c r="D101" s="81">
        <f t="shared" si="36"/>
        <v>0</v>
      </c>
      <c r="E101" s="82">
        <f t="shared" si="37"/>
        <v>0</v>
      </c>
      <c r="F101" s="82">
        <f t="shared" si="37"/>
        <v>0</v>
      </c>
      <c r="G101" s="83">
        <f t="shared" si="38"/>
        <v>0</v>
      </c>
      <c r="H101" s="84"/>
      <c r="I101" s="85">
        <f t="shared" si="39"/>
        <v>0</v>
      </c>
      <c r="J101" s="86" t="str">
        <f t="shared" si="29"/>
        <v/>
      </c>
      <c r="K101" s="87">
        <f t="shared" si="40"/>
        <v>0</v>
      </c>
      <c r="L101" s="83">
        <f t="shared" si="41"/>
        <v>0</v>
      </c>
      <c r="M101" s="88"/>
      <c r="N101" s="111">
        <f t="shared" si="30"/>
        <v>0</v>
      </c>
      <c r="P101" s="85">
        <f t="shared" si="42"/>
        <v>0</v>
      </c>
      <c r="Q101" s="82">
        <f t="shared" si="43"/>
        <v>0</v>
      </c>
      <c r="R101" s="82">
        <f t="shared" si="44"/>
        <v>0</v>
      </c>
      <c r="S101" s="90">
        <f t="shared" si="31"/>
        <v>0</v>
      </c>
      <c r="U101" s="111">
        <f t="shared" si="45"/>
        <v>0</v>
      </c>
      <c r="V101">
        <f t="shared" si="32"/>
        <v>0</v>
      </c>
      <c r="W101" s="91">
        <v>92</v>
      </c>
      <c r="X101" s="92"/>
      <c r="Y101" s="93"/>
      <c r="Z101" s="93"/>
      <c r="AA101" s="93"/>
      <c r="AB101" s="93"/>
      <c r="AC101" s="93"/>
      <c r="AD101" s="93"/>
      <c r="AE101" s="93"/>
      <c r="AF101" s="93"/>
      <c r="AG101" s="94"/>
      <c r="AI101" s="91">
        <v>92</v>
      </c>
      <c r="AJ101" s="95">
        <v>92</v>
      </c>
      <c r="AK101" s="96" t="s">
        <v>173</v>
      </c>
      <c r="AL101" s="97">
        <f t="shared" si="46"/>
        <v>0</v>
      </c>
      <c r="AM101" s="98">
        <v>0</v>
      </c>
      <c r="AN101" s="97">
        <f t="shared" si="47"/>
        <v>0</v>
      </c>
      <c r="AO101" s="97">
        <v>0</v>
      </c>
      <c r="AP101" s="97">
        <v>0</v>
      </c>
      <c r="AQ101" s="97">
        <v>0</v>
      </c>
      <c r="AR101" s="97">
        <v>0</v>
      </c>
      <c r="AS101" s="97">
        <v>0</v>
      </c>
      <c r="AT101" s="97">
        <f t="shared" si="48"/>
        <v>0</v>
      </c>
      <c r="AU101" s="99">
        <f t="shared" si="49"/>
        <v>0</v>
      </c>
      <c r="AV101" s="99">
        <f t="shared" si="50"/>
        <v>0</v>
      </c>
      <c r="AX101" s="100">
        <v>92</v>
      </c>
      <c r="AY101" s="101" t="s">
        <v>173</v>
      </c>
      <c r="AZ101" s="102"/>
      <c r="BA101" s="102"/>
      <c r="BB101" s="103"/>
      <c r="BC101" s="104">
        <f t="shared" si="51"/>
        <v>0</v>
      </c>
      <c r="BD101" s="103"/>
      <c r="BE101" s="103"/>
      <c r="BF101" s="104">
        <f t="shared" si="33"/>
        <v>0</v>
      </c>
      <c r="BG101" s="105">
        <f t="shared" si="34"/>
        <v>0</v>
      </c>
      <c r="BH101" s="106"/>
      <c r="BI101" s="104">
        <v>0</v>
      </c>
      <c r="BJ101" s="97">
        <f t="shared" si="52"/>
        <v>0</v>
      </c>
      <c r="BK101" s="97">
        <f t="shared" si="53"/>
        <v>0</v>
      </c>
      <c r="BL101" s="97">
        <f t="shared" si="54"/>
        <v>0</v>
      </c>
      <c r="BM101" s="97"/>
      <c r="BN101" s="104">
        <f t="shared" si="55"/>
        <v>0</v>
      </c>
      <c r="BO101" s="105">
        <f t="shared" si="56"/>
        <v>0</v>
      </c>
      <c r="BP101" s="107"/>
      <c r="BQ101" s="108">
        <v>0</v>
      </c>
      <c r="BR101" s="109">
        <v>0</v>
      </c>
      <c r="BS101" s="107"/>
      <c r="BT101" s="110"/>
      <c r="BU101" s="110">
        <f t="shared" si="35"/>
        <v>-92</v>
      </c>
      <c r="BV101"/>
      <c r="BW101" s="26"/>
      <c r="BX101" s="107"/>
    </row>
    <row r="102" spans="1:76">
      <c r="A102" s="79">
        <v>93</v>
      </c>
      <c r="B102" s="79">
        <v>93</v>
      </c>
      <c r="C102" s="80" t="s">
        <v>174</v>
      </c>
      <c r="D102" s="81">
        <f t="shared" si="36"/>
        <v>549</v>
      </c>
      <c r="E102" s="82">
        <f t="shared" si="37"/>
        <v>6126541</v>
      </c>
      <c r="F102" s="82">
        <f t="shared" si="37"/>
        <v>490257</v>
      </c>
      <c r="G102" s="83">
        <f t="shared" si="38"/>
        <v>6616798</v>
      </c>
      <c r="H102" s="84"/>
      <c r="I102" s="85">
        <f t="shared" si="39"/>
        <v>279740.54388932104</v>
      </c>
      <c r="J102" s="86">
        <f t="shared" si="29"/>
        <v>0.33456394903969849</v>
      </c>
      <c r="K102" s="87">
        <f t="shared" si="40"/>
        <v>490257</v>
      </c>
      <c r="L102" s="83">
        <f t="shared" si="41"/>
        <v>769997.54388932104</v>
      </c>
      <c r="M102" s="88"/>
      <c r="N102" s="111">
        <f t="shared" si="30"/>
        <v>5846800.4561106786</v>
      </c>
      <c r="P102" s="85">
        <f t="shared" si="42"/>
        <v>0</v>
      </c>
      <c r="Q102" s="82">
        <f t="shared" si="43"/>
        <v>279740.54388932104</v>
      </c>
      <c r="R102" s="82">
        <f t="shared" si="44"/>
        <v>490257</v>
      </c>
      <c r="S102" s="90">
        <f t="shared" si="31"/>
        <v>769997.54388932104</v>
      </c>
      <c r="U102" s="111">
        <f t="shared" si="45"/>
        <v>1326391.75</v>
      </c>
      <c r="V102">
        <f t="shared" si="32"/>
        <v>0</v>
      </c>
      <c r="W102" s="91">
        <v>93</v>
      </c>
      <c r="X102" s="92">
        <v>549</v>
      </c>
      <c r="Y102" s="93">
        <v>6126541</v>
      </c>
      <c r="Z102" s="93">
        <v>0</v>
      </c>
      <c r="AA102" s="93">
        <v>6126541</v>
      </c>
      <c r="AB102" s="93">
        <v>490257</v>
      </c>
      <c r="AC102" s="93">
        <v>6616798</v>
      </c>
      <c r="AD102" s="93">
        <v>0</v>
      </c>
      <c r="AE102" s="93">
        <v>0</v>
      </c>
      <c r="AF102" s="93">
        <v>0</v>
      </c>
      <c r="AG102" s="94">
        <v>6616798</v>
      </c>
      <c r="AI102" s="91">
        <v>93</v>
      </c>
      <c r="AJ102" s="95">
        <v>93</v>
      </c>
      <c r="AK102" s="96" t="s">
        <v>174</v>
      </c>
      <c r="AL102" s="97">
        <f t="shared" si="46"/>
        <v>6126541</v>
      </c>
      <c r="AM102" s="98">
        <v>5788883</v>
      </c>
      <c r="AN102" s="97">
        <f t="shared" si="47"/>
        <v>337658</v>
      </c>
      <c r="AO102" s="97">
        <v>118726</v>
      </c>
      <c r="AP102" s="97">
        <v>121515.75</v>
      </c>
      <c r="AQ102" s="97">
        <v>143937</v>
      </c>
      <c r="AR102" s="97">
        <v>76755.5</v>
      </c>
      <c r="AS102" s="97">
        <v>37542.5</v>
      </c>
      <c r="AT102" s="97">
        <f t="shared" si="48"/>
        <v>0</v>
      </c>
      <c r="AU102" s="99">
        <f t="shared" si="49"/>
        <v>836134.75</v>
      </c>
      <c r="AV102" s="99">
        <f t="shared" si="50"/>
        <v>279740.54388932104</v>
      </c>
      <c r="AX102" s="100">
        <v>93</v>
      </c>
      <c r="AY102" s="101" t="s">
        <v>174</v>
      </c>
      <c r="AZ102" s="102"/>
      <c r="BA102" s="102"/>
      <c r="BB102" s="103"/>
      <c r="BC102" s="104">
        <f t="shared" si="51"/>
        <v>0</v>
      </c>
      <c r="BD102" s="103"/>
      <c r="BE102" s="103"/>
      <c r="BF102" s="104">
        <f t="shared" si="33"/>
        <v>0</v>
      </c>
      <c r="BG102" s="105">
        <f t="shared" si="34"/>
        <v>0</v>
      </c>
      <c r="BH102" s="106"/>
      <c r="BI102" s="104">
        <v>0</v>
      </c>
      <c r="BJ102" s="97">
        <f t="shared" si="52"/>
        <v>337658</v>
      </c>
      <c r="BK102" s="97">
        <f t="shared" si="53"/>
        <v>337658</v>
      </c>
      <c r="BL102" s="97">
        <f t="shared" si="54"/>
        <v>0</v>
      </c>
      <c r="BM102" s="97"/>
      <c r="BN102" s="104">
        <f t="shared" si="55"/>
        <v>0</v>
      </c>
      <c r="BO102" s="105">
        <f t="shared" si="56"/>
        <v>0</v>
      </c>
      <c r="BP102" s="107"/>
      <c r="BQ102" s="108">
        <v>257335</v>
      </c>
      <c r="BR102" s="109">
        <v>126861</v>
      </c>
      <c r="BS102" s="107"/>
      <c r="BT102" s="110"/>
      <c r="BU102" s="110">
        <f t="shared" si="35"/>
        <v>-93</v>
      </c>
      <c r="BV102"/>
      <c r="BW102" s="26"/>
      <c r="BX102" s="107"/>
    </row>
    <row r="103" spans="1:76">
      <c r="A103" s="79">
        <v>94</v>
      </c>
      <c r="B103" s="79">
        <v>94</v>
      </c>
      <c r="C103" s="80" t="s">
        <v>175</v>
      </c>
      <c r="D103" s="81">
        <f t="shared" si="36"/>
        <v>2</v>
      </c>
      <c r="E103" s="82">
        <f t="shared" si="37"/>
        <v>26408</v>
      </c>
      <c r="F103" s="82">
        <f t="shared" si="37"/>
        <v>1786</v>
      </c>
      <c r="G103" s="83">
        <f t="shared" si="38"/>
        <v>28194</v>
      </c>
      <c r="H103" s="84"/>
      <c r="I103" s="85">
        <f t="shared" si="39"/>
        <v>0</v>
      </c>
      <c r="J103" s="86">
        <f t="shared" si="29"/>
        <v>0</v>
      </c>
      <c r="K103" s="87">
        <f t="shared" si="40"/>
        <v>1786</v>
      </c>
      <c r="L103" s="83">
        <f t="shared" si="41"/>
        <v>1786</v>
      </c>
      <c r="M103" s="88"/>
      <c r="N103" s="111">
        <f t="shared" si="30"/>
        <v>26408</v>
      </c>
      <c r="P103" s="85">
        <f t="shared" si="42"/>
        <v>0</v>
      </c>
      <c r="Q103" s="82">
        <f t="shared" si="43"/>
        <v>0</v>
      </c>
      <c r="R103" s="82">
        <f t="shared" si="44"/>
        <v>1786</v>
      </c>
      <c r="S103" s="90">
        <f t="shared" si="31"/>
        <v>1786</v>
      </c>
      <c r="U103" s="111">
        <f t="shared" si="45"/>
        <v>18185.75</v>
      </c>
      <c r="V103">
        <f t="shared" si="32"/>
        <v>0</v>
      </c>
      <c r="W103" s="91">
        <v>94</v>
      </c>
      <c r="X103" s="92">
        <v>2</v>
      </c>
      <c r="Y103" s="93">
        <v>26408</v>
      </c>
      <c r="Z103" s="93">
        <v>0</v>
      </c>
      <c r="AA103" s="93">
        <v>26408</v>
      </c>
      <c r="AB103" s="93">
        <v>1786</v>
      </c>
      <c r="AC103" s="93">
        <v>28194</v>
      </c>
      <c r="AD103" s="93">
        <v>0</v>
      </c>
      <c r="AE103" s="93">
        <v>0</v>
      </c>
      <c r="AF103" s="93">
        <v>0</v>
      </c>
      <c r="AG103" s="94">
        <v>28194</v>
      </c>
      <c r="AI103" s="91">
        <v>94</v>
      </c>
      <c r="AJ103" s="95">
        <v>94</v>
      </c>
      <c r="AK103" s="96" t="s">
        <v>175</v>
      </c>
      <c r="AL103" s="97">
        <f t="shared" si="46"/>
        <v>26408</v>
      </c>
      <c r="AM103" s="98">
        <v>38820</v>
      </c>
      <c r="AN103" s="97">
        <f t="shared" si="47"/>
        <v>0</v>
      </c>
      <c r="AO103" s="97">
        <v>0</v>
      </c>
      <c r="AP103" s="97">
        <v>6271.75</v>
      </c>
      <c r="AQ103" s="97">
        <v>9878.25</v>
      </c>
      <c r="AR103" s="97">
        <v>161.5</v>
      </c>
      <c r="AS103" s="97">
        <v>88.25</v>
      </c>
      <c r="AT103" s="97">
        <f t="shared" si="48"/>
        <v>0</v>
      </c>
      <c r="AU103" s="99">
        <f t="shared" si="49"/>
        <v>16399.75</v>
      </c>
      <c r="AV103" s="99">
        <f t="shared" si="50"/>
        <v>0</v>
      </c>
      <c r="AX103" s="100">
        <v>94</v>
      </c>
      <c r="AY103" s="101" t="s">
        <v>175</v>
      </c>
      <c r="AZ103" s="102"/>
      <c r="BA103" s="102"/>
      <c r="BB103" s="103"/>
      <c r="BC103" s="104">
        <f t="shared" si="51"/>
        <v>0</v>
      </c>
      <c r="BD103" s="103"/>
      <c r="BE103" s="103"/>
      <c r="BF103" s="104">
        <f t="shared" si="33"/>
        <v>0</v>
      </c>
      <c r="BG103" s="105">
        <f t="shared" si="34"/>
        <v>0</v>
      </c>
      <c r="BH103" s="106"/>
      <c r="BI103" s="104">
        <v>0</v>
      </c>
      <c r="BJ103" s="97">
        <f t="shared" si="52"/>
        <v>0</v>
      </c>
      <c r="BK103" s="97">
        <f t="shared" si="53"/>
        <v>0</v>
      </c>
      <c r="BL103" s="97">
        <f t="shared" si="54"/>
        <v>0</v>
      </c>
      <c r="BM103" s="97"/>
      <c r="BN103" s="104">
        <f t="shared" si="55"/>
        <v>0</v>
      </c>
      <c r="BO103" s="105">
        <f t="shared" si="56"/>
        <v>0</v>
      </c>
      <c r="BP103" s="107"/>
      <c r="BQ103" s="108">
        <v>11759</v>
      </c>
      <c r="BR103" s="109">
        <v>0</v>
      </c>
      <c r="BS103" s="107"/>
      <c r="BT103" s="110"/>
      <c r="BU103" s="110">
        <f t="shared" si="35"/>
        <v>-94</v>
      </c>
      <c r="BV103"/>
      <c r="BW103" s="26"/>
      <c r="BX103" s="107"/>
    </row>
    <row r="104" spans="1:76">
      <c r="A104" s="79">
        <v>95</v>
      </c>
      <c r="B104" s="79">
        <v>95</v>
      </c>
      <c r="C104" s="80" t="s">
        <v>176</v>
      </c>
      <c r="D104" s="81">
        <f t="shared" si="36"/>
        <v>1241</v>
      </c>
      <c r="E104" s="82">
        <f t="shared" si="37"/>
        <v>12665894</v>
      </c>
      <c r="F104" s="82">
        <f t="shared" si="37"/>
        <v>1108213</v>
      </c>
      <c r="G104" s="83">
        <f t="shared" si="38"/>
        <v>13774107</v>
      </c>
      <c r="H104" s="84"/>
      <c r="I104" s="85">
        <f t="shared" si="39"/>
        <v>2580861.6456463183</v>
      </c>
      <c r="J104" s="86">
        <f t="shared" si="29"/>
        <v>0.65584914448744125</v>
      </c>
      <c r="K104" s="87">
        <f t="shared" si="40"/>
        <v>1108213</v>
      </c>
      <c r="L104" s="83">
        <f t="shared" si="41"/>
        <v>3689074.6456463183</v>
      </c>
      <c r="M104" s="88"/>
      <c r="N104" s="111">
        <f t="shared" si="30"/>
        <v>10085032.354353681</v>
      </c>
      <c r="P104" s="85">
        <f t="shared" si="42"/>
        <v>0</v>
      </c>
      <c r="Q104" s="82">
        <f t="shared" si="43"/>
        <v>2580861.6456463183</v>
      </c>
      <c r="R104" s="82">
        <f t="shared" si="44"/>
        <v>1108213</v>
      </c>
      <c r="S104" s="90">
        <f t="shared" si="31"/>
        <v>3689074.6456463183</v>
      </c>
      <c r="U104" s="111">
        <f t="shared" si="45"/>
        <v>5043358.25</v>
      </c>
      <c r="V104">
        <f t="shared" si="32"/>
        <v>0</v>
      </c>
      <c r="W104" s="91">
        <v>95</v>
      </c>
      <c r="X104" s="92">
        <v>1241</v>
      </c>
      <c r="Y104" s="93">
        <v>12665894</v>
      </c>
      <c r="Z104" s="93">
        <v>0</v>
      </c>
      <c r="AA104" s="93">
        <v>12665894</v>
      </c>
      <c r="AB104" s="93">
        <v>1108213</v>
      </c>
      <c r="AC104" s="93">
        <v>13774107</v>
      </c>
      <c r="AD104" s="93">
        <v>0</v>
      </c>
      <c r="AE104" s="93">
        <v>0</v>
      </c>
      <c r="AF104" s="93">
        <v>0</v>
      </c>
      <c r="AG104" s="94">
        <v>13774107</v>
      </c>
      <c r="AI104" s="91">
        <v>95</v>
      </c>
      <c r="AJ104" s="95">
        <v>95</v>
      </c>
      <c r="AK104" s="96" t="s">
        <v>176</v>
      </c>
      <c r="AL104" s="97">
        <f t="shared" si="46"/>
        <v>12665894</v>
      </c>
      <c r="AM104" s="98">
        <v>9550691</v>
      </c>
      <c r="AN104" s="97">
        <f t="shared" si="47"/>
        <v>3115203</v>
      </c>
      <c r="AO104" s="97">
        <v>487964.5</v>
      </c>
      <c r="AP104" s="97">
        <v>123926</v>
      </c>
      <c r="AQ104" s="97">
        <v>0</v>
      </c>
      <c r="AR104" s="97">
        <v>116065</v>
      </c>
      <c r="AS104" s="97">
        <v>91986.75</v>
      </c>
      <c r="AT104" s="97">
        <f t="shared" si="48"/>
        <v>0</v>
      </c>
      <c r="AU104" s="99">
        <f t="shared" si="49"/>
        <v>3935145.25</v>
      </c>
      <c r="AV104" s="99">
        <f t="shared" si="50"/>
        <v>2580861.6456463183</v>
      </c>
      <c r="AX104" s="100">
        <v>95</v>
      </c>
      <c r="AY104" s="101" t="s">
        <v>176</v>
      </c>
      <c r="AZ104" s="102"/>
      <c r="BA104" s="102"/>
      <c r="BB104" s="103"/>
      <c r="BC104" s="104">
        <f t="shared" si="51"/>
        <v>0</v>
      </c>
      <c r="BD104" s="103"/>
      <c r="BE104" s="103"/>
      <c r="BF104" s="104">
        <f t="shared" si="33"/>
        <v>0</v>
      </c>
      <c r="BG104" s="105">
        <f t="shared" si="34"/>
        <v>0</v>
      </c>
      <c r="BH104" s="106"/>
      <c r="BI104" s="104">
        <v>0</v>
      </c>
      <c r="BJ104" s="97">
        <f t="shared" si="52"/>
        <v>3115203</v>
      </c>
      <c r="BK104" s="97">
        <f t="shared" si="53"/>
        <v>3115203</v>
      </c>
      <c r="BL104" s="97">
        <f t="shared" si="54"/>
        <v>0</v>
      </c>
      <c r="BM104" s="97"/>
      <c r="BN104" s="104">
        <f t="shared" si="55"/>
        <v>0</v>
      </c>
      <c r="BO104" s="105">
        <f t="shared" si="56"/>
        <v>0</v>
      </c>
      <c r="BP104" s="107"/>
      <c r="BQ104" s="108">
        <v>3910951</v>
      </c>
      <c r="BR104" s="109">
        <v>545421</v>
      </c>
      <c r="BS104" s="107"/>
      <c r="BT104" s="110"/>
      <c r="BU104" s="110">
        <f t="shared" si="35"/>
        <v>-95</v>
      </c>
      <c r="BV104"/>
      <c r="BW104" s="26"/>
      <c r="BX104" s="107"/>
    </row>
    <row r="105" spans="1:76">
      <c r="A105" s="79">
        <v>96</v>
      </c>
      <c r="B105" s="79">
        <v>96</v>
      </c>
      <c r="C105" s="80" t="s">
        <v>177</v>
      </c>
      <c r="D105" s="81">
        <f t="shared" si="36"/>
        <v>66</v>
      </c>
      <c r="E105" s="82">
        <f t="shared" si="37"/>
        <v>934026</v>
      </c>
      <c r="F105" s="82">
        <f t="shared" si="37"/>
        <v>58938</v>
      </c>
      <c r="G105" s="83">
        <f t="shared" si="38"/>
        <v>992964</v>
      </c>
      <c r="H105" s="84"/>
      <c r="I105" s="85">
        <f t="shared" si="39"/>
        <v>0</v>
      </c>
      <c r="J105" s="86">
        <f t="shared" si="29"/>
        <v>0</v>
      </c>
      <c r="K105" s="87">
        <f t="shared" si="40"/>
        <v>58938</v>
      </c>
      <c r="L105" s="83">
        <f t="shared" si="41"/>
        <v>58938</v>
      </c>
      <c r="M105" s="88"/>
      <c r="N105" s="111">
        <f t="shared" si="30"/>
        <v>934026</v>
      </c>
      <c r="P105" s="85">
        <f t="shared" si="42"/>
        <v>0</v>
      </c>
      <c r="Q105" s="82">
        <f t="shared" si="43"/>
        <v>0</v>
      </c>
      <c r="R105" s="82">
        <f t="shared" si="44"/>
        <v>58938</v>
      </c>
      <c r="S105" s="90">
        <f t="shared" si="31"/>
        <v>58938</v>
      </c>
      <c r="U105" s="111">
        <f t="shared" si="45"/>
        <v>164045.5</v>
      </c>
      <c r="V105">
        <f t="shared" si="32"/>
        <v>0</v>
      </c>
      <c r="W105" s="91">
        <v>96</v>
      </c>
      <c r="X105" s="92">
        <v>66</v>
      </c>
      <c r="Y105" s="93">
        <v>934026</v>
      </c>
      <c r="Z105" s="93">
        <v>0</v>
      </c>
      <c r="AA105" s="93">
        <v>934026</v>
      </c>
      <c r="AB105" s="93">
        <v>58938</v>
      </c>
      <c r="AC105" s="93">
        <v>992964</v>
      </c>
      <c r="AD105" s="93">
        <v>0</v>
      </c>
      <c r="AE105" s="93">
        <v>0</v>
      </c>
      <c r="AF105" s="93">
        <v>0</v>
      </c>
      <c r="AG105" s="94">
        <v>992964</v>
      </c>
      <c r="AI105" s="91">
        <v>96</v>
      </c>
      <c r="AJ105" s="95">
        <v>96</v>
      </c>
      <c r="AK105" s="96" t="s">
        <v>177</v>
      </c>
      <c r="AL105" s="97">
        <f t="shared" si="46"/>
        <v>934026</v>
      </c>
      <c r="AM105" s="98">
        <v>1007847</v>
      </c>
      <c r="AN105" s="97">
        <f t="shared" si="47"/>
        <v>0</v>
      </c>
      <c r="AO105" s="97">
        <v>0</v>
      </c>
      <c r="AP105" s="97">
        <v>0</v>
      </c>
      <c r="AQ105" s="97">
        <v>49379</v>
      </c>
      <c r="AR105" s="97">
        <v>55728.5</v>
      </c>
      <c r="AS105" s="97">
        <v>0</v>
      </c>
      <c r="AT105" s="97">
        <f t="shared" si="48"/>
        <v>0</v>
      </c>
      <c r="AU105" s="99">
        <f t="shared" si="49"/>
        <v>105107.5</v>
      </c>
      <c r="AV105" s="99">
        <f t="shared" si="50"/>
        <v>0</v>
      </c>
      <c r="AX105" s="100">
        <v>96</v>
      </c>
      <c r="AY105" s="101" t="s">
        <v>177</v>
      </c>
      <c r="AZ105" s="102"/>
      <c r="BA105" s="102"/>
      <c r="BB105" s="103"/>
      <c r="BC105" s="104">
        <f t="shared" si="51"/>
        <v>0</v>
      </c>
      <c r="BD105" s="103"/>
      <c r="BE105" s="103"/>
      <c r="BF105" s="104">
        <f t="shared" si="33"/>
        <v>0</v>
      </c>
      <c r="BG105" s="105">
        <f t="shared" si="34"/>
        <v>0</v>
      </c>
      <c r="BH105" s="106"/>
      <c r="BI105" s="104">
        <v>0</v>
      </c>
      <c r="BJ105" s="97">
        <f t="shared" si="52"/>
        <v>0</v>
      </c>
      <c r="BK105" s="97">
        <f t="shared" si="53"/>
        <v>0</v>
      </c>
      <c r="BL105" s="97">
        <f t="shared" si="54"/>
        <v>0</v>
      </c>
      <c r="BM105" s="97"/>
      <c r="BN105" s="104">
        <f t="shared" si="55"/>
        <v>0</v>
      </c>
      <c r="BO105" s="105">
        <f t="shared" si="56"/>
        <v>0</v>
      </c>
      <c r="BP105" s="107"/>
      <c r="BQ105" s="108">
        <v>17649</v>
      </c>
      <c r="BR105" s="109">
        <v>12179.25</v>
      </c>
      <c r="BS105" s="107"/>
      <c r="BT105" s="110"/>
      <c r="BU105" s="110">
        <f t="shared" si="35"/>
        <v>-96</v>
      </c>
      <c r="BV105"/>
      <c r="BW105" s="26"/>
      <c r="BX105" s="107"/>
    </row>
    <row r="106" spans="1:76">
      <c r="A106" s="79">
        <v>97</v>
      </c>
      <c r="B106" s="79">
        <v>97</v>
      </c>
      <c r="C106" s="80" t="s">
        <v>178</v>
      </c>
      <c r="D106" s="81">
        <f t="shared" si="36"/>
        <v>208</v>
      </c>
      <c r="E106" s="82">
        <f t="shared" si="37"/>
        <v>2301007</v>
      </c>
      <c r="F106" s="82">
        <f t="shared" si="37"/>
        <v>185744</v>
      </c>
      <c r="G106" s="83">
        <f t="shared" si="38"/>
        <v>2486751</v>
      </c>
      <c r="H106" s="84"/>
      <c r="I106" s="85">
        <f t="shared" si="39"/>
        <v>363972.2245773875</v>
      </c>
      <c r="J106" s="86">
        <f t="shared" si="29"/>
        <v>0.73112520937817471</v>
      </c>
      <c r="K106" s="87">
        <f t="shared" si="40"/>
        <v>185744</v>
      </c>
      <c r="L106" s="83">
        <f t="shared" si="41"/>
        <v>549716.22457738756</v>
      </c>
      <c r="M106" s="88"/>
      <c r="N106" s="111">
        <f t="shared" si="30"/>
        <v>1937034.7754226124</v>
      </c>
      <c r="P106" s="85">
        <f t="shared" si="42"/>
        <v>0</v>
      </c>
      <c r="Q106" s="82">
        <f t="shared" si="43"/>
        <v>363972.2245773875</v>
      </c>
      <c r="R106" s="82">
        <f t="shared" si="44"/>
        <v>185744</v>
      </c>
      <c r="S106" s="90">
        <f t="shared" si="31"/>
        <v>549716.22457738756</v>
      </c>
      <c r="U106" s="111">
        <f t="shared" si="45"/>
        <v>683568.75</v>
      </c>
      <c r="V106">
        <f t="shared" si="32"/>
        <v>0</v>
      </c>
      <c r="W106" s="91">
        <v>97</v>
      </c>
      <c r="X106" s="92">
        <v>208</v>
      </c>
      <c r="Y106" s="93">
        <v>2301007</v>
      </c>
      <c r="Z106" s="93">
        <v>0</v>
      </c>
      <c r="AA106" s="93">
        <v>2301007</v>
      </c>
      <c r="AB106" s="93">
        <v>185744</v>
      </c>
      <c r="AC106" s="93">
        <v>2486751</v>
      </c>
      <c r="AD106" s="93">
        <v>0</v>
      </c>
      <c r="AE106" s="93">
        <v>0</v>
      </c>
      <c r="AF106" s="93">
        <v>0</v>
      </c>
      <c r="AG106" s="94">
        <v>2486751</v>
      </c>
      <c r="AI106" s="91">
        <v>97</v>
      </c>
      <c r="AJ106" s="95">
        <v>97</v>
      </c>
      <c r="AK106" s="96" t="s">
        <v>178</v>
      </c>
      <c r="AL106" s="97">
        <f t="shared" si="46"/>
        <v>2301007</v>
      </c>
      <c r="AM106" s="98">
        <v>1861678</v>
      </c>
      <c r="AN106" s="97">
        <f t="shared" si="47"/>
        <v>439329</v>
      </c>
      <c r="AO106" s="97">
        <v>0</v>
      </c>
      <c r="AP106" s="97">
        <v>0</v>
      </c>
      <c r="AQ106" s="97">
        <v>12420</v>
      </c>
      <c r="AR106" s="97">
        <v>0</v>
      </c>
      <c r="AS106" s="97">
        <v>46075.75</v>
      </c>
      <c r="AT106" s="97">
        <f t="shared" si="48"/>
        <v>0</v>
      </c>
      <c r="AU106" s="99">
        <f t="shared" si="49"/>
        <v>497824.75</v>
      </c>
      <c r="AV106" s="99">
        <f t="shared" si="50"/>
        <v>363972.2245773875</v>
      </c>
      <c r="AX106" s="100">
        <v>97</v>
      </c>
      <c r="AY106" s="101" t="s">
        <v>178</v>
      </c>
      <c r="AZ106" s="102"/>
      <c r="BA106" s="102"/>
      <c r="BB106" s="103"/>
      <c r="BC106" s="104">
        <f t="shared" si="51"/>
        <v>0</v>
      </c>
      <c r="BD106" s="103"/>
      <c r="BE106" s="103"/>
      <c r="BF106" s="104">
        <f t="shared" si="33"/>
        <v>0</v>
      </c>
      <c r="BG106" s="105">
        <f t="shared" si="34"/>
        <v>0</v>
      </c>
      <c r="BH106" s="106"/>
      <c r="BI106" s="104">
        <v>0</v>
      </c>
      <c r="BJ106" s="97">
        <f t="shared" si="52"/>
        <v>439329</v>
      </c>
      <c r="BK106" s="97">
        <f t="shared" si="53"/>
        <v>439329</v>
      </c>
      <c r="BL106" s="97">
        <f t="shared" si="54"/>
        <v>0</v>
      </c>
      <c r="BM106" s="97"/>
      <c r="BN106" s="104">
        <f t="shared" si="55"/>
        <v>0</v>
      </c>
      <c r="BO106" s="105">
        <f t="shared" si="56"/>
        <v>0</v>
      </c>
      <c r="BP106" s="107"/>
      <c r="BQ106" s="108">
        <v>82691</v>
      </c>
      <c r="BR106" s="109">
        <v>26406.5</v>
      </c>
      <c r="BS106" s="107"/>
      <c r="BT106" s="110"/>
      <c r="BU106" s="110">
        <f t="shared" si="35"/>
        <v>-97</v>
      </c>
      <c r="BV106"/>
      <c r="BW106" s="26"/>
      <c r="BX106" s="107"/>
    </row>
    <row r="107" spans="1:76">
      <c r="A107" s="79">
        <v>98</v>
      </c>
      <c r="B107" s="79">
        <v>98</v>
      </c>
      <c r="C107" s="80" t="s">
        <v>179</v>
      </c>
      <c r="D107" s="81">
        <f t="shared" si="36"/>
        <v>2</v>
      </c>
      <c r="E107" s="82">
        <f t="shared" si="37"/>
        <v>30540</v>
      </c>
      <c r="F107" s="82">
        <f t="shared" si="37"/>
        <v>1786</v>
      </c>
      <c r="G107" s="83">
        <f t="shared" si="38"/>
        <v>32326</v>
      </c>
      <c r="H107" s="84"/>
      <c r="I107" s="85">
        <f t="shared" si="39"/>
        <v>12838.017959322506</v>
      </c>
      <c r="J107" s="86">
        <f t="shared" si="29"/>
        <v>0.81815109832218114</v>
      </c>
      <c r="K107" s="87">
        <f t="shared" si="40"/>
        <v>1786</v>
      </c>
      <c r="L107" s="83">
        <f t="shared" si="41"/>
        <v>14624.017959322506</v>
      </c>
      <c r="M107" s="88"/>
      <c r="N107" s="111">
        <f t="shared" si="30"/>
        <v>17701.982040677496</v>
      </c>
      <c r="P107" s="85">
        <f t="shared" si="42"/>
        <v>0</v>
      </c>
      <c r="Q107" s="82">
        <f t="shared" si="43"/>
        <v>12838.017959322506</v>
      </c>
      <c r="R107" s="82">
        <f t="shared" si="44"/>
        <v>1786</v>
      </c>
      <c r="S107" s="90">
        <f t="shared" si="31"/>
        <v>14624.017959322506</v>
      </c>
      <c r="U107" s="111">
        <f t="shared" si="45"/>
        <v>17477.5</v>
      </c>
      <c r="V107">
        <f t="shared" si="32"/>
        <v>0</v>
      </c>
      <c r="W107" s="91">
        <v>98</v>
      </c>
      <c r="X107" s="92">
        <v>2</v>
      </c>
      <c r="Y107" s="93">
        <v>30540</v>
      </c>
      <c r="Z107" s="93">
        <v>0</v>
      </c>
      <c r="AA107" s="93">
        <v>30540</v>
      </c>
      <c r="AB107" s="93">
        <v>1786</v>
      </c>
      <c r="AC107" s="93">
        <v>32326</v>
      </c>
      <c r="AD107" s="93">
        <v>0</v>
      </c>
      <c r="AE107" s="93">
        <v>0</v>
      </c>
      <c r="AF107" s="93">
        <v>0</v>
      </c>
      <c r="AG107" s="94">
        <v>32326</v>
      </c>
      <c r="AI107" s="91">
        <v>98</v>
      </c>
      <c r="AJ107" s="95">
        <v>98</v>
      </c>
      <c r="AK107" s="96" t="s">
        <v>179</v>
      </c>
      <c r="AL107" s="97">
        <f t="shared" si="46"/>
        <v>30540</v>
      </c>
      <c r="AM107" s="98">
        <v>15044</v>
      </c>
      <c r="AN107" s="97">
        <f t="shared" si="47"/>
        <v>15496</v>
      </c>
      <c r="AO107" s="97">
        <v>0</v>
      </c>
      <c r="AP107" s="97">
        <v>0</v>
      </c>
      <c r="AQ107" s="97">
        <v>0</v>
      </c>
      <c r="AR107" s="97">
        <v>0</v>
      </c>
      <c r="AS107" s="97">
        <v>195.5</v>
      </c>
      <c r="AT107" s="97">
        <f t="shared" si="48"/>
        <v>0</v>
      </c>
      <c r="AU107" s="99">
        <f t="shared" si="49"/>
        <v>15691.5</v>
      </c>
      <c r="AV107" s="99">
        <f t="shared" si="50"/>
        <v>12838.017959322506</v>
      </c>
      <c r="AX107" s="100">
        <v>98</v>
      </c>
      <c r="AY107" s="101" t="s">
        <v>179</v>
      </c>
      <c r="AZ107" s="102"/>
      <c r="BA107" s="102"/>
      <c r="BB107" s="103"/>
      <c r="BC107" s="104">
        <f t="shared" si="51"/>
        <v>0</v>
      </c>
      <c r="BD107" s="103"/>
      <c r="BE107" s="103"/>
      <c r="BF107" s="104">
        <f t="shared" si="33"/>
        <v>0</v>
      </c>
      <c r="BG107" s="105">
        <f t="shared" si="34"/>
        <v>0</v>
      </c>
      <c r="BH107" s="106"/>
      <c r="BI107" s="104">
        <v>0</v>
      </c>
      <c r="BJ107" s="97">
        <f t="shared" si="52"/>
        <v>15496</v>
      </c>
      <c r="BK107" s="97">
        <f t="shared" si="53"/>
        <v>15496</v>
      </c>
      <c r="BL107" s="97">
        <f t="shared" si="54"/>
        <v>0</v>
      </c>
      <c r="BM107" s="97"/>
      <c r="BN107" s="104">
        <f t="shared" si="55"/>
        <v>0</v>
      </c>
      <c r="BO107" s="105">
        <f t="shared" si="56"/>
        <v>0</v>
      </c>
      <c r="BP107" s="107"/>
      <c r="BQ107" s="108">
        <v>1553</v>
      </c>
      <c r="BR107" s="109">
        <v>0</v>
      </c>
      <c r="BS107" s="107"/>
      <c r="BT107" s="110"/>
      <c r="BU107" s="110">
        <f t="shared" si="35"/>
        <v>-98</v>
      </c>
      <c r="BV107"/>
      <c r="BW107" s="26"/>
      <c r="BX107" s="107"/>
    </row>
    <row r="108" spans="1:76">
      <c r="A108" s="79">
        <v>99</v>
      </c>
      <c r="B108" s="79">
        <v>99</v>
      </c>
      <c r="C108" s="80" t="s">
        <v>180</v>
      </c>
      <c r="D108" s="81">
        <f t="shared" si="36"/>
        <v>109</v>
      </c>
      <c r="E108" s="82">
        <f t="shared" si="37"/>
        <v>1473462</v>
      </c>
      <c r="F108" s="82">
        <f t="shared" si="37"/>
        <v>97337</v>
      </c>
      <c r="G108" s="83">
        <f t="shared" si="38"/>
        <v>1570799</v>
      </c>
      <c r="H108" s="84"/>
      <c r="I108" s="85">
        <f t="shared" si="39"/>
        <v>147343.92708218299</v>
      </c>
      <c r="J108" s="86">
        <f t="shared" si="29"/>
        <v>0.63549278418419475</v>
      </c>
      <c r="K108" s="87">
        <f t="shared" si="40"/>
        <v>97337</v>
      </c>
      <c r="L108" s="83">
        <f t="shared" si="41"/>
        <v>244680.92708218299</v>
      </c>
      <c r="M108" s="88"/>
      <c r="N108" s="111">
        <f t="shared" si="30"/>
        <v>1326118.0729178169</v>
      </c>
      <c r="P108" s="85">
        <f t="shared" si="42"/>
        <v>0</v>
      </c>
      <c r="Q108" s="82">
        <f t="shared" si="43"/>
        <v>147343.92708218299</v>
      </c>
      <c r="R108" s="82">
        <f t="shared" si="44"/>
        <v>97337</v>
      </c>
      <c r="S108" s="90">
        <f t="shared" si="31"/>
        <v>244680.92708218299</v>
      </c>
      <c r="U108" s="111">
        <f t="shared" si="45"/>
        <v>329194.75</v>
      </c>
      <c r="V108">
        <f t="shared" si="32"/>
        <v>0</v>
      </c>
      <c r="W108" s="91">
        <v>99</v>
      </c>
      <c r="X108" s="92">
        <v>109</v>
      </c>
      <c r="Y108" s="93">
        <v>1473462</v>
      </c>
      <c r="Z108" s="93">
        <v>0</v>
      </c>
      <c r="AA108" s="93">
        <v>1473462</v>
      </c>
      <c r="AB108" s="93">
        <v>97337</v>
      </c>
      <c r="AC108" s="93">
        <v>1570799</v>
      </c>
      <c r="AD108" s="93">
        <v>0</v>
      </c>
      <c r="AE108" s="93">
        <v>0</v>
      </c>
      <c r="AF108" s="93">
        <v>0</v>
      </c>
      <c r="AG108" s="94">
        <v>1570799</v>
      </c>
      <c r="AI108" s="91">
        <v>99</v>
      </c>
      <c r="AJ108" s="95">
        <v>99</v>
      </c>
      <c r="AK108" s="96" t="s">
        <v>180</v>
      </c>
      <c r="AL108" s="97">
        <f t="shared" si="46"/>
        <v>1473462</v>
      </c>
      <c r="AM108" s="98">
        <v>1295612</v>
      </c>
      <c r="AN108" s="97">
        <f t="shared" si="47"/>
        <v>177850</v>
      </c>
      <c r="AO108" s="97">
        <v>0</v>
      </c>
      <c r="AP108" s="97">
        <v>26049.75</v>
      </c>
      <c r="AQ108" s="97">
        <v>10643</v>
      </c>
      <c r="AR108" s="97">
        <v>0</v>
      </c>
      <c r="AS108" s="97">
        <v>17315</v>
      </c>
      <c r="AT108" s="97">
        <f t="shared" si="48"/>
        <v>0</v>
      </c>
      <c r="AU108" s="99">
        <f t="shared" si="49"/>
        <v>231857.75</v>
      </c>
      <c r="AV108" s="99">
        <f t="shared" si="50"/>
        <v>147343.92708218299</v>
      </c>
      <c r="AX108" s="100">
        <v>99</v>
      </c>
      <c r="AY108" s="101" t="s">
        <v>180</v>
      </c>
      <c r="AZ108" s="102"/>
      <c r="BA108" s="102"/>
      <c r="BB108" s="103"/>
      <c r="BC108" s="104">
        <f t="shared" si="51"/>
        <v>0</v>
      </c>
      <c r="BD108" s="103"/>
      <c r="BE108" s="103"/>
      <c r="BF108" s="104">
        <f t="shared" si="33"/>
        <v>0</v>
      </c>
      <c r="BG108" s="105">
        <f t="shared" si="34"/>
        <v>0</v>
      </c>
      <c r="BH108" s="106"/>
      <c r="BI108" s="104">
        <v>0</v>
      </c>
      <c r="BJ108" s="97">
        <f t="shared" si="52"/>
        <v>177850</v>
      </c>
      <c r="BK108" s="97">
        <f t="shared" si="53"/>
        <v>177850</v>
      </c>
      <c r="BL108" s="97">
        <f t="shared" si="54"/>
        <v>0</v>
      </c>
      <c r="BM108" s="97"/>
      <c r="BN108" s="104">
        <f t="shared" si="55"/>
        <v>0</v>
      </c>
      <c r="BO108" s="105">
        <f t="shared" si="56"/>
        <v>0</v>
      </c>
      <c r="BP108" s="107"/>
      <c r="BQ108" s="108">
        <v>158664</v>
      </c>
      <c r="BR108" s="109">
        <v>0</v>
      </c>
      <c r="BS108" s="107"/>
      <c r="BT108" s="110"/>
      <c r="BU108" s="110">
        <f t="shared" si="35"/>
        <v>-99</v>
      </c>
      <c r="BV108"/>
      <c r="BW108" s="26"/>
      <c r="BX108" s="107"/>
    </row>
    <row r="109" spans="1:76">
      <c r="A109" s="79">
        <v>100</v>
      </c>
      <c r="B109" s="79">
        <v>100</v>
      </c>
      <c r="C109" s="80" t="s">
        <v>181</v>
      </c>
      <c r="D109" s="81">
        <f t="shared" si="36"/>
        <v>338</v>
      </c>
      <c r="E109" s="82">
        <f t="shared" si="37"/>
        <v>4426560</v>
      </c>
      <c r="F109" s="82">
        <f t="shared" si="37"/>
        <v>301834</v>
      </c>
      <c r="G109" s="83">
        <f t="shared" si="38"/>
        <v>4728394</v>
      </c>
      <c r="H109" s="84"/>
      <c r="I109" s="85">
        <f t="shared" si="39"/>
        <v>303775.37475005316</v>
      </c>
      <c r="J109" s="86">
        <f t="shared" si="29"/>
        <v>0.32100202888042856</v>
      </c>
      <c r="K109" s="87">
        <f t="shared" si="40"/>
        <v>301834</v>
      </c>
      <c r="L109" s="83">
        <f t="shared" si="41"/>
        <v>605609.37475005316</v>
      </c>
      <c r="M109" s="88"/>
      <c r="N109" s="111">
        <f t="shared" si="30"/>
        <v>4122784.625249947</v>
      </c>
      <c r="P109" s="85">
        <f t="shared" si="42"/>
        <v>0</v>
      </c>
      <c r="Q109" s="82">
        <f t="shared" si="43"/>
        <v>303775.37475005316</v>
      </c>
      <c r="R109" s="82">
        <f t="shared" si="44"/>
        <v>301834</v>
      </c>
      <c r="S109" s="90">
        <f t="shared" si="31"/>
        <v>605609.37475005316</v>
      </c>
      <c r="U109" s="111">
        <f t="shared" si="45"/>
        <v>1248168.75</v>
      </c>
      <c r="V109">
        <f t="shared" si="32"/>
        <v>0</v>
      </c>
      <c r="W109" s="91">
        <v>100</v>
      </c>
      <c r="X109" s="92">
        <v>338</v>
      </c>
      <c r="Y109" s="93">
        <v>4426560</v>
      </c>
      <c r="Z109" s="93">
        <v>0</v>
      </c>
      <c r="AA109" s="93">
        <v>4426560</v>
      </c>
      <c r="AB109" s="93">
        <v>301834</v>
      </c>
      <c r="AC109" s="93">
        <v>4728394</v>
      </c>
      <c r="AD109" s="93">
        <v>0</v>
      </c>
      <c r="AE109" s="93">
        <v>0</v>
      </c>
      <c r="AF109" s="93">
        <v>0</v>
      </c>
      <c r="AG109" s="94">
        <v>4728394</v>
      </c>
      <c r="AI109" s="91">
        <v>100</v>
      </c>
      <c r="AJ109" s="95">
        <v>100</v>
      </c>
      <c r="AK109" s="96" t="s">
        <v>181</v>
      </c>
      <c r="AL109" s="97">
        <f t="shared" si="46"/>
        <v>4426560</v>
      </c>
      <c r="AM109" s="98">
        <v>4059891</v>
      </c>
      <c r="AN109" s="97">
        <f t="shared" si="47"/>
        <v>366669</v>
      </c>
      <c r="AO109" s="97">
        <v>176455.25</v>
      </c>
      <c r="AP109" s="97">
        <v>107995</v>
      </c>
      <c r="AQ109" s="97">
        <v>124198</v>
      </c>
      <c r="AR109" s="97">
        <v>125896.25</v>
      </c>
      <c r="AS109" s="97">
        <v>45121.25</v>
      </c>
      <c r="AT109" s="97">
        <f t="shared" si="48"/>
        <v>0</v>
      </c>
      <c r="AU109" s="99">
        <f t="shared" si="49"/>
        <v>946334.75</v>
      </c>
      <c r="AV109" s="99">
        <f t="shared" si="50"/>
        <v>303775.37475005316</v>
      </c>
      <c r="AX109" s="100">
        <v>100</v>
      </c>
      <c r="AY109" s="101" t="s">
        <v>181</v>
      </c>
      <c r="AZ109" s="102"/>
      <c r="BA109" s="102"/>
      <c r="BB109" s="103"/>
      <c r="BC109" s="104">
        <f t="shared" si="51"/>
        <v>0</v>
      </c>
      <c r="BD109" s="103"/>
      <c r="BE109" s="103"/>
      <c r="BF109" s="104">
        <f t="shared" si="33"/>
        <v>0</v>
      </c>
      <c r="BG109" s="105">
        <f t="shared" si="34"/>
        <v>0</v>
      </c>
      <c r="BH109" s="106"/>
      <c r="BI109" s="104">
        <v>0</v>
      </c>
      <c r="BJ109" s="97">
        <f t="shared" si="52"/>
        <v>366669</v>
      </c>
      <c r="BK109" s="97">
        <f t="shared" si="53"/>
        <v>366669</v>
      </c>
      <c r="BL109" s="97">
        <f t="shared" si="54"/>
        <v>0</v>
      </c>
      <c r="BM109" s="97"/>
      <c r="BN109" s="104">
        <f t="shared" si="55"/>
        <v>0</v>
      </c>
      <c r="BO109" s="105">
        <f t="shared" si="56"/>
        <v>0</v>
      </c>
      <c r="BP109" s="107"/>
      <c r="BQ109" s="108">
        <v>110709</v>
      </c>
      <c r="BR109" s="109">
        <v>204414.5</v>
      </c>
      <c r="BS109" s="107"/>
      <c r="BT109" s="110"/>
      <c r="BU109" s="110">
        <f t="shared" si="35"/>
        <v>-100</v>
      </c>
      <c r="BV109"/>
      <c r="BW109" s="26"/>
      <c r="BX109" s="107"/>
    </row>
    <row r="110" spans="1:76">
      <c r="A110" s="79">
        <v>101</v>
      </c>
      <c r="B110" s="79">
        <v>101</v>
      </c>
      <c r="C110" s="80" t="s">
        <v>182</v>
      </c>
      <c r="D110" s="81">
        <f t="shared" si="36"/>
        <v>419</v>
      </c>
      <c r="E110" s="82">
        <f t="shared" si="37"/>
        <v>3977103</v>
      </c>
      <c r="F110" s="82">
        <f t="shared" si="37"/>
        <v>374167</v>
      </c>
      <c r="G110" s="83">
        <f t="shared" si="38"/>
        <v>4351270</v>
      </c>
      <c r="H110" s="84"/>
      <c r="I110" s="85">
        <f t="shared" si="39"/>
        <v>0</v>
      </c>
      <c r="J110" s="86">
        <f t="shared" si="29"/>
        <v>0</v>
      </c>
      <c r="K110" s="87">
        <f t="shared" si="40"/>
        <v>374167</v>
      </c>
      <c r="L110" s="83">
        <f t="shared" si="41"/>
        <v>374167</v>
      </c>
      <c r="M110" s="88"/>
      <c r="N110" s="111">
        <f t="shared" si="30"/>
        <v>3977103</v>
      </c>
      <c r="P110" s="85">
        <f t="shared" si="42"/>
        <v>0</v>
      </c>
      <c r="Q110" s="82">
        <f t="shared" si="43"/>
        <v>0</v>
      </c>
      <c r="R110" s="82">
        <f t="shared" si="44"/>
        <v>374167</v>
      </c>
      <c r="S110" s="90">
        <f t="shared" si="31"/>
        <v>374167</v>
      </c>
      <c r="U110" s="111">
        <f t="shared" si="45"/>
        <v>600251.25</v>
      </c>
      <c r="V110">
        <f t="shared" si="32"/>
        <v>0</v>
      </c>
      <c r="W110" s="91">
        <v>101</v>
      </c>
      <c r="X110" s="92">
        <v>419</v>
      </c>
      <c r="Y110" s="93">
        <v>3977103</v>
      </c>
      <c r="Z110" s="93">
        <v>0</v>
      </c>
      <c r="AA110" s="93">
        <v>3977103</v>
      </c>
      <c r="AB110" s="93">
        <v>374167</v>
      </c>
      <c r="AC110" s="93">
        <v>4351270</v>
      </c>
      <c r="AD110" s="93">
        <v>0</v>
      </c>
      <c r="AE110" s="93">
        <v>0</v>
      </c>
      <c r="AF110" s="93">
        <v>0</v>
      </c>
      <c r="AG110" s="94">
        <v>4351270</v>
      </c>
      <c r="AI110" s="91">
        <v>101</v>
      </c>
      <c r="AJ110" s="95">
        <v>101</v>
      </c>
      <c r="AK110" s="96" t="s">
        <v>182</v>
      </c>
      <c r="AL110" s="97">
        <f t="shared" si="46"/>
        <v>3977103</v>
      </c>
      <c r="AM110" s="98">
        <v>4008561</v>
      </c>
      <c r="AN110" s="97">
        <f t="shared" si="47"/>
        <v>0</v>
      </c>
      <c r="AO110" s="97">
        <v>75524.5</v>
      </c>
      <c r="AP110" s="97">
        <v>16566.75</v>
      </c>
      <c r="AQ110" s="97">
        <v>26560.25</v>
      </c>
      <c r="AR110" s="97">
        <v>33753.75</v>
      </c>
      <c r="AS110" s="97">
        <v>73679</v>
      </c>
      <c r="AT110" s="97">
        <f t="shared" si="48"/>
        <v>0</v>
      </c>
      <c r="AU110" s="99">
        <f t="shared" si="49"/>
        <v>226084.25</v>
      </c>
      <c r="AV110" s="99">
        <f t="shared" si="50"/>
        <v>0</v>
      </c>
      <c r="AX110" s="100">
        <v>101</v>
      </c>
      <c r="AY110" s="101" t="s">
        <v>182</v>
      </c>
      <c r="AZ110" s="102"/>
      <c r="BA110" s="102"/>
      <c r="BB110" s="103"/>
      <c r="BC110" s="104">
        <f t="shared" si="51"/>
        <v>0</v>
      </c>
      <c r="BD110" s="103"/>
      <c r="BE110" s="103"/>
      <c r="BF110" s="104">
        <f t="shared" si="33"/>
        <v>0</v>
      </c>
      <c r="BG110" s="105">
        <f t="shared" si="34"/>
        <v>0</v>
      </c>
      <c r="BH110" s="106"/>
      <c r="BI110" s="104">
        <v>0</v>
      </c>
      <c r="BJ110" s="97">
        <f t="shared" si="52"/>
        <v>0</v>
      </c>
      <c r="BK110" s="97">
        <f t="shared" si="53"/>
        <v>0</v>
      </c>
      <c r="BL110" s="97">
        <f t="shared" si="54"/>
        <v>0</v>
      </c>
      <c r="BM110" s="97"/>
      <c r="BN110" s="104">
        <f t="shared" si="55"/>
        <v>0</v>
      </c>
      <c r="BO110" s="105">
        <f t="shared" si="56"/>
        <v>0</v>
      </c>
      <c r="BP110" s="107"/>
      <c r="BQ110" s="108">
        <v>1752873.8054425297</v>
      </c>
      <c r="BR110" s="109">
        <v>82141.25</v>
      </c>
      <c r="BS110" s="107"/>
      <c r="BT110" s="110"/>
      <c r="BU110" s="110">
        <f t="shared" si="35"/>
        <v>-101</v>
      </c>
      <c r="BV110"/>
      <c r="BW110" s="26"/>
      <c r="BX110" s="107"/>
    </row>
    <row r="111" spans="1:76">
      <c r="A111" s="79">
        <v>102</v>
      </c>
      <c r="B111" s="79">
        <v>102</v>
      </c>
      <c r="C111" s="80" t="s">
        <v>183</v>
      </c>
      <c r="D111" s="81">
        <f t="shared" si="36"/>
        <v>0</v>
      </c>
      <c r="E111" s="82">
        <f t="shared" si="37"/>
        <v>0</v>
      </c>
      <c r="F111" s="82">
        <f t="shared" si="37"/>
        <v>0</v>
      </c>
      <c r="G111" s="83">
        <f t="shared" si="38"/>
        <v>0</v>
      </c>
      <c r="H111" s="84"/>
      <c r="I111" s="85">
        <f t="shared" si="39"/>
        <v>0</v>
      </c>
      <c r="J111" s="86" t="str">
        <f t="shared" si="29"/>
        <v/>
      </c>
      <c r="K111" s="87">
        <f t="shared" si="40"/>
        <v>0</v>
      </c>
      <c r="L111" s="83">
        <f t="shared" si="41"/>
        <v>0</v>
      </c>
      <c r="M111" s="88"/>
      <c r="N111" s="111">
        <f t="shared" si="30"/>
        <v>0</v>
      </c>
      <c r="P111" s="85">
        <f t="shared" si="42"/>
        <v>0</v>
      </c>
      <c r="Q111" s="82">
        <f t="shared" si="43"/>
        <v>0</v>
      </c>
      <c r="R111" s="82">
        <f t="shared" si="44"/>
        <v>0</v>
      </c>
      <c r="S111" s="90">
        <f t="shared" si="31"/>
        <v>0</v>
      </c>
      <c r="U111" s="111">
        <f t="shared" si="45"/>
        <v>0</v>
      </c>
      <c r="V111">
        <f t="shared" si="32"/>
        <v>0</v>
      </c>
      <c r="W111" s="91">
        <v>102</v>
      </c>
      <c r="X111" s="92"/>
      <c r="Y111" s="93"/>
      <c r="Z111" s="93"/>
      <c r="AA111" s="93"/>
      <c r="AB111" s="93"/>
      <c r="AC111" s="93"/>
      <c r="AD111" s="93"/>
      <c r="AE111" s="93"/>
      <c r="AF111" s="93"/>
      <c r="AG111" s="94"/>
      <c r="AI111" s="91">
        <v>102</v>
      </c>
      <c r="AJ111" s="95">
        <v>102</v>
      </c>
      <c r="AK111" s="96" t="s">
        <v>183</v>
      </c>
      <c r="AL111" s="97">
        <f t="shared" si="46"/>
        <v>0</v>
      </c>
      <c r="AM111" s="98">
        <v>0</v>
      </c>
      <c r="AN111" s="97">
        <f t="shared" si="47"/>
        <v>0</v>
      </c>
      <c r="AO111" s="97">
        <v>0</v>
      </c>
      <c r="AP111" s="97">
        <v>0</v>
      </c>
      <c r="AQ111" s="97">
        <v>0</v>
      </c>
      <c r="AR111" s="97">
        <v>0</v>
      </c>
      <c r="AS111" s="97">
        <v>0</v>
      </c>
      <c r="AT111" s="97">
        <f t="shared" si="48"/>
        <v>0</v>
      </c>
      <c r="AU111" s="99">
        <f t="shared" si="49"/>
        <v>0</v>
      </c>
      <c r="AV111" s="99">
        <f t="shared" si="50"/>
        <v>0</v>
      </c>
      <c r="AX111" s="100">
        <v>102</v>
      </c>
      <c r="AY111" s="101" t="s">
        <v>183</v>
      </c>
      <c r="AZ111" s="102"/>
      <c r="BA111" s="102"/>
      <c r="BB111" s="103"/>
      <c r="BC111" s="104">
        <f t="shared" si="51"/>
        <v>0</v>
      </c>
      <c r="BD111" s="103"/>
      <c r="BE111" s="103"/>
      <c r="BF111" s="104">
        <f t="shared" si="33"/>
        <v>0</v>
      </c>
      <c r="BG111" s="105">
        <f t="shared" si="34"/>
        <v>0</v>
      </c>
      <c r="BH111" s="106"/>
      <c r="BI111" s="104">
        <v>0</v>
      </c>
      <c r="BJ111" s="97">
        <f t="shared" si="52"/>
        <v>0</v>
      </c>
      <c r="BK111" s="97">
        <f t="shared" si="53"/>
        <v>0</v>
      </c>
      <c r="BL111" s="97">
        <f t="shared" si="54"/>
        <v>0</v>
      </c>
      <c r="BM111" s="97"/>
      <c r="BN111" s="104">
        <f t="shared" si="55"/>
        <v>0</v>
      </c>
      <c r="BO111" s="105">
        <f t="shared" si="56"/>
        <v>0</v>
      </c>
      <c r="BP111" s="107"/>
      <c r="BQ111" s="108">
        <v>0</v>
      </c>
      <c r="BR111" s="109">
        <v>0</v>
      </c>
      <c r="BS111" s="107"/>
      <c r="BT111" s="110" t="s">
        <v>98</v>
      </c>
      <c r="BU111" s="110">
        <f t="shared" si="35"/>
        <v>-102</v>
      </c>
      <c r="BV111"/>
      <c r="BW111" s="26"/>
      <c r="BX111" s="107"/>
    </row>
    <row r="112" spans="1:76">
      <c r="A112" s="79">
        <v>103</v>
      </c>
      <c r="B112" s="79">
        <v>103</v>
      </c>
      <c r="C112" s="80" t="s">
        <v>184</v>
      </c>
      <c r="D112" s="81">
        <f t="shared" si="36"/>
        <v>15</v>
      </c>
      <c r="E112" s="82">
        <f t="shared" si="37"/>
        <v>159270</v>
      </c>
      <c r="F112" s="82">
        <f t="shared" si="37"/>
        <v>13395</v>
      </c>
      <c r="G112" s="83">
        <f t="shared" si="38"/>
        <v>172665</v>
      </c>
      <c r="H112" s="84"/>
      <c r="I112" s="85">
        <f t="shared" si="39"/>
        <v>30032.975544876106</v>
      </c>
      <c r="J112" s="86">
        <f t="shared" si="29"/>
        <v>0.66656624874187498</v>
      </c>
      <c r="K112" s="87">
        <f t="shared" si="40"/>
        <v>13395</v>
      </c>
      <c r="L112" s="83">
        <f t="shared" si="41"/>
        <v>43427.975544876106</v>
      </c>
      <c r="M112" s="88"/>
      <c r="N112" s="111">
        <f t="shared" si="30"/>
        <v>129237.0244551239</v>
      </c>
      <c r="P112" s="85">
        <f t="shared" si="42"/>
        <v>0</v>
      </c>
      <c r="Q112" s="82">
        <f t="shared" si="43"/>
        <v>30032.975544876106</v>
      </c>
      <c r="R112" s="82">
        <f t="shared" si="44"/>
        <v>13395</v>
      </c>
      <c r="S112" s="90">
        <f t="shared" si="31"/>
        <v>43427.975544876106</v>
      </c>
      <c r="U112" s="111">
        <f t="shared" si="45"/>
        <v>58451.25</v>
      </c>
      <c r="V112">
        <f t="shared" si="32"/>
        <v>0</v>
      </c>
      <c r="W112" s="91">
        <v>103</v>
      </c>
      <c r="X112" s="92">
        <v>15</v>
      </c>
      <c r="Y112" s="93">
        <v>159270</v>
      </c>
      <c r="Z112" s="93">
        <v>0</v>
      </c>
      <c r="AA112" s="93">
        <v>159270</v>
      </c>
      <c r="AB112" s="93">
        <v>13395</v>
      </c>
      <c r="AC112" s="93">
        <v>172665</v>
      </c>
      <c r="AD112" s="93">
        <v>0</v>
      </c>
      <c r="AE112" s="93">
        <v>0</v>
      </c>
      <c r="AF112" s="93">
        <v>0</v>
      </c>
      <c r="AG112" s="94">
        <v>172665</v>
      </c>
      <c r="AI112" s="91">
        <v>103</v>
      </c>
      <c r="AJ112" s="95">
        <v>103</v>
      </c>
      <c r="AK112" s="96" t="s">
        <v>184</v>
      </c>
      <c r="AL112" s="97">
        <f t="shared" si="46"/>
        <v>159270</v>
      </c>
      <c r="AM112" s="98">
        <v>123019</v>
      </c>
      <c r="AN112" s="97">
        <f t="shared" si="47"/>
        <v>36251</v>
      </c>
      <c r="AO112" s="97">
        <v>5820.25</v>
      </c>
      <c r="AP112" s="97">
        <v>0</v>
      </c>
      <c r="AQ112" s="97">
        <v>0</v>
      </c>
      <c r="AR112" s="97">
        <v>0</v>
      </c>
      <c r="AS112" s="97">
        <v>2985</v>
      </c>
      <c r="AT112" s="97">
        <f t="shared" si="48"/>
        <v>0</v>
      </c>
      <c r="AU112" s="99">
        <f t="shared" si="49"/>
        <v>45056.25</v>
      </c>
      <c r="AV112" s="99">
        <f t="shared" si="50"/>
        <v>30032.975544876106</v>
      </c>
      <c r="AX112" s="100">
        <v>103</v>
      </c>
      <c r="AY112" s="101" t="s">
        <v>184</v>
      </c>
      <c r="AZ112" s="102"/>
      <c r="BA112" s="102"/>
      <c r="BB112" s="103"/>
      <c r="BC112" s="104">
        <f t="shared" si="51"/>
        <v>0</v>
      </c>
      <c r="BD112" s="103"/>
      <c r="BE112" s="103"/>
      <c r="BF112" s="104">
        <f t="shared" si="33"/>
        <v>0</v>
      </c>
      <c r="BG112" s="105">
        <f t="shared" si="34"/>
        <v>0</v>
      </c>
      <c r="BH112" s="106"/>
      <c r="BI112" s="104">
        <v>0</v>
      </c>
      <c r="BJ112" s="97">
        <f t="shared" si="52"/>
        <v>36251</v>
      </c>
      <c r="BK112" s="97">
        <f t="shared" si="53"/>
        <v>36251</v>
      </c>
      <c r="BL112" s="97">
        <f t="shared" si="54"/>
        <v>0</v>
      </c>
      <c r="BM112" s="97"/>
      <c r="BN112" s="104">
        <f t="shared" si="55"/>
        <v>0</v>
      </c>
      <c r="BO112" s="105">
        <f t="shared" si="56"/>
        <v>0</v>
      </c>
      <c r="BP112" s="107"/>
      <c r="BQ112" s="108">
        <v>16416</v>
      </c>
      <c r="BR112" s="109">
        <v>3097.5</v>
      </c>
      <c r="BS112" s="107"/>
      <c r="BT112" s="110"/>
      <c r="BU112" s="110">
        <f t="shared" si="35"/>
        <v>-103</v>
      </c>
      <c r="BV112"/>
      <c r="BW112" s="26"/>
      <c r="BX112" s="107"/>
    </row>
    <row r="113" spans="1:76">
      <c r="A113" s="79">
        <v>104</v>
      </c>
      <c r="B113" s="79">
        <v>104</v>
      </c>
      <c r="C113" s="114" t="s">
        <v>185</v>
      </c>
      <c r="D113" s="81">
        <f t="shared" si="36"/>
        <v>0</v>
      </c>
      <c r="E113" s="82">
        <f t="shared" si="37"/>
        <v>0</v>
      </c>
      <c r="F113" s="82">
        <f t="shared" si="37"/>
        <v>0</v>
      </c>
      <c r="G113" s="83">
        <f t="shared" si="38"/>
        <v>0</v>
      </c>
      <c r="H113" s="84"/>
      <c r="I113" s="85">
        <f t="shared" si="39"/>
        <v>0</v>
      </c>
      <c r="J113" s="86" t="str">
        <f t="shared" si="29"/>
        <v/>
      </c>
      <c r="K113" s="87">
        <f t="shared" si="40"/>
        <v>0</v>
      </c>
      <c r="L113" s="83">
        <f t="shared" si="41"/>
        <v>0</v>
      </c>
      <c r="M113" s="88"/>
      <c r="N113" s="111">
        <f t="shared" si="30"/>
        <v>0</v>
      </c>
      <c r="P113" s="85">
        <f t="shared" si="42"/>
        <v>0</v>
      </c>
      <c r="Q113" s="82">
        <f t="shared" si="43"/>
        <v>0</v>
      </c>
      <c r="R113" s="82">
        <f t="shared" si="44"/>
        <v>0</v>
      </c>
      <c r="S113" s="90">
        <f t="shared" si="31"/>
        <v>0</v>
      </c>
      <c r="U113" s="111">
        <f t="shared" si="45"/>
        <v>0</v>
      </c>
      <c r="V113">
        <f t="shared" si="32"/>
        <v>0</v>
      </c>
      <c r="W113" s="91">
        <v>104</v>
      </c>
      <c r="X113" s="92"/>
      <c r="Y113" s="93"/>
      <c r="Z113" s="93"/>
      <c r="AA113" s="93"/>
      <c r="AB113" s="93"/>
      <c r="AC113" s="93"/>
      <c r="AD113" s="93"/>
      <c r="AE113" s="93"/>
      <c r="AF113" s="93"/>
      <c r="AG113" s="94"/>
      <c r="AI113" s="91">
        <v>104</v>
      </c>
      <c r="AJ113" s="95">
        <v>104</v>
      </c>
      <c r="AK113" s="96" t="s">
        <v>186</v>
      </c>
      <c r="AL113" s="97">
        <f t="shared" si="46"/>
        <v>0</v>
      </c>
      <c r="AM113" s="98">
        <v>0</v>
      </c>
      <c r="AN113" s="97">
        <f t="shared" si="47"/>
        <v>0</v>
      </c>
      <c r="AO113" s="97">
        <v>0</v>
      </c>
      <c r="AP113" s="97">
        <v>0</v>
      </c>
      <c r="AQ113" s="97">
        <v>0</v>
      </c>
      <c r="AR113" s="97">
        <v>0</v>
      </c>
      <c r="AS113" s="97">
        <v>0</v>
      </c>
      <c r="AT113" s="97">
        <f t="shared" si="48"/>
        <v>0</v>
      </c>
      <c r="AU113" s="99">
        <f t="shared" si="49"/>
        <v>0</v>
      </c>
      <c r="AV113" s="99">
        <f t="shared" si="50"/>
        <v>0</v>
      </c>
      <c r="AX113" s="100">
        <v>104</v>
      </c>
      <c r="AY113" s="101" t="s">
        <v>185</v>
      </c>
      <c r="AZ113" s="102"/>
      <c r="BA113" s="102"/>
      <c r="BB113" s="103"/>
      <c r="BC113" s="104">
        <f t="shared" si="51"/>
        <v>0</v>
      </c>
      <c r="BD113" s="103"/>
      <c r="BE113" s="103"/>
      <c r="BF113" s="104">
        <f t="shared" si="33"/>
        <v>0</v>
      </c>
      <c r="BG113" s="105">
        <f t="shared" si="34"/>
        <v>0</v>
      </c>
      <c r="BH113" s="106"/>
      <c r="BI113" s="104">
        <v>0</v>
      </c>
      <c r="BJ113" s="97">
        <f t="shared" si="52"/>
        <v>0</v>
      </c>
      <c r="BK113" s="97">
        <f t="shared" si="53"/>
        <v>0</v>
      </c>
      <c r="BL113" s="97">
        <f t="shared" si="54"/>
        <v>0</v>
      </c>
      <c r="BM113" s="97"/>
      <c r="BN113" s="104">
        <f t="shared" si="55"/>
        <v>0</v>
      </c>
      <c r="BO113" s="105">
        <f t="shared" si="56"/>
        <v>0</v>
      </c>
      <c r="BP113" s="107"/>
      <c r="BQ113" s="108">
        <v>0</v>
      </c>
      <c r="BR113" s="109">
        <v>0</v>
      </c>
      <c r="BS113" s="107"/>
      <c r="BT113" s="110"/>
      <c r="BU113" s="110">
        <f t="shared" si="35"/>
        <v>-104</v>
      </c>
      <c r="BV113"/>
      <c r="BW113" s="26"/>
      <c r="BX113" s="107"/>
    </row>
    <row r="114" spans="1:76">
      <c r="A114" s="79">
        <v>105</v>
      </c>
      <c r="B114" s="79">
        <v>105</v>
      </c>
      <c r="C114" s="80" t="s">
        <v>187</v>
      </c>
      <c r="D114" s="81">
        <f t="shared" si="36"/>
        <v>2</v>
      </c>
      <c r="E114" s="82">
        <f t="shared" si="37"/>
        <v>21586</v>
      </c>
      <c r="F114" s="82">
        <f t="shared" si="37"/>
        <v>1786</v>
      </c>
      <c r="G114" s="83">
        <f t="shared" si="38"/>
        <v>23372</v>
      </c>
      <c r="H114" s="84"/>
      <c r="I114" s="85">
        <f t="shared" si="39"/>
        <v>10080.03126684802</v>
      </c>
      <c r="J114" s="86">
        <f t="shared" si="29"/>
        <v>0.43108374745960826</v>
      </c>
      <c r="K114" s="87">
        <f t="shared" si="40"/>
        <v>1786</v>
      </c>
      <c r="L114" s="83">
        <f t="shared" si="41"/>
        <v>11866.03126684802</v>
      </c>
      <c r="M114" s="88"/>
      <c r="N114" s="111">
        <f t="shared" si="30"/>
        <v>11505.96873315198</v>
      </c>
      <c r="P114" s="85">
        <f t="shared" si="42"/>
        <v>0</v>
      </c>
      <c r="Q114" s="82">
        <f t="shared" si="43"/>
        <v>10080.03126684802</v>
      </c>
      <c r="R114" s="82">
        <f t="shared" si="44"/>
        <v>1786</v>
      </c>
      <c r="S114" s="90">
        <f t="shared" si="31"/>
        <v>11866.03126684802</v>
      </c>
      <c r="U114" s="111">
        <f t="shared" si="45"/>
        <v>25169</v>
      </c>
      <c r="V114">
        <f t="shared" si="32"/>
        <v>0</v>
      </c>
      <c r="W114" s="91">
        <v>105</v>
      </c>
      <c r="X114" s="92">
        <v>2</v>
      </c>
      <c r="Y114" s="93">
        <v>21586</v>
      </c>
      <c r="Z114" s="93">
        <v>0</v>
      </c>
      <c r="AA114" s="93">
        <v>21586</v>
      </c>
      <c r="AB114" s="93">
        <v>1786</v>
      </c>
      <c r="AC114" s="93">
        <v>23372</v>
      </c>
      <c r="AD114" s="93">
        <v>0</v>
      </c>
      <c r="AE114" s="93">
        <v>0</v>
      </c>
      <c r="AF114" s="93">
        <v>0</v>
      </c>
      <c r="AG114" s="94">
        <v>23372</v>
      </c>
      <c r="AI114" s="91">
        <v>105</v>
      </c>
      <c r="AJ114" s="95">
        <v>105</v>
      </c>
      <c r="AK114" s="96" t="s">
        <v>187</v>
      </c>
      <c r="AL114" s="97">
        <f t="shared" si="46"/>
        <v>21586</v>
      </c>
      <c r="AM114" s="98">
        <v>9419</v>
      </c>
      <c r="AN114" s="97">
        <f t="shared" si="47"/>
        <v>12167</v>
      </c>
      <c r="AO114" s="97">
        <v>0</v>
      </c>
      <c r="AP114" s="97">
        <v>0</v>
      </c>
      <c r="AQ114" s="97">
        <v>0</v>
      </c>
      <c r="AR114" s="97">
        <v>2606</v>
      </c>
      <c r="AS114" s="97">
        <v>8610</v>
      </c>
      <c r="AT114" s="97">
        <f t="shared" si="48"/>
        <v>0</v>
      </c>
      <c r="AU114" s="99">
        <f t="shared" si="49"/>
        <v>23383</v>
      </c>
      <c r="AV114" s="99">
        <f t="shared" si="50"/>
        <v>10080.03126684802</v>
      </c>
      <c r="AX114" s="100">
        <v>105</v>
      </c>
      <c r="AY114" s="101" t="s">
        <v>187</v>
      </c>
      <c r="AZ114" s="102"/>
      <c r="BA114" s="102"/>
      <c r="BB114" s="103"/>
      <c r="BC114" s="104">
        <f t="shared" si="51"/>
        <v>0</v>
      </c>
      <c r="BD114" s="103"/>
      <c r="BE114" s="103"/>
      <c r="BF114" s="104">
        <f t="shared" si="33"/>
        <v>0</v>
      </c>
      <c r="BG114" s="105">
        <f t="shared" si="34"/>
        <v>0</v>
      </c>
      <c r="BH114" s="106"/>
      <c r="BI114" s="104">
        <v>0</v>
      </c>
      <c r="BJ114" s="97">
        <f t="shared" si="52"/>
        <v>12167</v>
      </c>
      <c r="BK114" s="97">
        <f t="shared" si="53"/>
        <v>12167</v>
      </c>
      <c r="BL114" s="97">
        <f t="shared" si="54"/>
        <v>0</v>
      </c>
      <c r="BM114" s="97"/>
      <c r="BN114" s="104">
        <f t="shared" si="55"/>
        <v>0</v>
      </c>
      <c r="BO114" s="105">
        <f t="shared" si="56"/>
        <v>0</v>
      </c>
      <c r="BP114" s="107"/>
      <c r="BQ114" s="108">
        <v>0</v>
      </c>
      <c r="BR114" s="109">
        <v>0</v>
      </c>
      <c r="BS114" s="107"/>
      <c r="BT114" s="110"/>
      <c r="BU114" s="110">
        <f t="shared" si="35"/>
        <v>-105</v>
      </c>
      <c r="BV114"/>
      <c r="BW114" s="26"/>
      <c r="BX114" s="107"/>
    </row>
    <row r="115" spans="1:76">
      <c r="A115" s="79">
        <v>106</v>
      </c>
      <c r="B115" s="79">
        <v>106</v>
      </c>
      <c r="C115" s="80" t="s">
        <v>188</v>
      </c>
      <c r="D115" s="81">
        <f t="shared" si="36"/>
        <v>0</v>
      </c>
      <c r="E115" s="82">
        <f t="shared" si="37"/>
        <v>0</v>
      </c>
      <c r="F115" s="82">
        <f t="shared" si="37"/>
        <v>0</v>
      </c>
      <c r="G115" s="83">
        <f t="shared" si="38"/>
        <v>0</v>
      </c>
      <c r="H115" s="84"/>
      <c r="I115" s="85">
        <f t="shared" si="39"/>
        <v>0</v>
      </c>
      <c r="J115" s="86" t="str">
        <f t="shared" si="29"/>
        <v/>
      </c>
      <c r="K115" s="87">
        <f t="shared" si="40"/>
        <v>0</v>
      </c>
      <c r="L115" s="83">
        <f t="shared" si="41"/>
        <v>0</v>
      </c>
      <c r="M115" s="88"/>
      <c r="N115" s="111">
        <f t="shared" si="30"/>
        <v>0</v>
      </c>
      <c r="P115" s="85">
        <f t="shared" si="42"/>
        <v>0</v>
      </c>
      <c r="Q115" s="82">
        <f t="shared" si="43"/>
        <v>0</v>
      </c>
      <c r="R115" s="82">
        <f t="shared" si="44"/>
        <v>0</v>
      </c>
      <c r="S115" s="90">
        <f t="shared" si="31"/>
        <v>0</v>
      </c>
      <c r="U115" s="111">
        <f t="shared" si="45"/>
        <v>0</v>
      </c>
      <c r="V115">
        <f t="shared" si="32"/>
        <v>0</v>
      </c>
      <c r="W115" s="91">
        <v>106</v>
      </c>
      <c r="X115" s="92"/>
      <c r="Y115" s="93"/>
      <c r="Z115" s="93"/>
      <c r="AA115" s="93"/>
      <c r="AB115" s="93"/>
      <c r="AC115" s="93"/>
      <c r="AD115" s="93"/>
      <c r="AE115" s="93"/>
      <c r="AF115" s="93"/>
      <c r="AG115" s="94"/>
      <c r="AI115" s="91">
        <v>106</v>
      </c>
      <c r="AJ115" s="95">
        <v>106</v>
      </c>
      <c r="AK115" s="96" t="s">
        <v>188</v>
      </c>
      <c r="AL115" s="97">
        <f t="shared" si="46"/>
        <v>0</v>
      </c>
      <c r="AM115" s="98">
        <v>0</v>
      </c>
      <c r="AN115" s="97">
        <f t="shared" si="47"/>
        <v>0</v>
      </c>
      <c r="AO115" s="97">
        <v>0</v>
      </c>
      <c r="AP115" s="97">
        <v>0</v>
      </c>
      <c r="AQ115" s="97">
        <v>0</v>
      </c>
      <c r="AR115" s="97">
        <v>0</v>
      </c>
      <c r="AS115" s="97">
        <v>0</v>
      </c>
      <c r="AT115" s="97">
        <f t="shared" si="48"/>
        <v>0</v>
      </c>
      <c r="AU115" s="99">
        <f t="shared" si="49"/>
        <v>0</v>
      </c>
      <c r="AV115" s="99">
        <f t="shared" si="50"/>
        <v>0</v>
      </c>
      <c r="AX115" s="100">
        <v>106</v>
      </c>
      <c r="AY115" s="101" t="s">
        <v>188</v>
      </c>
      <c r="AZ115" s="102"/>
      <c r="BA115" s="102"/>
      <c r="BB115" s="103"/>
      <c r="BC115" s="104">
        <f t="shared" si="51"/>
        <v>0</v>
      </c>
      <c r="BD115" s="103"/>
      <c r="BE115" s="103"/>
      <c r="BF115" s="104">
        <f t="shared" si="33"/>
        <v>0</v>
      </c>
      <c r="BG115" s="105">
        <f t="shared" si="34"/>
        <v>0</v>
      </c>
      <c r="BH115" s="106"/>
      <c r="BI115" s="104">
        <v>0</v>
      </c>
      <c r="BJ115" s="97">
        <f t="shared" si="52"/>
        <v>0</v>
      </c>
      <c r="BK115" s="97">
        <f t="shared" si="53"/>
        <v>0</v>
      </c>
      <c r="BL115" s="97">
        <f t="shared" si="54"/>
        <v>0</v>
      </c>
      <c r="BM115" s="97"/>
      <c r="BN115" s="104">
        <f t="shared" si="55"/>
        <v>0</v>
      </c>
      <c r="BO115" s="105">
        <f t="shared" si="56"/>
        <v>0</v>
      </c>
      <c r="BP115" s="107"/>
      <c r="BQ115" s="108">
        <v>0</v>
      </c>
      <c r="BR115" s="109">
        <v>0</v>
      </c>
      <c r="BS115" s="107"/>
      <c r="BT115" s="110"/>
      <c r="BU115" s="110">
        <f t="shared" si="35"/>
        <v>-106</v>
      </c>
      <c r="BV115"/>
      <c r="BW115" s="26"/>
      <c r="BX115" s="107"/>
    </row>
    <row r="116" spans="1:76">
      <c r="A116" s="79">
        <v>107</v>
      </c>
      <c r="B116" s="79">
        <v>107</v>
      </c>
      <c r="C116" s="80" t="s">
        <v>189</v>
      </c>
      <c r="D116" s="81">
        <f t="shared" si="36"/>
        <v>1</v>
      </c>
      <c r="E116" s="82">
        <f t="shared" si="37"/>
        <v>13789</v>
      </c>
      <c r="F116" s="82">
        <f t="shared" si="37"/>
        <v>893</v>
      </c>
      <c r="G116" s="83">
        <f t="shared" si="38"/>
        <v>14682</v>
      </c>
      <c r="H116" s="84"/>
      <c r="I116" s="85">
        <f t="shared" si="39"/>
        <v>0</v>
      </c>
      <c r="J116" s="86">
        <f t="shared" si="29"/>
        <v>0</v>
      </c>
      <c r="K116" s="87">
        <f t="shared" si="40"/>
        <v>893</v>
      </c>
      <c r="L116" s="83">
        <f t="shared" si="41"/>
        <v>893</v>
      </c>
      <c r="M116" s="88"/>
      <c r="N116" s="111">
        <f t="shared" si="30"/>
        <v>13789</v>
      </c>
      <c r="P116" s="85">
        <f t="shared" si="42"/>
        <v>0</v>
      </c>
      <c r="Q116" s="82">
        <f t="shared" si="43"/>
        <v>0</v>
      </c>
      <c r="R116" s="82">
        <f t="shared" si="44"/>
        <v>893</v>
      </c>
      <c r="S116" s="90">
        <f t="shared" si="31"/>
        <v>893</v>
      </c>
      <c r="U116" s="111">
        <f t="shared" si="45"/>
        <v>354006.75</v>
      </c>
      <c r="V116">
        <f t="shared" si="32"/>
        <v>0</v>
      </c>
      <c r="W116" s="91">
        <v>107</v>
      </c>
      <c r="X116" s="92">
        <v>1</v>
      </c>
      <c r="Y116" s="93">
        <v>13789</v>
      </c>
      <c r="Z116" s="93">
        <v>0</v>
      </c>
      <c r="AA116" s="93">
        <v>13789</v>
      </c>
      <c r="AB116" s="93">
        <v>893</v>
      </c>
      <c r="AC116" s="93">
        <v>14682</v>
      </c>
      <c r="AD116" s="93">
        <v>0</v>
      </c>
      <c r="AE116" s="93">
        <v>0</v>
      </c>
      <c r="AF116" s="93">
        <v>0</v>
      </c>
      <c r="AG116" s="94">
        <v>14682</v>
      </c>
      <c r="AI116" s="91">
        <v>107</v>
      </c>
      <c r="AJ116" s="95">
        <v>107</v>
      </c>
      <c r="AK116" s="96" t="s">
        <v>189</v>
      </c>
      <c r="AL116" s="97">
        <f t="shared" si="46"/>
        <v>13789</v>
      </c>
      <c r="AM116" s="98">
        <v>27010</v>
      </c>
      <c r="AN116" s="97">
        <f t="shared" si="47"/>
        <v>0</v>
      </c>
      <c r="AO116" s="97">
        <v>3552.5</v>
      </c>
      <c r="AP116" s="97">
        <v>0</v>
      </c>
      <c r="AQ116" s="97">
        <v>0</v>
      </c>
      <c r="AR116" s="97">
        <v>155990.25</v>
      </c>
      <c r="AS116" s="97">
        <v>193571</v>
      </c>
      <c r="AT116" s="97">
        <f t="shared" si="48"/>
        <v>0</v>
      </c>
      <c r="AU116" s="99">
        <f t="shared" si="49"/>
        <v>353113.75</v>
      </c>
      <c r="AV116" s="99">
        <f t="shared" si="50"/>
        <v>0</v>
      </c>
      <c r="AX116" s="100">
        <v>107</v>
      </c>
      <c r="AY116" s="101" t="s">
        <v>189</v>
      </c>
      <c r="AZ116" s="102"/>
      <c r="BA116" s="102"/>
      <c r="BB116" s="103"/>
      <c r="BC116" s="104">
        <f t="shared" si="51"/>
        <v>0</v>
      </c>
      <c r="BD116" s="103"/>
      <c r="BE116" s="103"/>
      <c r="BF116" s="104">
        <f t="shared" si="33"/>
        <v>0</v>
      </c>
      <c r="BG116" s="105">
        <f t="shared" si="34"/>
        <v>0</v>
      </c>
      <c r="BH116" s="106"/>
      <c r="BI116" s="104">
        <v>0</v>
      </c>
      <c r="BJ116" s="97">
        <f t="shared" si="52"/>
        <v>0</v>
      </c>
      <c r="BK116" s="97">
        <f t="shared" si="53"/>
        <v>0</v>
      </c>
      <c r="BL116" s="97">
        <f t="shared" si="54"/>
        <v>0</v>
      </c>
      <c r="BM116" s="97"/>
      <c r="BN116" s="104">
        <f t="shared" si="55"/>
        <v>0</v>
      </c>
      <c r="BO116" s="105">
        <f t="shared" si="56"/>
        <v>0</v>
      </c>
      <c r="BP116" s="107"/>
      <c r="BQ116" s="108">
        <v>0</v>
      </c>
      <c r="BR116" s="109">
        <v>0</v>
      </c>
      <c r="BS116" s="107"/>
      <c r="BT116" s="110"/>
      <c r="BU116" s="110">
        <f t="shared" si="35"/>
        <v>-107</v>
      </c>
      <c r="BV116"/>
      <c r="BW116" s="26"/>
      <c r="BX116" s="107"/>
    </row>
    <row r="117" spans="1:76">
      <c r="A117" s="79">
        <v>108</v>
      </c>
      <c r="B117" s="79">
        <v>108</v>
      </c>
      <c r="C117" s="80" t="s">
        <v>190</v>
      </c>
      <c r="D117" s="81">
        <f t="shared" si="36"/>
        <v>0</v>
      </c>
      <c r="E117" s="82">
        <f t="shared" si="37"/>
        <v>0</v>
      </c>
      <c r="F117" s="82">
        <f t="shared" si="37"/>
        <v>0</v>
      </c>
      <c r="G117" s="83">
        <f t="shared" si="38"/>
        <v>0</v>
      </c>
      <c r="H117" s="84"/>
      <c r="I117" s="85">
        <f t="shared" si="39"/>
        <v>0</v>
      </c>
      <c r="J117" s="86" t="str">
        <f t="shared" si="29"/>
        <v/>
      </c>
      <c r="K117" s="87">
        <f t="shared" si="40"/>
        <v>0</v>
      </c>
      <c r="L117" s="83">
        <f t="shared" si="41"/>
        <v>0</v>
      </c>
      <c r="M117" s="88"/>
      <c r="N117" s="111">
        <f t="shared" si="30"/>
        <v>0</v>
      </c>
      <c r="P117" s="85">
        <f t="shared" si="42"/>
        <v>0</v>
      </c>
      <c r="Q117" s="82">
        <f t="shared" si="43"/>
        <v>0</v>
      </c>
      <c r="R117" s="82">
        <f t="shared" si="44"/>
        <v>0</v>
      </c>
      <c r="S117" s="90">
        <f t="shared" si="31"/>
        <v>0</v>
      </c>
      <c r="U117" s="111">
        <f t="shared" si="45"/>
        <v>0</v>
      </c>
      <c r="V117">
        <f t="shared" si="32"/>
        <v>0</v>
      </c>
      <c r="W117" s="91">
        <v>108</v>
      </c>
      <c r="X117" s="92"/>
      <c r="Y117" s="93"/>
      <c r="Z117" s="93"/>
      <c r="AA117" s="93"/>
      <c r="AB117" s="93"/>
      <c r="AC117" s="93"/>
      <c r="AD117" s="93"/>
      <c r="AE117" s="93"/>
      <c r="AF117" s="93"/>
      <c r="AG117" s="94"/>
      <c r="AI117" s="91">
        <v>108</v>
      </c>
      <c r="AJ117" s="95">
        <v>108</v>
      </c>
      <c r="AK117" s="96" t="s">
        <v>190</v>
      </c>
      <c r="AL117" s="97">
        <f t="shared" si="46"/>
        <v>0</v>
      </c>
      <c r="AM117" s="98">
        <v>0</v>
      </c>
      <c r="AN117" s="97">
        <f t="shared" si="47"/>
        <v>0</v>
      </c>
      <c r="AO117" s="97">
        <v>0</v>
      </c>
      <c r="AP117" s="97">
        <v>0</v>
      </c>
      <c r="AQ117" s="97">
        <v>0</v>
      </c>
      <c r="AR117" s="97">
        <v>0</v>
      </c>
      <c r="AS117" s="97">
        <v>0</v>
      </c>
      <c r="AT117" s="97">
        <f t="shared" si="48"/>
        <v>0</v>
      </c>
      <c r="AU117" s="99">
        <f t="shared" si="49"/>
        <v>0</v>
      </c>
      <c r="AV117" s="99">
        <f t="shared" si="50"/>
        <v>0</v>
      </c>
      <c r="AX117" s="100">
        <v>108</v>
      </c>
      <c r="AY117" s="101" t="s">
        <v>190</v>
      </c>
      <c r="AZ117" s="102"/>
      <c r="BA117" s="102"/>
      <c r="BB117" s="103"/>
      <c r="BC117" s="104">
        <f t="shared" si="51"/>
        <v>0</v>
      </c>
      <c r="BD117" s="103"/>
      <c r="BE117" s="103"/>
      <c r="BF117" s="104">
        <f t="shared" si="33"/>
        <v>0</v>
      </c>
      <c r="BG117" s="105">
        <f t="shared" si="34"/>
        <v>0</v>
      </c>
      <c r="BH117" s="106"/>
      <c r="BI117" s="104">
        <v>0</v>
      </c>
      <c r="BJ117" s="97">
        <f t="shared" si="52"/>
        <v>0</v>
      </c>
      <c r="BK117" s="97">
        <f t="shared" si="53"/>
        <v>0</v>
      </c>
      <c r="BL117" s="97">
        <f t="shared" si="54"/>
        <v>0</v>
      </c>
      <c r="BM117" s="97"/>
      <c r="BN117" s="104">
        <f t="shared" si="55"/>
        <v>0</v>
      </c>
      <c r="BO117" s="105">
        <f t="shared" si="56"/>
        <v>0</v>
      </c>
      <c r="BP117" s="107"/>
      <c r="BQ117" s="108">
        <v>0</v>
      </c>
      <c r="BR117" s="109">
        <v>0</v>
      </c>
      <c r="BS117" s="107"/>
      <c r="BT117" s="110"/>
      <c r="BU117" s="110">
        <f t="shared" si="35"/>
        <v>-108</v>
      </c>
      <c r="BV117"/>
      <c r="BW117" s="26"/>
      <c r="BX117" s="107"/>
    </row>
    <row r="118" spans="1:76">
      <c r="A118" s="79">
        <v>109</v>
      </c>
      <c r="B118" s="79">
        <v>109</v>
      </c>
      <c r="C118" s="80" t="s">
        <v>191</v>
      </c>
      <c r="D118" s="81">
        <f t="shared" si="36"/>
        <v>0</v>
      </c>
      <c r="E118" s="82">
        <f t="shared" si="37"/>
        <v>0</v>
      </c>
      <c r="F118" s="82">
        <f t="shared" si="37"/>
        <v>0</v>
      </c>
      <c r="G118" s="83">
        <f t="shared" si="38"/>
        <v>0</v>
      </c>
      <c r="H118" s="84"/>
      <c r="I118" s="85">
        <f t="shared" si="39"/>
        <v>0</v>
      </c>
      <c r="J118" s="86" t="str">
        <f t="shared" si="29"/>
        <v/>
      </c>
      <c r="K118" s="87">
        <f t="shared" si="40"/>
        <v>0</v>
      </c>
      <c r="L118" s="83">
        <f t="shared" si="41"/>
        <v>0</v>
      </c>
      <c r="M118" s="88"/>
      <c r="N118" s="111">
        <f t="shared" si="30"/>
        <v>0</v>
      </c>
      <c r="P118" s="85">
        <f t="shared" si="42"/>
        <v>0</v>
      </c>
      <c r="Q118" s="82">
        <f t="shared" si="43"/>
        <v>0</v>
      </c>
      <c r="R118" s="82">
        <f t="shared" si="44"/>
        <v>0</v>
      </c>
      <c r="S118" s="90">
        <f t="shared" si="31"/>
        <v>0</v>
      </c>
      <c r="U118" s="111">
        <f t="shared" si="45"/>
        <v>0</v>
      </c>
      <c r="V118">
        <f t="shared" si="32"/>
        <v>0</v>
      </c>
      <c r="W118" s="91">
        <v>109</v>
      </c>
      <c r="X118" s="92"/>
      <c r="Y118" s="93"/>
      <c r="Z118" s="93"/>
      <c r="AA118" s="93"/>
      <c r="AB118" s="93"/>
      <c r="AC118" s="93"/>
      <c r="AD118" s="93"/>
      <c r="AE118" s="93"/>
      <c r="AF118" s="93"/>
      <c r="AG118" s="94"/>
      <c r="AI118" s="91">
        <v>109</v>
      </c>
      <c r="AJ118" s="95">
        <v>109</v>
      </c>
      <c r="AK118" s="96" t="s">
        <v>191</v>
      </c>
      <c r="AL118" s="97">
        <f t="shared" si="46"/>
        <v>0</v>
      </c>
      <c r="AM118" s="98">
        <v>0</v>
      </c>
      <c r="AN118" s="97">
        <f t="shared" si="47"/>
        <v>0</v>
      </c>
      <c r="AO118" s="97">
        <v>0</v>
      </c>
      <c r="AP118" s="97">
        <v>0</v>
      </c>
      <c r="AQ118" s="97">
        <v>0</v>
      </c>
      <c r="AR118" s="97">
        <v>0</v>
      </c>
      <c r="AS118" s="97">
        <v>0</v>
      </c>
      <c r="AT118" s="97">
        <f t="shared" si="48"/>
        <v>0</v>
      </c>
      <c r="AU118" s="99">
        <f t="shared" si="49"/>
        <v>0</v>
      </c>
      <c r="AV118" s="99">
        <f t="shared" si="50"/>
        <v>0</v>
      </c>
      <c r="AX118" s="100">
        <v>109</v>
      </c>
      <c r="AY118" s="101" t="s">
        <v>191</v>
      </c>
      <c r="AZ118" s="102"/>
      <c r="BA118" s="102"/>
      <c r="BB118" s="103"/>
      <c r="BC118" s="104">
        <f t="shared" si="51"/>
        <v>0</v>
      </c>
      <c r="BD118" s="103"/>
      <c r="BE118" s="103"/>
      <c r="BF118" s="104">
        <f t="shared" si="33"/>
        <v>0</v>
      </c>
      <c r="BG118" s="105">
        <f t="shared" si="34"/>
        <v>0</v>
      </c>
      <c r="BH118" s="106"/>
      <c r="BI118" s="104">
        <v>0</v>
      </c>
      <c r="BJ118" s="97">
        <f t="shared" si="52"/>
        <v>0</v>
      </c>
      <c r="BK118" s="97">
        <f t="shared" si="53"/>
        <v>0</v>
      </c>
      <c r="BL118" s="97">
        <f t="shared" si="54"/>
        <v>0</v>
      </c>
      <c r="BM118" s="97"/>
      <c r="BN118" s="104">
        <f t="shared" si="55"/>
        <v>0</v>
      </c>
      <c r="BO118" s="105">
        <f t="shared" si="56"/>
        <v>0</v>
      </c>
      <c r="BP118" s="107"/>
      <c r="BQ118" s="108">
        <v>0</v>
      </c>
      <c r="BR118" s="109">
        <v>0</v>
      </c>
      <c r="BS118" s="107"/>
      <c r="BT118" s="110"/>
      <c r="BU118" s="110">
        <f t="shared" si="35"/>
        <v>-109</v>
      </c>
      <c r="BV118"/>
      <c r="BW118" s="26"/>
      <c r="BX118" s="107"/>
    </row>
    <row r="119" spans="1:76">
      <c r="A119" s="79">
        <v>110</v>
      </c>
      <c r="B119" s="79">
        <v>110</v>
      </c>
      <c r="C119" s="80" t="s">
        <v>192</v>
      </c>
      <c r="D119" s="81">
        <f t="shared" si="36"/>
        <v>47</v>
      </c>
      <c r="E119" s="82">
        <f t="shared" si="37"/>
        <v>508359</v>
      </c>
      <c r="F119" s="82">
        <f t="shared" si="37"/>
        <v>41971</v>
      </c>
      <c r="G119" s="83">
        <f t="shared" si="38"/>
        <v>550330</v>
      </c>
      <c r="H119" s="84"/>
      <c r="I119" s="85">
        <f t="shared" si="39"/>
        <v>9446.2494045040785</v>
      </c>
      <c r="J119" s="86">
        <f t="shared" si="29"/>
        <v>0.12759468758299924</v>
      </c>
      <c r="K119" s="87">
        <f t="shared" si="40"/>
        <v>41971</v>
      </c>
      <c r="L119" s="83">
        <f t="shared" si="41"/>
        <v>51417.24940450408</v>
      </c>
      <c r="M119" s="88"/>
      <c r="N119" s="111">
        <f t="shared" si="30"/>
        <v>498912.75059549592</v>
      </c>
      <c r="P119" s="85">
        <f t="shared" si="42"/>
        <v>0</v>
      </c>
      <c r="Q119" s="82">
        <f t="shared" si="43"/>
        <v>9446.2494045040785</v>
      </c>
      <c r="R119" s="82">
        <f t="shared" si="44"/>
        <v>41971</v>
      </c>
      <c r="S119" s="90">
        <f t="shared" si="31"/>
        <v>51417.24940450408</v>
      </c>
      <c r="U119" s="111">
        <f t="shared" si="45"/>
        <v>116004.25</v>
      </c>
      <c r="V119">
        <f t="shared" si="32"/>
        <v>0</v>
      </c>
      <c r="W119" s="91">
        <v>110</v>
      </c>
      <c r="X119" s="92">
        <v>47</v>
      </c>
      <c r="Y119" s="93">
        <v>508359</v>
      </c>
      <c r="Z119" s="93">
        <v>0</v>
      </c>
      <c r="AA119" s="93">
        <v>508359</v>
      </c>
      <c r="AB119" s="93">
        <v>41971</v>
      </c>
      <c r="AC119" s="93">
        <v>550330</v>
      </c>
      <c r="AD119" s="93">
        <v>0</v>
      </c>
      <c r="AE119" s="93">
        <v>0</v>
      </c>
      <c r="AF119" s="93">
        <v>0</v>
      </c>
      <c r="AG119" s="94">
        <v>550330</v>
      </c>
      <c r="AI119" s="91">
        <v>110</v>
      </c>
      <c r="AJ119" s="95">
        <v>110</v>
      </c>
      <c r="AK119" s="96" t="s">
        <v>192</v>
      </c>
      <c r="AL119" s="97">
        <f t="shared" si="46"/>
        <v>508359</v>
      </c>
      <c r="AM119" s="98">
        <v>496957</v>
      </c>
      <c r="AN119" s="97">
        <f t="shared" si="47"/>
        <v>11402</v>
      </c>
      <c r="AO119" s="97">
        <v>1544</v>
      </c>
      <c r="AP119" s="97">
        <v>0</v>
      </c>
      <c r="AQ119" s="97">
        <v>23833.25</v>
      </c>
      <c r="AR119" s="97">
        <v>13948</v>
      </c>
      <c r="AS119" s="97">
        <v>23306</v>
      </c>
      <c r="AT119" s="97">
        <f t="shared" si="48"/>
        <v>0</v>
      </c>
      <c r="AU119" s="99">
        <f t="shared" si="49"/>
        <v>74033.25</v>
      </c>
      <c r="AV119" s="99">
        <f t="shared" si="50"/>
        <v>9446.2494045040785</v>
      </c>
      <c r="AX119" s="100">
        <v>110</v>
      </c>
      <c r="AY119" s="101" t="s">
        <v>192</v>
      </c>
      <c r="AZ119" s="102"/>
      <c r="BA119" s="102"/>
      <c r="BB119" s="103"/>
      <c r="BC119" s="104">
        <f t="shared" si="51"/>
        <v>0</v>
      </c>
      <c r="BD119" s="103"/>
      <c r="BE119" s="103"/>
      <c r="BF119" s="104">
        <f t="shared" si="33"/>
        <v>0</v>
      </c>
      <c r="BG119" s="105">
        <f t="shared" si="34"/>
        <v>0</v>
      </c>
      <c r="BH119" s="106"/>
      <c r="BI119" s="104">
        <v>0</v>
      </c>
      <c r="BJ119" s="97">
        <f t="shared" si="52"/>
        <v>11402</v>
      </c>
      <c r="BK119" s="97">
        <f t="shared" si="53"/>
        <v>11402</v>
      </c>
      <c r="BL119" s="97">
        <f t="shared" si="54"/>
        <v>0</v>
      </c>
      <c r="BM119" s="97"/>
      <c r="BN119" s="104">
        <f t="shared" si="55"/>
        <v>0</v>
      </c>
      <c r="BO119" s="105">
        <f t="shared" si="56"/>
        <v>0</v>
      </c>
      <c r="BP119" s="107"/>
      <c r="BQ119" s="108">
        <v>10136</v>
      </c>
      <c r="BR119" s="109">
        <v>0</v>
      </c>
      <c r="BS119" s="107"/>
      <c r="BT119" s="110"/>
      <c r="BU119" s="110">
        <f t="shared" si="35"/>
        <v>-110</v>
      </c>
      <c r="BV119"/>
      <c r="BW119" s="26"/>
      <c r="BX119" s="107"/>
    </row>
    <row r="120" spans="1:76">
      <c r="A120" s="79">
        <v>111</v>
      </c>
      <c r="B120" s="79">
        <v>111</v>
      </c>
      <c r="C120" s="80" t="s">
        <v>193</v>
      </c>
      <c r="D120" s="81">
        <f t="shared" si="36"/>
        <v>23</v>
      </c>
      <c r="E120" s="82">
        <f t="shared" si="37"/>
        <v>254651</v>
      </c>
      <c r="F120" s="82">
        <f t="shared" si="37"/>
        <v>20539</v>
      </c>
      <c r="G120" s="83">
        <f t="shared" si="38"/>
        <v>275190</v>
      </c>
      <c r="H120" s="84"/>
      <c r="I120" s="85">
        <f t="shared" si="39"/>
        <v>41439.392121021709</v>
      </c>
      <c r="J120" s="86">
        <f t="shared" si="29"/>
        <v>0.53317797676346579</v>
      </c>
      <c r="K120" s="87">
        <f t="shared" si="40"/>
        <v>20539</v>
      </c>
      <c r="L120" s="83">
        <f t="shared" si="41"/>
        <v>61978.392121021709</v>
      </c>
      <c r="M120" s="88"/>
      <c r="N120" s="111">
        <f t="shared" si="30"/>
        <v>213211.60787897831</v>
      </c>
      <c r="P120" s="85">
        <f t="shared" si="42"/>
        <v>0</v>
      </c>
      <c r="Q120" s="82">
        <f t="shared" si="43"/>
        <v>41439.392121021709</v>
      </c>
      <c r="R120" s="82">
        <f t="shared" si="44"/>
        <v>20539</v>
      </c>
      <c r="S120" s="90">
        <f t="shared" si="31"/>
        <v>61978.392121021709</v>
      </c>
      <c r="U120" s="111">
        <f t="shared" si="45"/>
        <v>98260.5</v>
      </c>
      <c r="V120">
        <f t="shared" si="32"/>
        <v>0</v>
      </c>
      <c r="W120" s="91">
        <v>111</v>
      </c>
      <c r="X120" s="92">
        <v>23</v>
      </c>
      <c r="Y120" s="93">
        <v>254651</v>
      </c>
      <c r="Z120" s="93">
        <v>0</v>
      </c>
      <c r="AA120" s="93">
        <v>254651</v>
      </c>
      <c r="AB120" s="93">
        <v>20539</v>
      </c>
      <c r="AC120" s="93">
        <v>275190</v>
      </c>
      <c r="AD120" s="93">
        <v>0</v>
      </c>
      <c r="AE120" s="93">
        <v>0</v>
      </c>
      <c r="AF120" s="93">
        <v>0</v>
      </c>
      <c r="AG120" s="94">
        <v>275190</v>
      </c>
      <c r="AI120" s="91">
        <v>111</v>
      </c>
      <c r="AJ120" s="95">
        <v>111</v>
      </c>
      <c r="AK120" s="96" t="s">
        <v>193</v>
      </c>
      <c r="AL120" s="97">
        <f t="shared" si="46"/>
        <v>254651</v>
      </c>
      <c r="AM120" s="98">
        <v>204632</v>
      </c>
      <c r="AN120" s="97">
        <f t="shared" si="47"/>
        <v>50019</v>
      </c>
      <c r="AO120" s="97">
        <v>11998</v>
      </c>
      <c r="AP120" s="97">
        <v>0</v>
      </c>
      <c r="AQ120" s="97">
        <v>14194.25</v>
      </c>
      <c r="AR120" s="97">
        <v>1510.25</v>
      </c>
      <c r="AS120" s="97">
        <v>0</v>
      </c>
      <c r="AT120" s="97">
        <f t="shared" si="48"/>
        <v>0</v>
      </c>
      <c r="AU120" s="99">
        <f t="shared" si="49"/>
        <v>77721.5</v>
      </c>
      <c r="AV120" s="99">
        <f t="shared" si="50"/>
        <v>41439.392121021709</v>
      </c>
      <c r="AX120" s="100">
        <v>111</v>
      </c>
      <c r="AY120" s="101" t="s">
        <v>193</v>
      </c>
      <c r="AZ120" s="102"/>
      <c r="BA120" s="102"/>
      <c r="BB120" s="103"/>
      <c r="BC120" s="104">
        <f t="shared" si="51"/>
        <v>0</v>
      </c>
      <c r="BD120" s="103"/>
      <c r="BE120" s="103"/>
      <c r="BF120" s="104">
        <f t="shared" si="33"/>
        <v>0</v>
      </c>
      <c r="BG120" s="105">
        <f t="shared" si="34"/>
        <v>0</v>
      </c>
      <c r="BH120" s="106"/>
      <c r="BI120" s="104">
        <v>0</v>
      </c>
      <c r="BJ120" s="97">
        <f t="shared" si="52"/>
        <v>50019</v>
      </c>
      <c r="BK120" s="97">
        <f t="shared" si="53"/>
        <v>50019</v>
      </c>
      <c r="BL120" s="97">
        <f t="shared" si="54"/>
        <v>0</v>
      </c>
      <c r="BM120" s="97"/>
      <c r="BN120" s="104">
        <f t="shared" si="55"/>
        <v>0</v>
      </c>
      <c r="BO120" s="105">
        <f t="shared" si="56"/>
        <v>0</v>
      </c>
      <c r="BP120" s="107"/>
      <c r="BQ120" s="108">
        <v>23522</v>
      </c>
      <c r="BR120" s="109">
        <v>9603</v>
      </c>
      <c r="BS120" s="107"/>
      <c r="BT120" s="110"/>
      <c r="BU120" s="110">
        <f t="shared" si="35"/>
        <v>-111</v>
      </c>
      <c r="BV120"/>
      <c r="BW120" s="26"/>
      <c r="BX120" s="107"/>
    </row>
    <row r="121" spans="1:76">
      <c r="A121" s="79">
        <v>112</v>
      </c>
      <c r="B121" s="79">
        <v>112</v>
      </c>
      <c r="C121" s="80" t="s">
        <v>194</v>
      </c>
      <c r="D121" s="81">
        <f t="shared" si="36"/>
        <v>0</v>
      </c>
      <c r="E121" s="82">
        <f t="shared" si="37"/>
        <v>0</v>
      </c>
      <c r="F121" s="82">
        <f t="shared" si="37"/>
        <v>0</v>
      </c>
      <c r="G121" s="83">
        <f t="shared" si="38"/>
        <v>0</v>
      </c>
      <c r="H121" s="84"/>
      <c r="I121" s="85">
        <f t="shared" si="39"/>
        <v>0</v>
      </c>
      <c r="J121" s="86" t="str">
        <f t="shared" si="29"/>
        <v/>
      </c>
      <c r="K121" s="87">
        <f t="shared" si="40"/>
        <v>0</v>
      </c>
      <c r="L121" s="83">
        <f t="shared" si="41"/>
        <v>0</v>
      </c>
      <c r="M121" s="88"/>
      <c r="N121" s="111">
        <f t="shared" si="30"/>
        <v>0</v>
      </c>
      <c r="P121" s="85">
        <f t="shared" si="42"/>
        <v>0</v>
      </c>
      <c r="Q121" s="82">
        <f t="shared" si="43"/>
        <v>0</v>
      </c>
      <c r="R121" s="82">
        <f t="shared" si="44"/>
        <v>0</v>
      </c>
      <c r="S121" s="90">
        <f t="shared" si="31"/>
        <v>0</v>
      </c>
      <c r="U121" s="111">
        <f t="shared" si="45"/>
        <v>0</v>
      </c>
      <c r="V121">
        <f t="shared" si="32"/>
        <v>0</v>
      </c>
      <c r="W121" s="91">
        <v>112</v>
      </c>
      <c r="X121" s="92"/>
      <c r="Y121" s="93"/>
      <c r="Z121" s="93"/>
      <c r="AA121" s="93"/>
      <c r="AB121" s="93"/>
      <c r="AC121" s="93"/>
      <c r="AD121" s="93"/>
      <c r="AE121" s="93"/>
      <c r="AF121" s="93"/>
      <c r="AG121" s="94"/>
      <c r="AI121" s="91">
        <v>112</v>
      </c>
      <c r="AJ121" s="95">
        <v>112</v>
      </c>
      <c r="AK121" s="96" t="s">
        <v>194</v>
      </c>
      <c r="AL121" s="97">
        <f t="shared" si="46"/>
        <v>0</v>
      </c>
      <c r="AM121" s="98">
        <v>0</v>
      </c>
      <c r="AN121" s="97">
        <f t="shared" si="47"/>
        <v>0</v>
      </c>
      <c r="AO121" s="97">
        <v>0</v>
      </c>
      <c r="AP121" s="97">
        <v>0</v>
      </c>
      <c r="AQ121" s="97">
        <v>0</v>
      </c>
      <c r="AR121" s="97">
        <v>0</v>
      </c>
      <c r="AS121" s="97">
        <v>0</v>
      </c>
      <c r="AT121" s="97">
        <f t="shared" si="48"/>
        <v>0</v>
      </c>
      <c r="AU121" s="99">
        <f t="shared" si="49"/>
        <v>0</v>
      </c>
      <c r="AV121" s="99">
        <f t="shared" si="50"/>
        <v>0</v>
      </c>
      <c r="AX121" s="100">
        <v>112</v>
      </c>
      <c r="AY121" s="101" t="s">
        <v>194</v>
      </c>
      <c r="AZ121" s="102"/>
      <c r="BA121" s="102"/>
      <c r="BB121" s="103"/>
      <c r="BC121" s="104">
        <f t="shared" si="51"/>
        <v>0</v>
      </c>
      <c r="BD121" s="103"/>
      <c r="BE121" s="103"/>
      <c r="BF121" s="104">
        <f t="shared" si="33"/>
        <v>0</v>
      </c>
      <c r="BG121" s="105">
        <f t="shared" si="34"/>
        <v>0</v>
      </c>
      <c r="BH121" s="106"/>
      <c r="BI121" s="104">
        <v>0</v>
      </c>
      <c r="BJ121" s="97">
        <f t="shared" si="52"/>
        <v>0</v>
      </c>
      <c r="BK121" s="97">
        <f t="shared" si="53"/>
        <v>0</v>
      </c>
      <c r="BL121" s="97">
        <f t="shared" si="54"/>
        <v>0</v>
      </c>
      <c r="BM121" s="97"/>
      <c r="BN121" s="104">
        <f t="shared" si="55"/>
        <v>0</v>
      </c>
      <c r="BO121" s="105">
        <f t="shared" si="56"/>
        <v>0</v>
      </c>
      <c r="BP121" s="107"/>
      <c r="BQ121" s="108">
        <v>0</v>
      </c>
      <c r="BR121" s="109">
        <v>0</v>
      </c>
      <c r="BS121" s="107"/>
      <c r="BT121" s="110" t="s">
        <v>136</v>
      </c>
      <c r="BU121" s="110">
        <f t="shared" si="35"/>
        <v>-112</v>
      </c>
      <c r="BV121"/>
      <c r="BW121" s="26"/>
      <c r="BX121" s="107"/>
    </row>
    <row r="122" spans="1:76">
      <c r="A122" s="79">
        <v>113</v>
      </c>
      <c r="B122" s="79">
        <v>113</v>
      </c>
      <c r="C122" s="80" t="s">
        <v>195</v>
      </c>
      <c r="D122" s="81">
        <f t="shared" si="36"/>
        <v>0</v>
      </c>
      <c r="E122" s="82">
        <f t="shared" si="37"/>
        <v>0</v>
      </c>
      <c r="F122" s="82">
        <f t="shared" si="37"/>
        <v>0</v>
      </c>
      <c r="G122" s="83">
        <f t="shared" si="38"/>
        <v>0</v>
      </c>
      <c r="H122" s="84"/>
      <c r="I122" s="85">
        <f t="shared" si="39"/>
        <v>0</v>
      </c>
      <c r="J122" s="86" t="str">
        <f t="shared" si="29"/>
        <v/>
      </c>
      <c r="K122" s="87">
        <f t="shared" si="40"/>
        <v>0</v>
      </c>
      <c r="L122" s="83">
        <f t="shared" si="41"/>
        <v>0</v>
      </c>
      <c r="M122" s="88"/>
      <c r="N122" s="111">
        <f t="shared" si="30"/>
        <v>0</v>
      </c>
      <c r="P122" s="85">
        <f t="shared" si="42"/>
        <v>0</v>
      </c>
      <c r="Q122" s="82">
        <f t="shared" si="43"/>
        <v>0</v>
      </c>
      <c r="R122" s="82">
        <f t="shared" si="44"/>
        <v>0</v>
      </c>
      <c r="S122" s="90">
        <f t="shared" si="31"/>
        <v>0</v>
      </c>
      <c r="U122" s="111">
        <f t="shared" si="45"/>
        <v>0</v>
      </c>
      <c r="V122">
        <f t="shared" si="32"/>
        <v>0</v>
      </c>
      <c r="W122" s="91">
        <v>113</v>
      </c>
      <c r="X122" s="92"/>
      <c r="Y122" s="93"/>
      <c r="Z122" s="93"/>
      <c r="AA122" s="93"/>
      <c r="AB122" s="93"/>
      <c r="AC122" s="93"/>
      <c r="AD122" s="93"/>
      <c r="AE122" s="93"/>
      <c r="AF122" s="93"/>
      <c r="AG122" s="94"/>
      <c r="AI122" s="91">
        <v>113</v>
      </c>
      <c r="AJ122" s="95">
        <v>113</v>
      </c>
      <c r="AK122" s="96" t="s">
        <v>195</v>
      </c>
      <c r="AL122" s="97">
        <f t="shared" si="46"/>
        <v>0</v>
      </c>
      <c r="AM122" s="98">
        <v>0</v>
      </c>
      <c r="AN122" s="97">
        <f t="shared" si="47"/>
        <v>0</v>
      </c>
      <c r="AO122" s="97">
        <v>0</v>
      </c>
      <c r="AP122" s="97">
        <v>0</v>
      </c>
      <c r="AQ122" s="97">
        <v>0</v>
      </c>
      <c r="AR122" s="97">
        <v>0</v>
      </c>
      <c r="AS122" s="97">
        <v>0</v>
      </c>
      <c r="AT122" s="97">
        <f t="shared" si="48"/>
        <v>0</v>
      </c>
      <c r="AU122" s="99">
        <f t="shared" si="49"/>
        <v>0</v>
      </c>
      <c r="AV122" s="99">
        <f t="shared" si="50"/>
        <v>0</v>
      </c>
      <c r="AX122" s="100">
        <v>113</v>
      </c>
      <c r="AY122" s="101" t="s">
        <v>195</v>
      </c>
      <c r="AZ122" s="102"/>
      <c r="BA122" s="102"/>
      <c r="BB122" s="103"/>
      <c r="BC122" s="104">
        <f t="shared" si="51"/>
        <v>0</v>
      </c>
      <c r="BD122" s="103"/>
      <c r="BE122" s="103"/>
      <c r="BF122" s="104">
        <f t="shared" si="33"/>
        <v>0</v>
      </c>
      <c r="BG122" s="105">
        <f t="shared" si="34"/>
        <v>0</v>
      </c>
      <c r="BH122" s="106"/>
      <c r="BI122" s="104">
        <v>0</v>
      </c>
      <c r="BJ122" s="97">
        <f t="shared" si="52"/>
        <v>0</v>
      </c>
      <c r="BK122" s="97">
        <f t="shared" si="53"/>
        <v>0</v>
      </c>
      <c r="BL122" s="97">
        <f t="shared" si="54"/>
        <v>0</v>
      </c>
      <c r="BM122" s="97"/>
      <c r="BN122" s="104">
        <f t="shared" si="55"/>
        <v>0</v>
      </c>
      <c r="BO122" s="105">
        <f t="shared" si="56"/>
        <v>0</v>
      </c>
      <c r="BP122" s="107"/>
      <c r="BQ122" s="108">
        <v>0</v>
      </c>
      <c r="BR122" s="109">
        <v>0</v>
      </c>
      <c r="BS122" s="107"/>
      <c r="BT122" s="110"/>
      <c r="BU122" s="110">
        <f t="shared" si="35"/>
        <v>-113</v>
      </c>
      <c r="BV122"/>
      <c r="BW122" s="26"/>
      <c r="BX122" s="107"/>
    </row>
    <row r="123" spans="1:76">
      <c r="A123" s="79">
        <v>114</v>
      </c>
      <c r="B123" s="79">
        <v>114</v>
      </c>
      <c r="C123" s="80" t="s">
        <v>196</v>
      </c>
      <c r="D123" s="81">
        <f t="shared" si="36"/>
        <v>94</v>
      </c>
      <c r="E123" s="82">
        <f t="shared" si="37"/>
        <v>1073867</v>
      </c>
      <c r="F123" s="82">
        <f t="shared" si="37"/>
        <v>83942</v>
      </c>
      <c r="G123" s="83">
        <f t="shared" si="38"/>
        <v>1157809</v>
      </c>
      <c r="H123" s="84"/>
      <c r="I123" s="85">
        <f t="shared" si="39"/>
        <v>0</v>
      </c>
      <c r="J123" s="86">
        <f t="shared" si="29"/>
        <v>0</v>
      </c>
      <c r="K123" s="87">
        <f t="shared" si="40"/>
        <v>83942</v>
      </c>
      <c r="L123" s="83">
        <f t="shared" si="41"/>
        <v>83942</v>
      </c>
      <c r="M123" s="88"/>
      <c r="N123" s="111">
        <f t="shared" si="30"/>
        <v>1073867</v>
      </c>
      <c r="P123" s="85">
        <f t="shared" si="42"/>
        <v>0</v>
      </c>
      <c r="Q123" s="82">
        <f t="shared" si="43"/>
        <v>0</v>
      </c>
      <c r="R123" s="82">
        <f t="shared" si="44"/>
        <v>83942</v>
      </c>
      <c r="S123" s="90">
        <f t="shared" si="31"/>
        <v>83942</v>
      </c>
      <c r="U123" s="111">
        <f t="shared" si="45"/>
        <v>154631.25</v>
      </c>
      <c r="V123">
        <f t="shared" si="32"/>
        <v>0</v>
      </c>
      <c r="W123" s="91">
        <v>114</v>
      </c>
      <c r="X123" s="92">
        <v>94</v>
      </c>
      <c r="Y123" s="93">
        <v>1073867</v>
      </c>
      <c r="Z123" s="93">
        <v>0</v>
      </c>
      <c r="AA123" s="93">
        <v>1073867</v>
      </c>
      <c r="AB123" s="93">
        <v>83942</v>
      </c>
      <c r="AC123" s="93">
        <v>1157809</v>
      </c>
      <c r="AD123" s="93">
        <v>0</v>
      </c>
      <c r="AE123" s="93">
        <v>0</v>
      </c>
      <c r="AF123" s="93">
        <v>0</v>
      </c>
      <c r="AG123" s="94">
        <v>1157809</v>
      </c>
      <c r="AI123" s="91">
        <v>114</v>
      </c>
      <c r="AJ123" s="95">
        <v>114</v>
      </c>
      <c r="AK123" s="96" t="s">
        <v>196</v>
      </c>
      <c r="AL123" s="97">
        <f t="shared" si="46"/>
        <v>1073867</v>
      </c>
      <c r="AM123" s="98">
        <v>1102706</v>
      </c>
      <c r="AN123" s="97">
        <f t="shared" si="47"/>
        <v>0</v>
      </c>
      <c r="AO123" s="97">
        <v>0</v>
      </c>
      <c r="AP123" s="97">
        <v>0</v>
      </c>
      <c r="AQ123" s="97">
        <v>34723.75</v>
      </c>
      <c r="AR123" s="97">
        <v>8027</v>
      </c>
      <c r="AS123" s="97">
        <v>27938.5</v>
      </c>
      <c r="AT123" s="97">
        <f t="shared" si="48"/>
        <v>0</v>
      </c>
      <c r="AU123" s="99">
        <f t="shared" si="49"/>
        <v>70689.25</v>
      </c>
      <c r="AV123" s="99">
        <f t="shared" si="50"/>
        <v>0</v>
      </c>
      <c r="AX123" s="100">
        <v>114</v>
      </c>
      <c r="AY123" s="101" t="s">
        <v>196</v>
      </c>
      <c r="AZ123" s="102"/>
      <c r="BA123" s="102"/>
      <c r="BB123" s="103"/>
      <c r="BC123" s="104">
        <f t="shared" si="51"/>
        <v>0</v>
      </c>
      <c r="BD123" s="103"/>
      <c r="BE123" s="103"/>
      <c r="BF123" s="104">
        <f t="shared" si="33"/>
        <v>0</v>
      </c>
      <c r="BG123" s="105">
        <f t="shared" si="34"/>
        <v>0</v>
      </c>
      <c r="BH123" s="106"/>
      <c r="BI123" s="104">
        <v>0</v>
      </c>
      <c r="BJ123" s="97">
        <f t="shared" si="52"/>
        <v>0</v>
      </c>
      <c r="BK123" s="97">
        <f t="shared" si="53"/>
        <v>0</v>
      </c>
      <c r="BL123" s="97">
        <f t="shared" si="54"/>
        <v>0</v>
      </c>
      <c r="BM123" s="97"/>
      <c r="BN123" s="104">
        <f t="shared" si="55"/>
        <v>0</v>
      </c>
      <c r="BO123" s="105">
        <f t="shared" si="56"/>
        <v>0</v>
      </c>
      <c r="BP123" s="107"/>
      <c r="BQ123" s="108">
        <v>81913</v>
      </c>
      <c r="BR123" s="109">
        <v>0</v>
      </c>
      <c r="BS123" s="107"/>
      <c r="BT123" s="110"/>
      <c r="BU123" s="110">
        <f t="shared" si="35"/>
        <v>-114</v>
      </c>
      <c r="BV123"/>
      <c r="BW123" s="26"/>
      <c r="BX123" s="107"/>
    </row>
    <row r="124" spans="1:76">
      <c r="A124" s="79">
        <v>115</v>
      </c>
      <c r="B124" s="79">
        <v>115</v>
      </c>
      <c r="C124" s="80" t="s">
        <v>197</v>
      </c>
      <c r="D124" s="81">
        <f t="shared" si="36"/>
        <v>0</v>
      </c>
      <c r="E124" s="82">
        <f t="shared" si="37"/>
        <v>0</v>
      </c>
      <c r="F124" s="82">
        <f t="shared" si="37"/>
        <v>0</v>
      </c>
      <c r="G124" s="83">
        <f t="shared" si="38"/>
        <v>0</v>
      </c>
      <c r="H124" s="84"/>
      <c r="I124" s="85">
        <f t="shared" si="39"/>
        <v>0</v>
      </c>
      <c r="J124" s="86" t="str">
        <f t="shared" si="29"/>
        <v/>
      </c>
      <c r="K124" s="87">
        <f t="shared" si="40"/>
        <v>0</v>
      </c>
      <c r="L124" s="83">
        <f t="shared" si="41"/>
        <v>0</v>
      </c>
      <c r="M124" s="88"/>
      <c r="N124" s="111">
        <f t="shared" si="30"/>
        <v>0</v>
      </c>
      <c r="P124" s="85">
        <f t="shared" si="42"/>
        <v>0</v>
      </c>
      <c r="Q124" s="82">
        <f t="shared" si="43"/>
        <v>0</v>
      </c>
      <c r="R124" s="82">
        <f t="shared" si="44"/>
        <v>0</v>
      </c>
      <c r="S124" s="90">
        <f t="shared" si="31"/>
        <v>0</v>
      </c>
      <c r="U124" s="111">
        <f t="shared" si="45"/>
        <v>0</v>
      </c>
      <c r="V124">
        <f t="shared" si="32"/>
        <v>0</v>
      </c>
      <c r="W124" s="91">
        <v>115</v>
      </c>
      <c r="X124" s="92"/>
      <c r="Y124" s="93"/>
      <c r="Z124" s="93"/>
      <c r="AA124" s="93"/>
      <c r="AB124" s="93"/>
      <c r="AC124" s="93"/>
      <c r="AD124" s="93"/>
      <c r="AE124" s="93"/>
      <c r="AF124" s="93"/>
      <c r="AG124" s="94"/>
      <c r="AI124" s="91">
        <v>115</v>
      </c>
      <c r="AJ124" s="95">
        <v>115</v>
      </c>
      <c r="AK124" s="96" t="s">
        <v>197</v>
      </c>
      <c r="AL124" s="97">
        <f t="shared" si="46"/>
        <v>0</v>
      </c>
      <c r="AM124" s="98">
        <v>0</v>
      </c>
      <c r="AN124" s="97">
        <f t="shared" si="47"/>
        <v>0</v>
      </c>
      <c r="AO124" s="97">
        <v>0</v>
      </c>
      <c r="AP124" s="97">
        <v>0</v>
      </c>
      <c r="AQ124" s="97">
        <v>0</v>
      </c>
      <c r="AR124" s="97">
        <v>0</v>
      </c>
      <c r="AS124" s="97">
        <v>0</v>
      </c>
      <c r="AT124" s="97">
        <f t="shared" si="48"/>
        <v>0</v>
      </c>
      <c r="AU124" s="99">
        <f t="shared" si="49"/>
        <v>0</v>
      </c>
      <c r="AV124" s="99">
        <f t="shared" si="50"/>
        <v>0</v>
      </c>
      <c r="AX124" s="100">
        <v>115</v>
      </c>
      <c r="AY124" s="101" t="s">
        <v>197</v>
      </c>
      <c r="AZ124" s="102"/>
      <c r="BA124" s="102"/>
      <c r="BB124" s="103"/>
      <c r="BC124" s="104">
        <f t="shared" si="51"/>
        <v>0</v>
      </c>
      <c r="BD124" s="103"/>
      <c r="BE124" s="103"/>
      <c r="BF124" s="104">
        <f t="shared" si="33"/>
        <v>0</v>
      </c>
      <c r="BG124" s="105">
        <f t="shared" si="34"/>
        <v>0</v>
      </c>
      <c r="BH124" s="106"/>
      <c r="BI124" s="104">
        <v>0</v>
      </c>
      <c r="BJ124" s="97">
        <f t="shared" si="52"/>
        <v>0</v>
      </c>
      <c r="BK124" s="97">
        <f t="shared" si="53"/>
        <v>0</v>
      </c>
      <c r="BL124" s="97">
        <f t="shared" si="54"/>
        <v>0</v>
      </c>
      <c r="BM124" s="97"/>
      <c r="BN124" s="104">
        <f t="shared" si="55"/>
        <v>0</v>
      </c>
      <c r="BO124" s="105">
        <f t="shared" si="56"/>
        <v>0</v>
      </c>
      <c r="BP124" s="107"/>
      <c r="BQ124" s="108">
        <v>0</v>
      </c>
      <c r="BR124" s="109">
        <v>0</v>
      </c>
      <c r="BS124" s="107"/>
      <c r="BT124" s="110"/>
      <c r="BU124" s="110">
        <f t="shared" si="35"/>
        <v>-115</v>
      </c>
      <c r="BV124"/>
      <c r="BW124" s="26"/>
      <c r="BX124" s="107"/>
    </row>
    <row r="125" spans="1:76">
      <c r="A125" s="79">
        <v>116</v>
      </c>
      <c r="B125" s="79">
        <v>116</v>
      </c>
      <c r="C125" s="80" t="s">
        <v>198</v>
      </c>
      <c r="D125" s="81">
        <f t="shared" si="36"/>
        <v>0</v>
      </c>
      <c r="E125" s="82">
        <f t="shared" si="37"/>
        <v>0</v>
      </c>
      <c r="F125" s="82">
        <f t="shared" si="37"/>
        <v>0</v>
      </c>
      <c r="G125" s="83">
        <f t="shared" si="38"/>
        <v>0</v>
      </c>
      <c r="H125" s="84"/>
      <c r="I125" s="85">
        <f t="shared" si="39"/>
        <v>0</v>
      </c>
      <c r="J125" s="86" t="str">
        <f t="shared" si="29"/>
        <v/>
      </c>
      <c r="K125" s="87">
        <f t="shared" si="40"/>
        <v>0</v>
      </c>
      <c r="L125" s="83">
        <f t="shared" si="41"/>
        <v>0</v>
      </c>
      <c r="M125" s="88"/>
      <c r="N125" s="111">
        <f t="shared" si="30"/>
        <v>0</v>
      </c>
      <c r="P125" s="85">
        <f t="shared" si="42"/>
        <v>0</v>
      </c>
      <c r="Q125" s="82">
        <f t="shared" si="43"/>
        <v>0</v>
      </c>
      <c r="R125" s="82">
        <f t="shared" si="44"/>
        <v>0</v>
      </c>
      <c r="S125" s="90">
        <f t="shared" si="31"/>
        <v>0</v>
      </c>
      <c r="U125" s="111">
        <f t="shared" si="45"/>
        <v>0</v>
      </c>
      <c r="V125">
        <f t="shared" si="32"/>
        <v>0</v>
      </c>
      <c r="W125" s="91">
        <v>116</v>
      </c>
      <c r="X125" s="92"/>
      <c r="Y125" s="93"/>
      <c r="Z125" s="93"/>
      <c r="AA125" s="93"/>
      <c r="AB125" s="93"/>
      <c r="AC125" s="93"/>
      <c r="AD125" s="93"/>
      <c r="AE125" s="93"/>
      <c r="AF125" s="93"/>
      <c r="AG125" s="94"/>
      <c r="AI125" s="91">
        <v>116</v>
      </c>
      <c r="AJ125" s="95">
        <v>116</v>
      </c>
      <c r="AK125" s="96" t="s">
        <v>198</v>
      </c>
      <c r="AL125" s="97">
        <f t="shared" si="46"/>
        <v>0</v>
      </c>
      <c r="AM125" s="98">
        <v>0</v>
      </c>
      <c r="AN125" s="97">
        <f t="shared" si="47"/>
        <v>0</v>
      </c>
      <c r="AO125" s="97">
        <v>0</v>
      </c>
      <c r="AP125" s="97">
        <v>0</v>
      </c>
      <c r="AQ125" s="97">
        <v>0</v>
      </c>
      <c r="AR125" s="97">
        <v>0</v>
      </c>
      <c r="AS125" s="97">
        <v>0</v>
      </c>
      <c r="AT125" s="97">
        <f t="shared" si="48"/>
        <v>0</v>
      </c>
      <c r="AU125" s="99">
        <f t="shared" si="49"/>
        <v>0</v>
      </c>
      <c r="AV125" s="99">
        <f t="shared" si="50"/>
        <v>0</v>
      </c>
      <c r="AX125" s="100">
        <v>116</v>
      </c>
      <c r="AY125" s="101" t="s">
        <v>198</v>
      </c>
      <c r="AZ125" s="102"/>
      <c r="BA125" s="102"/>
      <c r="BB125" s="103"/>
      <c r="BC125" s="104">
        <f t="shared" si="51"/>
        <v>0</v>
      </c>
      <c r="BD125" s="103"/>
      <c r="BE125" s="103"/>
      <c r="BF125" s="104">
        <f t="shared" si="33"/>
        <v>0</v>
      </c>
      <c r="BG125" s="105">
        <f t="shared" si="34"/>
        <v>0</v>
      </c>
      <c r="BH125" s="106"/>
      <c r="BI125" s="104">
        <v>0</v>
      </c>
      <c r="BJ125" s="97">
        <f t="shared" si="52"/>
        <v>0</v>
      </c>
      <c r="BK125" s="97">
        <f t="shared" si="53"/>
        <v>0</v>
      </c>
      <c r="BL125" s="97">
        <f t="shared" si="54"/>
        <v>0</v>
      </c>
      <c r="BM125" s="97"/>
      <c r="BN125" s="104">
        <f t="shared" si="55"/>
        <v>0</v>
      </c>
      <c r="BO125" s="105">
        <f t="shared" si="56"/>
        <v>0</v>
      </c>
      <c r="BP125" s="107"/>
      <c r="BQ125" s="108">
        <v>0</v>
      </c>
      <c r="BR125" s="109">
        <v>0</v>
      </c>
      <c r="BS125" s="107"/>
      <c r="BT125" s="110"/>
      <c r="BU125" s="110">
        <f t="shared" si="35"/>
        <v>-116</v>
      </c>
      <c r="BV125"/>
      <c r="BW125" s="26"/>
      <c r="BX125" s="107"/>
    </row>
    <row r="126" spans="1:76">
      <c r="A126" s="79">
        <v>117</v>
      </c>
      <c r="B126" s="79">
        <v>117</v>
      </c>
      <c r="C126" s="80" t="s">
        <v>199</v>
      </c>
      <c r="D126" s="81">
        <f t="shared" si="36"/>
        <v>42</v>
      </c>
      <c r="E126" s="82">
        <f t="shared" si="37"/>
        <v>519370</v>
      </c>
      <c r="F126" s="82">
        <f t="shared" si="37"/>
        <v>37506</v>
      </c>
      <c r="G126" s="83">
        <f t="shared" si="38"/>
        <v>556876</v>
      </c>
      <c r="H126" s="84"/>
      <c r="I126" s="85">
        <f t="shared" si="39"/>
        <v>39410.461688498421</v>
      </c>
      <c r="J126" s="86">
        <f t="shared" si="29"/>
        <v>0.33761561604703449</v>
      </c>
      <c r="K126" s="87">
        <f t="shared" si="40"/>
        <v>37506</v>
      </c>
      <c r="L126" s="83">
        <f t="shared" si="41"/>
        <v>76916.461688498413</v>
      </c>
      <c r="M126" s="88"/>
      <c r="N126" s="111">
        <f t="shared" si="30"/>
        <v>479959.53831150162</v>
      </c>
      <c r="P126" s="85">
        <f t="shared" si="42"/>
        <v>0</v>
      </c>
      <c r="Q126" s="82">
        <f t="shared" si="43"/>
        <v>39410.461688498421</v>
      </c>
      <c r="R126" s="82">
        <f t="shared" si="44"/>
        <v>37506</v>
      </c>
      <c r="S126" s="90">
        <f t="shared" si="31"/>
        <v>76916.461688498413</v>
      </c>
      <c r="U126" s="111">
        <f t="shared" si="45"/>
        <v>154237.75</v>
      </c>
      <c r="V126">
        <f t="shared" si="32"/>
        <v>0</v>
      </c>
      <c r="W126" s="91">
        <v>117</v>
      </c>
      <c r="X126" s="92">
        <v>42</v>
      </c>
      <c r="Y126" s="93">
        <v>519370</v>
      </c>
      <c r="Z126" s="93">
        <v>0</v>
      </c>
      <c r="AA126" s="93">
        <v>519370</v>
      </c>
      <c r="AB126" s="93">
        <v>37506</v>
      </c>
      <c r="AC126" s="93">
        <v>556876</v>
      </c>
      <c r="AD126" s="93">
        <v>0</v>
      </c>
      <c r="AE126" s="93">
        <v>0</v>
      </c>
      <c r="AF126" s="93">
        <v>0</v>
      </c>
      <c r="AG126" s="94">
        <v>556876</v>
      </c>
      <c r="AI126" s="91">
        <v>117</v>
      </c>
      <c r="AJ126" s="95">
        <v>117</v>
      </c>
      <c r="AK126" s="96" t="s">
        <v>199</v>
      </c>
      <c r="AL126" s="97">
        <f t="shared" si="46"/>
        <v>519370</v>
      </c>
      <c r="AM126" s="98">
        <v>471800</v>
      </c>
      <c r="AN126" s="97">
        <f t="shared" si="47"/>
        <v>47570</v>
      </c>
      <c r="AO126" s="97">
        <v>22843.75</v>
      </c>
      <c r="AP126" s="97">
        <v>15796.5</v>
      </c>
      <c r="AQ126" s="97">
        <v>26926.75</v>
      </c>
      <c r="AR126" s="97">
        <v>3594.75</v>
      </c>
      <c r="AS126" s="97">
        <v>0</v>
      </c>
      <c r="AT126" s="97">
        <f t="shared" si="48"/>
        <v>0</v>
      </c>
      <c r="AU126" s="99">
        <f t="shared" si="49"/>
        <v>116731.75</v>
      </c>
      <c r="AV126" s="99">
        <f t="shared" si="50"/>
        <v>39410.461688498421</v>
      </c>
      <c r="AX126" s="100">
        <v>117</v>
      </c>
      <c r="AY126" s="101" t="s">
        <v>199</v>
      </c>
      <c r="AZ126" s="102"/>
      <c r="BA126" s="102"/>
      <c r="BB126" s="103"/>
      <c r="BC126" s="104">
        <f t="shared" si="51"/>
        <v>0</v>
      </c>
      <c r="BD126" s="103"/>
      <c r="BE126" s="103"/>
      <c r="BF126" s="104">
        <f t="shared" si="33"/>
        <v>0</v>
      </c>
      <c r="BG126" s="105">
        <f t="shared" si="34"/>
        <v>0</v>
      </c>
      <c r="BH126" s="106"/>
      <c r="BI126" s="104">
        <v>0</v>
      </c>
      <c r="BJ126" s="97">
        <f t="shared" si="52"/>
        <v>47570</v>
      </c>
      <c r="BK126" s="97">
        <f t="shared" si="53"/>
        <v>47570</v>
      </c>
      <c r="BL126" s="97">
        <f t="shared" si="54"/>
        <v>0</v>
      </c>
      <c r="BM126" s="97"/>
      <c r="BN126" s="104">
        <f t="shared" si="55"/>
        <v>0</v>
      </c>
      <c r="BO126" s="105">
        <f t="shared" si="56"/>
        <v>0</v>
      </c>
      <c r="BP126" s="107"/>
      <c r="BQ126" s="108">
        <v>36773</v>
      </c>
      <c r="BR126" s="109">
        <v>1112.25</v>
      </c>
      <c r="BS126" s="107"/>
      <c r="BT126" s="110"/>
      <c r="BU126" s="110">
        <f t="shared" si="35"/>
        <v>-117</v>
      </c>
      <c r="BV126"/>
      <c r="BW126" s="26"/>
      <c r="BX126" s="107"/>
    </row>
    <row r="127" spans="1:76">
      <c r="A127" s="79">
        <v>118</v>
      </c>
      <c r="B127" s="79">
        <v>118</v>
      </c>
      <c r="C127" s="80" t="s">
        <v>200</v>
      </c>
      <c r="D127" s="81">
        <f t="shared" si="36"/>
        <v>1</v>
      </c>
      <c r="E127" s="82">
        <f t="shared" si="37"/>
        <v>10526</v>
      </c>
      <c r="F127" s="82">
        <f t="shared" si="37"/>
        <v>893</v>
      </c>
      <c r="G127" s="83">
        <f t="shared" si="38"/>
        <v>11419</v>
      </c>
      <c r="H127" s="84"/>
      <c r="I127" s="85">
        <f t="shared" si="39"/>
        <v>0</v>
      </c>
      <c r="J127" s="86">
        <f t="shared" si="29"/>
        <v>0</v>
      </c>
      <c r="K127" s="87">
        <f t="shared" si="40"/>
        <v>893</v>
      </c>
      <c r="L127" s="83">
        <f t="shared" si="41"/>
        <v>893</v>
      </c>
      <c r="M127" s="88"/>
      <c r="N127" s="111">
        <f t="shared" si="30"/>
        <v>10526</v>
      </c>
      <c r="P127" s="85">
        <f t="shared" si="42"/>
        <v>0</v>
      </c>
      <c r="Q127" s="82">
        <f t="shared" si="43"/>
        <v>0</v>
      </c>
      <c r="R127" s="82">
        <f t="shared" si="44"/>
        <v>893</v>
      </c>
      <c r="S127" s="90">
        <f t="shared" si="31"/>
        <v>893</v>
      </c>
      <c r="U127" s="111">
        <f t="shared" si="45"/>
        <v>3696</v>
      </c>
      <c r="V127">
        <f t="shared" si="32"/>
        <v>0</v>
      </c>
      <c r="W127" s="91">
        <v>118</v>
      </c>
      <c r="X127" s="92">
        <v>1</v>
      </c>
      <c r="Y127" s="93">
        <v>10526</v>
      </c>
      <c r="Z127" s="93">
        <v>0</v>
      </c>
      <c r="AA127" s="93">
        <v>10526</v>
      </c>
      <c r="AB127" s="93">
        <v>893</v>
      </c>
      <c r="AC127" s="93">
        <v>11419</v>
      </c>
      <c r="AD127" s="93">
        <v>0</v>
      </c>
      <c r="AE127" s="93">
        <v>0</v>
      </c>
      <c r="AF127" s="93">
        <v>0</v>
      </c>
      <c r="AG127" s="94">
        <v>11419</v>
      </c>
      <c r="AI127" s="91">
        <v>118</v>
      </c>
      <c r="AJ127" s="95">
        <v>118</v>
      </c>
      <c r="AK127" s="96" t="s">
        <v>200</v>
      </c>
      <c r="AL127" s="97">
        <f t="shared" si="46"/>
        <v>10526</v>
      </c>
      <c r="AM127" s="98">
        <v>11212</v>
      </c>
      <c r="AN127" s="97">
        <f t="shared" si="47"/>
        <v>0</v>
      </c>
      <c r="AO127" s="97">
        <v>2803</v>
      </c>
      <c r="AP127" s="97">
        <v>0</v>
      </c>
      <c r="AQ127" s="97">
        <v>0</v>
      </c>
      <c r="AR127" s="97">
        <v>0</v>
      </c>
      <c r="AS127" s="97">
        <v>0</v>
      </c>
      <c r="AT127" s="97">
        <f t="shared" si="48"/>
        <v>0</v>
      </c>
      <c r="AU127" s="99">
        <f t="shared" si="49"/>
        <v>2803</v>
      </c>
      <c r="AV127" s="99">
        <f t="shared" si="50"/>
        <v>0</v>
      </c>
      <c r="AX127" s="100">
        <v>118</v>
      </c>
      <c r="AY127" s="101" t="s">
        <v>200</v>
      </c>
      <c r="AZ127" s="102"/>
      <c r="BA127" s="102"/>
      <c r="BB127" s="103"/>
      <c r="BC127" s="104">
        <f t="shared" si="51"/>
        <v>0</v>
      </c>
      <c r="BD127" s="103"/>
      <c r="BE127" s="103"/>
      <c r="BF127" s="104">
        <f t="shared" si="33"/>
        <v>0</v>
      </c>
      <c r="BG127" s="105">
        <f t="shared" si="34"/>
        <v>0</v>
      </c>
      <c r="BH127" s="106"/>
      <c r="BI127" s="104">
        <v>0</v>
      </c>
      <c r="BJ127" s="97">
        <f t="shared" si="52"/>
        <v>0</v>
      </c>
      <c r="BK127" s="97">
        <f t="shared" si="53"/>
        <v>0</v>
      </c>
      <c r="BL127" s="97">
        <f t="shared" si="54"/>
        <v>0</v>
      </c>
      <c r="BM127" s="97"/>
      <c r="BN127" s="104">
        <f t="shared" si="55"/>
        <v>0</v>
      </c>
      <c r="BO127" s="105">
        <f t="shared" si="56"/>
        <v>0</v>
      </c>
      <c r="BP127" s="107"/>
      <c r="BQ127" s="108">
        <v>171</v>
      </c>
      <c r="BR127" s="109">
        <v>2803.25</v>
      </c>
      <c r="BS127" s="107"/>
      <c r="BT127" s="110"/>
      <c r="BU127" s="110">
        <f t="shared" si="35"/>
        <v>-118</v>
      </c>
      <c r="BV127"/>
      <c r="BW127" s="26"/>
      <c r="BX127" s="107"/>
    </row>
    <row r="128" spans="1:76">
      <c r="A128" s="79">
        <v>119</v>
      </c>
      <c r="B128" s="79">
        <v>119</v>
      </c>
      <c r="C128" s="80" t="s">
        <v>201</v>
      </c>
      <c r="D128" s="81">
        <f t="shared" si="36"/>
        <v>0</v>
      </c>
      <c r="E128" s="82">
        <f t="shared" si="37"/>
        <v>0</v>
      </c>
      <c r="F128" s="82">
        <f t="shared" si="37"/>
        <v>0</v>
      </c>
      <c r="G128" s="83">
        <f t="shared" si="38"/>
        <v>0</v>
      </c>
      <c r="H128" s="84"/>
      <c r="I128" s="85">
        <f t="shared" si="39"/>
        <v>0</v>
      </c>
      <c r="J128" s="86" t="str">
        <f t="shared" si="29"/>
        <v/>
      </c>
      <c r="K128" s="87">
        <f t="shared" si="40"/>
        <v>0</v>
      </c>
      <c r="L128" s="83">
        <f t="shared" si="41"/>
        <v>0</v>
      </c>
      <c r="M128" s="88"/>
      <c r="N128" s="111">
        <f t="shared" si="30"/>
        <v>0</v>
      </c>
      <c r="P128" s="85">
        <f t="shared" si="42"/>
        <v>0</v>
      </c>
      <c r="Q128" s="82">
        <f t="shared" si="43"/>
        <v>0</v>
      </c>
      <c r="R128" s="82">
        <f t="shared" si="44"/>
        <v>0</v>
      </c>
      <c r="S128" s="90">
        <f t="shared" si="31"/>
        <v>0</v>
      </c>
      <c r="U128" s="111">
        <f t="shared" si="45"/>
        <v>0</v>
      </c>
      <c r="V128">
        <f t="shared" si="32"/>
        <v>0</v>
      </c>
      <c r="W128" s="91">
        <v>119</v>
      </c>
      <c r="X128" s="92"/>
      <c r="Y128" s="93"/>
      <c r="Z128" s="93"/>
      <c r="AA128" s="93"/>
      <c r="AB128" s="93"/>
      <c r="AC128" s="93"/>
      <c r="AD128" s="93"/>
      <c r="AE128" s="93"/>
      <c r="AF128" s="93"/>
      <c r="AG128" s="94"/>
      <c r="AI128" s="91">
        <v>119</v>
      </c>
      <c r="AJ128" s="95">
        <v>119</v>
      </c>
      <c r="AK128" s="96" t="s">
        <v>201</v>
      </c>
      <c r="AL128" s="97">
        <f t="shared" si="46"/>
        <v>0</v>
      </c>
      <c r="AM128" s="98">
        <v>0</v>
      </c>
      <c r="AN128" s="97">
        <f t="shared" si="47"/>
        <v>0</v>
      </c>
      <c r="AO128" s="97">
        <v>0</v>
      </c>
      <c r="AP128" s="97">
        <v>0</v>
      </c>
      <c r="AQ128" s="97">
        <v>0</v>
      </c>
      <c r="AR128" s="97">
        <v>0</v>
      </c>
      <c r="AS128" s="97">
        <v>0</v>
      </c>
      <c r="AT128" s="97">
        <f t="shared" si="48"/>
        <v>0</v>
      </c>
      <c r="AU128" s="99">
        <f t="shared" si="49"/>
        <v>0</v>
      </c>
      <c r="AV128" s="99">
        <f t="shared" si="50"/>
        <v>0</v>
      </c>
      <c r="AX128" s="100">
        <v>119</v>
      </c>
      <c r="AY128" s="101" t="s">
        <v>201</v>
      </c>
      <c r="AZ128" s="102"/>
      <c r="BA128" s="102"/>
      <c r="BB128" s="103"/>
      <c r="BC128" s="104">
        <f t="shared" si="51"/>
        <v>0</v>
      </c>
      <c r="BD128" s="103"/>
      <c r="BE128" s="103"/>
      <c r="BF128" s="104">
        <f t="shared" si="33"/>
        <v>0</v>
      </c>
      <c r="BG128" s="105">
        <f t="shared" si="34"/>
        <v>0</v>
      </c>
      <c r="BH128" s="106"/>
      <c r="BI128" s="104">
        <v>0</v>
      </c>
      <c r="BJ128" s="97">
        <f t="shared" si="52"/>
        <v>0</v>
      </c>
      <c r="BK128" s="97">
        <f t="shared" si="53"/>
        <v>0</v>
      </c>
      <c r="BL128" s="97">
        <f t="shared" si="54"/>
        <v>0</v>
      </c>
      <c r="BM128" s="97"/>
      <c r="BN128" s="104">
        <f t="shared" si="55"/>
        <v>0</v>
      </c>
      <c r="BO128" s="105">
        <f t="shared" si="56"/>
        <v>0</v>
      </c>
      <c r="BP128" s="107"/>
      <c r="BQ128" s="108">
        <v>0</v>
      </c>
      <c r="BR128" s="109">
        <v>0</v>
      </c>
      <c r="BS128" s="107"/>
      <c r="BT128" s="110"/>
      <c r="BU128" s="110">
        <f t="shared" si="35"/>
        <v>-119</v>
      </c>
      <c r="BV128"/>
      <c r="BW128" s="26"/>
      <c r="BX128" s="107"/>
    </row>
    <row r="129" spans="1:76">
      <c r="A129" s="79">
        <v>120</v>
      </c>
      <c r="B129" s="79">
        <v>120</v>
      </c>
      <c r="C129" s="80" t="s">
        <v>202</v>
      </c>
      <c r="D129" s="81">
        <f t="shared" si="36"/>
        <v>0</v>
      </c>
      <c r="E129" s="82">
        <f t="shared" si="37"/>
        <v>0</v>
      </c>
      <c r="F129" s="82">
        <f t="shared" si="37"/>
        <v>0</v>
      </c>
      <c r="G129" s="83">
        <f t="shared" si="38"/>
        <v>0</v>
      </c>
      <c r="H129" s="84"/>
      <c r="I129" s="85">
        <f t="shared" si="39"/>
        <v>0</v>
      </c>
      <c r="J129" s="86" t="str">
        <f t="shared" si="29"/>
        <v/>
      </c>
      <c r="K129" s="87">
        <f t="shared" si="40"/>
        <v>0</v>
      </c>
      <c r="L129" s="83">
        <f t="shared" si="41"/>
        <v>0</v>
      </c>
      <c r="M129" s="88"/>
      <c r="N129" s="111">
        <f t="shared" si="30"/>
        <v>0</v>
      </c>
      <c r="P129" s="85">
        <f t="shared" si="42"/>
        <v>0</v>
      </c>
      <c r="Q129" s="82">
        <f t="shared" si="43"/>
        <v>0</v>
      </c>
      <c r="R129" s="82">
        <f t="shared" si="44"/>
        <v>0</v>
      </c>
      <c r="S129" s="90">
        <f t="shared" si="31"/>
        <v>0</v>
      </c>
      <c r="U129" s="111">
        <f t="shared" si="45"/>
        <v>0</v>
      </c>
      <c r="V129">
        <f t="shared" si="32"/>
        <v>0</v>
      </c>
      <c r="W129" s="91">
        <v>120</v>
      </c>
      <c r="X129" s="92"/>
      <c r="Y129" s="93"/>
      <c r="Z129" s="93"/>
      <c r="AA129" s="93"/>
      <c r="AB129" s="93"/>
      <c r="AC129" s="93"/>
      <c r="AD129" s="93"/>
      <c r="AE129" s="93"/>
      <c r="AF129" s="93"/>
      <c r="AG129" s="94"/>
      <c r="AI129" s="91">
        <v>120</v>
      </c>
      <c r="AJ129" s="95">
        <v>120</v>
      </c>
      <c r="AK129" s="96" t="s">
        <v>202</v>
      </c>
      <c r="AL129" s="97">
        <f t="shared" si="46"/>
        <v>0</v>
      </c>
      <c r="AM129" s="98">
        <v>0</v>
      </c>
      <c r="AN129" s="97">
        <f t="shared" si="47"/>
        <v>0</v>
      </c>
      <c r="AO129" s="97">
        <v>0</v>
      </c>
      <c r="AP129" s="97">
        <v>0</v>
      </c>
      <c r="AQ129" s="97">
        <v>0</v>
      </c>
      <c r="AR129" s="97">
        <v>0</v>
      </c>
      <c r="AS129" s="97">
        <v>0</v>
      </c>
      <c r="AT129" s="97">
        <f t="shared" si="48"/>
        <v>0</v>
      </c>
      <c r="AU129" s="99">
        <f t="shared" si="49"/>
        <v>0</v>
      </c>
      <c r="AV129" s="99">
        <f t="shared" si="50"/>
        <v>0</v>
      </c>
      <c r="AX129" s="100">
        <v>120</v>
      </c>
      <c r="AY129" s="101" t="s">
        <v>202</v>
      </c>
      <c r="AZ129" s="102"/>
      <c r="BA129" s="102"/>
      <c r="BB129" s="103"/>
      <c r="BC129" s="104">
        <f t="shared" si="51"/>
        <v>0</v>
      </c>
      <c r="BD129" s="103"/>
      <c r="BE129" s="103"/>
      <c r="BF129" s="104">
        <f t="shared" si="33"/>
        <v>0</v>
      </c>
      <c r="BG129" s="105">
        <f t="shared" si="34"/>
        <v>0</v>
      </c>
      <c r="BH129" s="106"/>
      <c r="BI129" s="104">
        <v>0</v>
      </c>
      <c r="BJ129" s="97">
        <f t="shared" si="52"/>
        <v>0</v>
      </c>
      <c r="BK129" s="97">
        <f t="shared" si="53"/>
        <v>0</v>
      </c>
      <c r="BL129" s="97">
        <f t="shared" si="54"/>
        <v>0</v>
      </c>
      <c r="BM129" s="97"/>
      <c r="BN129" s="104">
        <f t="shared" si="55"/>
        <v>0</v>
      </c>
      <c r="BO129" s="105">
        <f t="shared" si="56"/>
        <v>0</v>
      </c>
      <c r="BP129" s="107"/>
      <c r="BQ129" s="108">
        <v>0</v>
      </c>
      <c r="BR129" s="109">
        <v>0</v>
      </c>
      <c r="BS129" s="107"/>
      <c r="BT129" s="110"/>
      <c r="BU129" s="110">
        <f t="shared" si="35"/>
        <v>-120</v>
      </c>
      <c r="BV129"/>
      <c r="BW129" s="26"/>
      <c r="BX129" s="107"/>
    </row>
    <row r="130" spans="1:76">
      <c r="A130" s="79">
        <v>121</v>
      </c>
      <c r="B130" s="79">
        <v>121</v>
      </c>
      <c r="C130" s="80" t="s">
        <v>203</v>
      </c>
      <c r="D130" s="81">
        <f t="shared" si="36"/>
        <v>0</v>
      </c>
      <c r="E130" s="82">
        <f t="shared" si="37"/>
        <v>0</v>
      </c>
      <c r="F130" s="82">
        <f t="shared" si="37"/>
        <v>0</v>
      </c>
      <c r="G130" s="83">
        <f t="shared" si="38"/>
        <v>0</v>
      </c>
      <c r="H130" s="84"/>
      <c r="I130" s="85">
        <f t="shared" si="39"/>
        <v>0</v>
      </c>
      <c r="J130" s="86">
        <f t="shared" si="29"/>
        <v>0</v>
      </c>
      <c r="K130" s="87">
        <f t="shared" si="40"/>
        <v>0</v>
      </c>
      <c r="L130" s="83">
        <f t="shared" si="41"/>
        <v>0</v>
      </c>
      <c r="M130" s="88"/>
      <c r="N130" s="111">
        <f t="shared" si="30"/>
        <v>0</v>
      </c>
      <c r="P130" s="85">
        <f t="shared" si="42"/>
        <v>0</v>
      </c>
      <c r="Q130" s="82">
        <f t="shared" si="43"/>
        <v>0</v>
      </c>
      <c r="R130" s="82">
        <f t="shared" si="44"/>
        <v>0</v>
      </c>
      <c r="S130" s="90">
        <f t="shared" si="31"/>
        <v>0</v>
      </c>
      <c r="U130" s="111">
        <f t="shared" si="45"/>
        <v>7824</v>
      </c>
      <c r="V130">
        <f t="shared" si="32"/>
        <v>0</v>
      </c>
      <c r="W130" s="91">
        <v>121</v>
      </c>
      <c r="X130" s="92"/>
      <c r="Y130" s="93"/>
      <c r="Z130" s="93"/>
      <c r="AA130" s="93"/>
      <c r="AB130" s="93"/>
      <c r="AC130" s="93"/>
      <c r="AD130" s="93"/>
      <c r="AE130" s="93"/>
      <c r="AF130" s="93"/>
      <c r="AG130" s="94"/>
      <c r="AI130" s="91">
        <v>121</v>
      </c>
      <c r="AJ130" s="95">
        <v>121</v>
      </c>
      <c r="AK130" s="96" t="s">
        <v>203</v>
      </c>
      <c r="AL130" s="97">
        <f t="shared" si="46"/>
        <v>0</v>
      </c>
      <c r="AM130" s="98">
        <v>0</v>
      </c>
      <c r="AN130" s="97">
        <f t="shared" si="47"/>
        <v>0</v>
      </c>
      <c r="AO130" s="97">
        <v>0</v>
      </c>
      <c r="AP130" s="97">
        <v>0</v>
      </c>
      <c r="AQ130" s="97">
        <v>0</v>
      </c>
      <c r="AR130" s="97">
        <v>5373</v>
      </c>
      <c r="AS130" s="97">
        <v>2451</v>
      </c>
      <c r="AT130" s="97">
        <f t="shared" si="48"/>
        <v>0</v>
      </c>
      <c r="AU130" s="99">
        <f t="shared" si="49"/>
        <v>7824</v>
      </c>
      <c r="AV130" s="99">
        <f t="shared" si="50"/>
        <v>0</v>
      </c>
      <c r="AX130" s="100">
        <v>121</v>
      </c>
      <c r="AY130" s="101" t="s">
        <v>203</v>
      </c>
      <c r="AZ130" s="102"/>
      <c r="BA130" s="102"/>
      <c r="BB130" s="103"/>
      <c r="BC130" s="104">
        <f t="shared" si="51"/>
        <v>0</v>
      </c>
      <c r="BD130" s="103"/>
      <c r="BE130" s="103"/>
      <c r="BF130" s="104">
        <f t="shared" si="33"/>
        <v>0</v>
      </c>
      <c r="BG130" s="105">
        <f t="shared" si="34"/>
        <v>0</v>
      </c>
      <c r="BH130" s="106"/>
      <c r="BI130" s="104">
        <v>0</v>
      </c>
      <c r="BJ130" s="97">
        <f t="shared" si="52"/>
        <v>0</v>
      </c>
      <c r="BK130" s="97">
        <f t="shared" si="53"/>
        <v>0</v>
      </c>
      <c r="BL130" s="97">
        <f t="shared" si="54"/>
        <v>0</v>
      </c>
      <c r="BM130" s="97"/>
      <c r="BN130" s="104">
        <f t="shared" si="55"/>
        <v>0</v>
      </c>
      <c r="BO130" s="105">
        <f t="shared" si="56"/>
        <v>0</v>
      </c>
      <c r="BP130" s="107"/>
      <c r="BQ130" s="108">
        <v>0</v>
      </c>
      <c r="BR130" s="109">
        <v>0</v>
      </c>
      <c r="BS130" s="107"/>
      <c r="BT130" s="110"/>
      <c r="BU130" s="110">
        <f t="shared" si="35"/>
        <v>-121</v>
      </c>
      <c r="BV130"/>
      <c r="BW130" s="26"/>
      <c r="BX130" s="107"/>
    </row>
    <row r="131" spans="1:76">
      <c r="A131" s="79">
        <v>122</v>
      </c>
      <c r="B131" s="79">
        <v>122</v>
      </c>
      <c r="C131" s="80" t="s">
        <v>204</v>
      </c>
      <c r="D131" s="81">
        <f t="shared" si="36"/>
        <v>33</v>
      </c>
      <c r="E131" s="82">
        <f t="shared" si="37"/>
        <v>341286</v>
      </c>
      <c r="F131" s="82">
        <f t="shared" si="37"/>
        <v>29469</v>
      </c>
      <c r="G131" s="83">
        <f t="shared" si="38"/>
        <v>370755</v>
      </c>
      <c r="H131" s="84"/>
      <c r="I131" s="85">
        <f t="shared" si="39"/>
        <v>15673.05264290547</v>
      </c>
      <c r="J131" s="86">
        <f t="shared" si="29"/>
        <v>0.49149930281233589</v>
      </c>
      <c r="K131" s="87">
        <f t="shared" si="40"/>
        <v>29469</v>
      </c>
      <c r="L131" s="83">
        <f t="shared" si="41"/>
        <v>45142.052642905473</v>
      </c>
      <c r="M131" s="88"/>
      <c r="N131" s="111">
        <f t="shared" si="30"/>
        <v>325612.9473570945</v>
      </c>
      <c r="P131" s="85">
        <f t="shared" si="42"/>
        <v>0</v>
      </c>
      <c r="Q131" s="82">
        <f t="shared" si="43"/>
        <v>15673.05264290547</v>
      </c>
      <c r="R131" s="82">
        <f t="shared" si="44"/>
        <v>29469</v>
      </c>
      <c r="S131" s="90">
        <f t="shared" si="31"/>
        <v>45142.052642905473</v>
      </c>
      <c r="U131" s="111">
        <f t="shared" si="45"/>
        <v>61357.25</v>
      </c>
      <c r="V131">
        <f t="shared" si="32"/>
        <v>0</v>
      </c>
      <c r="W131" s="91">
        <v>122</v>
      </c>
      <c r="X131" s="92">
        <v>33</v>
      </c>
      <c r="Y131" s="93">
        <v>341286</v>
      </c>
      <c r="Z131" s="93">
        <v>0</v>
      </c>
      <c r="AA131" s="93">
        <v>341286</v>
      </c>
      <c r="AB131" s="93">
        <v>29469</v>
      </c>
      <c r="AC131" s="93">
        <v>370755</v>
      </c>
      <c r="AD131" s="93">
        <v>0</v>
      </c>
      <c r="AE131" s="93">
        <v>0</v>
      </c>
      <c r="AF131" s="93">
        <v>0</v>
      </c>
      <c r="AG131" s="94">
        <v>370755</v>
      </c>
      <c r="AI131" s="91">
        <v>122</v>
      </c>
      <c r="AJ131" s="95">
        <v>122</v>
      </c>
      <c r="AK131" s="96" t="s">
        <v>204</v>
      </c>
      <c r="AL131" s="97">
        <f t="shared" si="46"/>
        <v>341286</v>
      </c>
      <c r="AM131" s="98">
        <v>322368</v>
      </c>
      <c r="AN131" s="97">
        <f t="shared" si="47"/>
        <v>18918</v>
      </c>
      <c r="AO131" s="97">
        <v>3336</v>
      </c>
      <c r="AP131" s="97">
        <v>2677.75</v>
      </c>
      <c r="AQ131" s="97">
        <v>853.25</v>
      </c>
      <c r="AR131" s="97">
        <v>0</v>
      </c>
      <c r="AS131" s="97">
        <v>6103.25</v>
      </c>
      <c r="AT131" s="97">
        <f t="shared" si="48"/>
        <v>0</v>
      </c>
      <c r="AU131" s="99">
        <f t="shared" si="49"/>
        <v>31888.25</v>
      </c>
      <c r="AV131" s="99">
        <f t="shared" si="50"/>
        <v>15673.05264290547</v>
      </c>
      <c r="AX131" s="100">
        <v>122</v>
      </c>
      <c r="AY131" s="101" t="s">
        <v>204</v>
      </c>
      <c r="AZ131" s="102"/>
      <c r="BA131" s="102"/>
      <c r="BB131" s="103"/>
      <c r="BC131" s="104">
        <f t="shared" si="51"/>
        <v>0</v>
      </c>
      <c r="BD131" s="103"/>
      <c r="BE131" s="103"/>
      <c r="BF131" s="104">
        <f t="shared" si="33"/>
        <v>0</v>
      </c>
      <c r="BG131" s="105">
        <f t="shared" si="34"/>
        <v>0</v>
      </c>
      <c r="BH131" s="106"/>
      <c r="BI131" s="104">
        <v>0</v>
      </c>
      <c r="BJ131" s="97">
        <f t="shared" si="52"/>
        <v>18918</v>
      </c>
      <c r="BK131" s="97">
        <f t="shared" si="53"/>
        <v>18918</v>
      </c>
      <c r="BL131" s="97">
        <f t="shared" si="54"/>
        <v>0</v>
      </c>
      <c r="BM131" s="97"/>
      <c r="BN131" s="104">
        <f t="shared" si="55"/>
        <v>0</v>
      </c>
      <c r="BO131" s="105">
        <f t="shared" si="56"/>
        <v>0</v>
      </c>
      <c r="BP131" s="107"/>
      <c r="BQ131" s="108">
        <v>15942</v>
      </c>
      <c r="BR131" s="109">
        <v>3408</v>
      </c>
      <c r="BS131" s="107"/>
      <c r="BT131" s="110"/>
      <c r="BU131" s="110">
        <f t="shared" si="35"/>
        <v>-122</v>
      </c>
      <c r="BV131"/>
      <c r="BW131" s="26"/>
      <c r="BX131" s="107"/>
    </row>
    <row r="132" spans="1:76">
      <c r="A132" s="79">
        <v>123</v>
      </c>
      <c r="B132" s="79">
        <v>123</v>
      </c>
      <c r="C132" s="80" t="s">
        <v>205</v>
      </c>
      <c r="D132" s="81">
        <f t="shared" si="36"/>
        <v>0</v>
      </c>
      <c r="E132" s="82">
        <f t="shared" si="37"/>
        <v>0</v>
      </c>
      <c r="F132" s="82">
        <f t="shared" si="37"/>
        <v>0</v>
      </c>
      <c r="G132" s="83">
        <f t="shared" si="38"/>
        <v>0</v>
      </c>
      <c r="H132" s="84"/>
      <c r="I132" s="85">
        <f t="shared" si="39"/>
        <v>0</v>
      </c>
      <c r="J132" s="86" t="str">
        <f t="shared" si="29"/>
        <v/>
      </c>
      <c r="K132" s="87">
        <f t="shared" si="40"/>
        <v>0</v>
      </c>
      <c r="L132" s="83">
        <f t="shared" si="41"/>
        <v>0</v>
      </c>
      <c r="M132" s="88"/>
      <c r="N132" s="111">
        <f t="shared" si="30"/>
        <v>0</v>
      </c>
      <c r="P132" s="85">
        <f t="shared" si="42"/>
        <v>0</v>
      </c>
      <c r="Q132" s="82">
        <f t="shared" si="43"/>
        <v>0</v>
      </c>
      <c r="R132" s="82">
        <f t="shared" si="44"/>
        <v>0</v>
      </c>
      <c r="S132" s="90">
        <f t="shared" si="31"/>
        <v>0</v>
      </c>
      <c r="U132" s="111">
        <f t="shared" si="45"/>
        <v>0</v>
      </c>
      <c r="V132">
        <f t="shared" si="32"/>
        <v>0</v>
      </c>
      <c r="W132" s="91">
        <v>123</v>
      </c>
      <c r="X132" s="92"/>
      <c r="Y132" s="93"/>
      <c r="Z132" s="93"/>
      <c r="AA132" s="93"/>
      <c r="AB132" s="93"/>
      <c r="AC132" s="93"/>
      <c r="AD132" s="93"/>
      <c r="AE132" s="93"/>
      <c r="AF132" s="93"/>
      <c r="AG132" s="94"/>
      <c r="AI132" s="91">
        <v>123</v>
      </c>
      <c r="AJ132" s="95">
        <v>123</v>
      </c>
      <c r="AK132" s="96" t="s">
        <v>205</v>
      </c>
      <c r="AL132" s="97">
        <f t="shared" si="46"/>
        <v>0</v>
      </c>
      <c r="AM132" s="98">
        <v>0</v>
      </c>
      <c r="AN132" s="97">
        <f t="shared" si="47"/>
        <v>0</v>
      </c>
      <c r="AO132" s="97">
        <v>0</v>
      </c>
      <c r="AP132" s="97">
        <v>0</v>
      </c>
      <c r="AQ132" s="97">
        <v>0</v>
      </c>
      <c r="AR132" s="97">
        <v>0</v>
      </c>
      <c r="AS132" s="97">
        <v>0</v>
      </c>
      <c r="AT132" s="97">
        <f t="shared" si="48"/>
        <v>0</v>
      </c>
      <c r="AU132" s="99">
        <f t="shared" si="49"/>
        <v>0</v>
      </c>
      <c r="AV132" s="99">
        <f t="shared" si="50"/>
        <v>0</v>
      </c>
      <c r="AX132" s="100">
        <v>123</v>
      </c>
      <c r="AY132" s="101" t="s">
        <v>205</v>
      </c>
      <c r="AZ132" s="102"/>
      <c r="BA132" s="102"/>
      <c r="BB132" s="103"/>
      <c r="BC132" s="104">
        <f t="shared" si="51"/>
        <v>0</v>
      </c>
      <c r="BD132" s="103"/>
      <c r="BE132" s="103"/>
      <c r="BF132" s="104">
        <f t="shared" si="33"/>
        <v>0</v>
      </c>
      <c r="BG132" s="105">
        <f t="shared" si="34"/>
        <v>0</v>
      </c>
      <c r="BH132" s="106"/>
      <c r="BI132" s="104">
        <v>0</v>
      </c>
      <c r="BJ132" s="97">
        <f t="shared" si="52"/>
        <v>0</v>
      </c>
      <c r="BK132" s="97">
        <f t="shared" si="53"/>
        <v>0</v>
      </c>
      <c r="BL132" s="97">
        <f t="shared" si="54"/>
        <v>0</v>
      </c>
      <c r="BM132" s="97"/>
      <c r="BN132" s="104">
        <f t="shared" si="55"/>
        <v>0</v>
      </c>
      <c r="BO132" s="105">
        <f t="shared" si="56"/>
        <v>0</v>
      </c>
      <c r="BP132" s="107"/>
      <c r="BQ132" s="108">
        <v>0</v>
      </c>
      <c r="BR132" s="109">
        <v>0</v>
      </c>
      <c r="BS132" s="107"/>
      <c r="BT132" s="110"/>
      <c r="BU132" s="110">
        <f t="shared" si="35"/>
        <v>-123</v>
      </c>
      <c r="BV132"/>
      <c r="BW132" s="26"/>
      <c r="BX132" s="107"/>
    </row>
    <row r="133" spans="1:76">
      <c r="A133" s="79">
        <v>124</v>
      </c>
      <c r="B133" s="79">
        <v>124</v>
      </c>
      <c r="C133" s="80" t="s">
        <v>206</v>
      </c>
      <c r="D133" s="81">
        <f t="shared" si="36"/>
        <v>0</v>
      </c>
      <c r="E133" s="82">
        <f t="shared" si="37"/>
        <v>0</v>
      </c>
      <c r="F133" s="82">
        <f t="shared" si="37"/>
        <v>0</v>
      </c>
      <c r="G133" s="83">
        <f t="shared" si="38"/>
        <v>0</v>
      </c>
      <c r="H133" s="84"/>
      <c r="I133" s="85">
        <f t="shared" si="39"/>
        <v>0</v>
      </c>
      <c r="J133" s="86" t="str">
        <f t="shared" si="29"/>
        <v/>
      </c>
      <c r="K133" s="87">
        <f t="shared" si="40"/>
        <v>0</v>
      </c>
      <c r="L133" s="83">
        <f t="shared" si="41"/>
        <v>0</v>
      </c>
      <c r="M133" s="88"/>
      <c r="N133" s="111">
        <f t="shared" si="30"/>
        <v>0</v>
      </c>
      <c r="P133" s="85">
        <f t="shared" si="42"/>
        <v>0</v>
      </c>
      <c r="Q133" s="82">
        <f t="shared" si="43"/>
        <v>0</v>
      </c>
      <c r="R133" s="82">
        <f t="shared" si="44"/>
        <v>0</v>
      </c>
      <c r="S133" s="90">
        <f t="shared" si="31"/>
        <v>0</v>
      </c>
      <c r="U133" s="111">
        <f t="shared" si="45"/>
        <v>0</v>
      </c>
      <c r="V133">
        <f t="shared" si="32"/>
        <v>0</v>
      </c>
      <c r="W133" s="91">
        <v>124</v>
      </c>
      <c r="X133" s="92"/>
      <c r="Y133" s="93"/>
      <c r="Z133" s="93"/>
      <c r="AA133" s="93"/>
      <c r="AB133" s="93"/>
      <c r="AC133" s="93"/>
      <c r="AD133" s="93"/>
      <c r="AE133" s="93"/>
      <c r="AF133" s="93"/>
      <c r="AG133" s="94"/>
      <c r="AI133" s="91">
        <v>124</v>
      </c>
      <c r="AJ133" s="95">
        <v>124</v>
      </c>
      <c r="AK133" s="96" t="s">
        <v>206</v>
      </c>
      <c r="AL133" s="97">
        <f t="shared" si="46"/>
        <v>0</v>
      </c>
      <c r="AM133" s="98">
        <v>0</v>
      </c>
      <c r="AN133" s="97">
        <f t="shared" si="47"/>
        <v>0</v>
      </c>
      <c r="AO133" s="97">
        <v>0</v>
      </c>
      <c r="AP133" s="97">
        <v>0</v>
      </c>
      <c r="AQ133" s="97">
        <v>0</v>
      </c>
      <c r="AR133" s="97">
        <v>0</v>
      </c>
      <c r="AS133" s="97">
        <v>0</v>
      </c>
      <c r="AT133" s="97">
        <f t="shared" si="48"/>
        <v>0</v>
      </c>
      <c r="AU133" s="99">
        <f t="shared" si="49"/>
        <v>0</v>
      </c>
      <c r="AV133" s="99">
        <f t="shared" si="50"/>
        <v>0</v>
      </c>
      <c r="AX133" s="100">
        <v>124</v>
      </c>
      <c r="AY133" s="101" t="s">
        <v>206</v>
      </c>
      <c r="AZ133" s="102"/>
      <c r="BA133" s="102"/>
      <c r="BB133" s="103"/>
      <c r="BC133" s="104">
        <f t="shared" si="51"/>
        <v>0</v>
      </c>
      <c r="BD133" s="103"/>
      <c r="BE133" s="103"/>
      <c r="BF133" s="104">
        <f t="shared" si="33"/>
        <v>0</v>
      </c>
      <c r="BG133" s="105">
        <f t="shared" si="34"/>
        <v>0</v>
      </c>
      <c r="BH133" s="106"/>
      <c r="BI133" s="104">
        <v>0</v>
      </c>
      <c r="BJ133" s="97">
        <f t="shared" si="52"/>
        <v>0</v>
      </c>
      <c r="BK133" s="97">
        <f t="shared" si="53"/>
        <v>0</v>
      </c>
      <c r="BL133" s="97">
        <f t="shared" si="54"/>
        <v>0</v>
      </c>
      <c r="BM133" s="97"/>
      <c r="BN133" s="104">
        <f t="shared" si="55"/>
        <v>0</v>
      </c>
      <c r="BO133" s="105">
        <f t="shared" si="56"/>
        <v>0</v>
      </c>
      <c r="BP133" s="107"/>
      <c r="BQ133" s="108">
        <v>0</v>
      </c>
      <c r="BR133" s="109">
        <v>0</v>
      </c>
      <c r="BS133" s="107"/>
      <c r="BT133" s="110"/>
      <c r="BU133" s="110">
        <f t="shared" si="35"/>
        <v>-124</v>
      </c>
      <c r="BV133"/>
      <c r="BW133" s="26"/>
      <c r="BX133" s="107"/>
    </row>
    <row r="134" spans="1:76">
      <c r="A134" s="79">
        <v>125</v>
      </c>
      <c r="B134" s="79">
        <v>125</v>
      </c>
      <c r="C134" s="80" t="s">
        <v>207</v>
      </c>
      <c r="D134" s="81">
        <f t="shared" si="36"/>
        <v>20</v>
      </c>
      <c r="E134" s="82">
        <f t="shared" si="37"/>
        <v>287684</v>
      </c>
      <c r="F134" s="82">
        <f t="shared" si="37"/>
        <v>17860</v>
      </c>
      <c r="G134" s="83">
        <f t="shared" si="38"/>
        <v>305544</v>
      </c>
      <c r="H134" s="84"/>
      <c r="I134" s="85">
        <f t="shared" si="39"/>
        <v>0</v>
      </c>
      <c r="J134" s="86">
        <f t="shared" si="29"/>
        <v>0</v>
      </c>
      <c r="K134" s="87">
        <f t="shared" si="40"/>
        <v>17860</v>
      </c>
      <c r="L134" s="83">
        <f t="shared" si="41"/>
        <v>17860</v>
      </c>
      <c r="M134" s="88"/>
      <c r="N134" s="111">
        <f t="shared" si="30"/>
        <v>287684</v>
      </c>
      <c r="P134" s="85">
        <f t="shared" si="42"/>
        <v>0</v>
      </c>
      <c r="Q134" s="82">
        <f t="shared" si="43"/>
        <v>0</v>
      </c>
      <c r="R134" s="82">
        <f t="shared" si="44"/>
        <v>17860</v>
      </c>
      <c r="S134" s="90">
        <f t="shared" si="31"/>
        <v>17860</v>
      </c>
      <c r="U134" s="111">
        <f t="shared" si="45"/>
        <v>57938.75</v>
      </c>
      <c r="V134">
        <f t="shared" si="32"/>
        <v>0</v>
      </c>
      <c r="W134" s="91">
        <v>125</v>
      </c>
      <c r="X134" s="92">
        <v>20</v>
      </c>
      <c r="Y134" s="93">
        <v>287684</v>
      </c>
      <c r="Z134" s="93">
        <v>0</v>
      </c>
      <c r="AA134" s="93">
        <v>287684</v>
      </c>
      <c r="AB134" s="93">
        <v>17860</v>
      </c>
      <c r="AC134" s="93">
        <v>305544</v>
      </c>
      <c r="AD134" s="93">
        <v>0</v>
      </c>
      <c r="AE134" s="93">
        <v>0</v>
      </c>
      <c r="AF134" s="93">
        <v>0</v>
      </c>
      <c r="AG134" s="94">
        <v>305544</v>
      </c>
      <c r="AI134" s="91">
        <v>125</v>
      </c>
      <c r="AJ134" s="95">
        <v>125</v>
      </c>
      <c r="AK134" s="96" t="s">
        <v>207</v>
      </c>
      <c r="AL134" s="97">
        <f t="shared" si="46"/>
        <v>287684</v>
      </c>
      <c r="AM134" s="98">
        <v>307871</v>
      </c>
      <c r="AN134" s="97">
        <f t="shared" si="47"/>
        <v>0</v>
      </c>
      <c r="AO134" s="97">
        <v>8794.5</v>
      </c>
      <c r="AP134" s="97">
        <v>1543.25</v>
      </c>
      <c r="AQ134" s="97">
        <v>25259</v>
      </c>
      <c r="AR134" s="97">
        <v>0</v>
      </c>
      <c r="AS134" s="97">
        <v>4482</v>
      </c>
      <c r="AT134" s="97">
        <f t="shared" si="48"/>
        <v>0</v>
      </c>
      <c r="AU134" s="99">
        <f t="shared" si="49"/>
        <v>40078.75</v>
      </c>
      <c r="AV134" s="99">
        <f t="shared" si="50"/>
        <v>0</v>
      </c>
      <c r="AX134" s="100">
        <v>125</v>
      </c>
      <c r="AY134" s="101" t="s">
        <v>207</v>
      </c>
      <c r="AZ134" s="102"/>
      <c r="BA134" s="102"/>
      <c r="BB134" s="103"/>
      <c r="BC134" s="104">
        <f t="shared" si="51"/>
        <v>0</v>
      </c>
      <c r="BD134" s="103"/>
      <c r="BE134" s="103"/>
      <c r="BF134" s="104">
        <f t="shared" si="33"/>
        <v>0</v>
      </c>
      <c r="BG134" s="105">
        <f t="shared" si="34"/>
        <v>0</v>
      </c>
      <c r="BH134" s="106"/>
      <c r="BI134" s="104">
        <v>0</v>
      </c>
      <c r="BJ134" s="97">
        <f t="shared" si="52"/>
        <v>0</v>
      </c>
      <c r="BK134" s="97">
        <f t="shared" si="53"/>
        <v>0</v>
      </c>
      <c r="BL134" s="97">
        <f t="shared" si="54"/>
        <v>0</v>
      </c>
      <c r="BM134" s="97"/>
      <c r="BN134" s="104">
        <f t="shared" si="55"/>
        <v>0</v>
      </c>
      <c r="BO134" s="105">
        <f t="shared" si="56"/>
        <v>0</v>
      </c>
      <c r="BP134" s="107"/>
      <c r="BQ134" s="108">
        <v>26746</v>
      </c>
      <c r="BR134" s="109">
        <v>12091.75</v>
      </c>
      <c r="BS134" s="107"/>
      <c r="BT134" s="110"/>
      <c r="BU134" s="110">
        <f t="shared" si="35"/>
        <v>-125</v>
      </c>
      <c r="BV134"/>
      <c r="BW134" s="26"/>
      <c r="BX134" s="107"/>
    </row>
    <row r="135" spans="1:76">
      <c r="A135" s="79">
        <v>126</v>
      </c>
      <c r="B135" s="79">
        <v>126</v>
      </c>
      <c r="C135" s="80" t="s">
        <v>208</v>
      </c>
      <c r="D135" s="81">
        <f t="shared" si="36"/>
        <v>0</v>
      </c>
      <c r="E135" s="82">
        <f t="shared" si="37"/>
        <v>0</v>
      </c>
      <c r="F135" s="82">
        <f t="shared" si="37"/>
        <v>0</v>
      </c>
      <c r="G135" s="83">
        <f t="shared" si="38"/>
        <v>0</v>
      </c>
      <c r="H135" s="84"/>
      <c r="I135" s="85">
        <f t="shared" si="39"/>
        <v>0</v>
      </c>
      <c r="J135" s="86">
        <f t="shared" si="29"/>
        <v>0</v>
      </c>
      <c r="K135" s="87">
        <f t="shared" si="40"/>
        <v>0</v>
      </c>
      <c r="L135" s="83">
        <f t="shared" si="41"/>
        <v>0</v>
      </c>
      <c r="M135" s="88"/>
      <c r="N135" s="111">
        <f t="shared" si="30"/>
        <v>0</v>
      </c>
      <c r="P135" s="85">
        <f t="shared" si="42"/>
        <v>0</v>
      </c>
      <c r="Q135" s="82">
        <f t="shared" si="43"/>
        <v>0</v>
      </c>
      <c r="R135" s="82">
        <f t="shared" si="44"/>
        <v>0</v>
      </c>
      <c r="S135" s="90">
        <f t="shared" si="31"/>
        <v>0</v>
      </c>
      <c r="U135" s="111">
        <f t="shared" si="45"/>
        <v>12456.5</v>
      </c>
      <c r="V135">
        <f t="shared" si="32"/>
        <v>0</v>
      </c>
      <c r="W135" s="91">
        <v>126</v>
      </c>
      <c r="X135" s="92"/>
      <c r="Y135" s="93"/>
      <c r="Z135" s="93"/>
      <c r="AA135" s="93"/>
      <c r="AB135" s="93"/>
      <c r="AC135" s="93"/>
      <c r="AD135" s="93"/>
      <c r="AE135" s="93"/>
      <c r="AF135" s="93"/>
      <c r="AG135" s="94"/>
      <c r="AI135" s="91">
        <v>126</v>
      </c>
      <c r="AJ135" s="95">
        <v>126</v>
      </c>
      <c r="AK135" s="96" t="s">
        <v>208</v>
      </c>
      <c r="AL135" s="97">
        <f t="shared" si="46"/>
        <v>0</v>
      </c>
      <c r="AM135" s="98">
        <v>0</v>
      </c>
      <c r="AN135" s="97">
        <f t="shared" si="47"/>
        <v>0</v>
      </c>
      <c r="AO135" s="97">
        <v>0</v>
      </c>
      <c r="AP135" s="97">
        <v>0</v>
      </c>
      <c r="AQ135" s="97">
        <v>0</v>
      </c>
      <c r="AR135" s="97">
        <v>12456.5</v>
      </c>
      <c r="AS135" s="97">
        <v>0</v>
      </c>
      <c r="AT135" s="97">
        <f t="shared" si="48"/>
        <v>0</v>
      </c>
      <c r="AU135" s="99">
        <f t="shared" si="49"/>
        <v>12456.5</v>
      </c>
      <c r="AV135" s="99">
        <f t="shared" si="50"/>
        <v>0</v>
      </c>
      <c r="AX135" s="100">
        <v>126</v>
      </c>
      <c r="AY135" s="101" t="s">
        <v>208</v>
      </c>
      <c r="AZ135" s="102"/>
      <c r="BA135" s="102"/>
      <c r="BB135" s="103"/>
      <c r="BC135" s="104">
        <f t="shared" si="51"/>
        <v>0</v>
      </c>
      <c r="BD135" s="103"/>
      <c r="BE135" s="103"/>
      <c r="BF135" s="104">
        <f t="shared" si="33"/>
        <v>0</v>
      </c>
      <c r="BG135" s="105">
        <f t="shared" si="34"/>
        <v>0</v>
      </c>
      <c r="BH135" s="106"/>
      <c r="BI135" s="104">
        <v>0</v>
      </c>
      <c r="BJ135" s="97">
        <f t="shared" si="52"/>
        <v>0</v>
      </c>
      <c r="BK135" s="97">
        <f t="shared" si="53"/>
        <v>0</v>
      </c>
      <c r="BL135" s="97">
        <f t="shared" si="54"/>
        <v>0</v>
      </c>
      <c r="BM135" s="97"/>
      <c r="BN135" s="104">
        <f t="shared" si="55"/>
        <v>0</v>
      </c>
      <c r="BO135" s="105">
        <f t="shared" si="56"/>
        <v>0</v>
      </c>
      <c r="BP135" s="107"/>
      <c r="BQ135" s="108">
        <v>0</v>
      </c>
      <c r="BR135" s="109">
        <v>0</v>
      </c>
      <c r="BS135" s="107"/>
      <c r="BT135" s="110" t="s">
        <v>136</v>
      </c>
      <c r="BU135" s="110">
        <f t="shared" si="35"/>
        <v>-126</v>
      </c>
      <c r="BV135"/>
      <c r="BW135" s="26"/>
      <c r="BX135" s="107"/>
    </row>
    <row r="136" spans="1:76">
      <c r="A136" s="79">
        <v>127</v>
      </c>
      <c r="B136" s="79">
        <v>127</v>
      </c>
      <c r="C136" s="80" t="s">
        <v>209</v>
      </c>
      <c r="D136" s="81">
        <f t="shared" si="36"/>
        <v>10</v>
      </c>
      <c r="E136" s="82">
        <f t="shared" si="37"/>
        <v>112602</v>
      </c>
      <c r="F136" s="82">
        <f t="shared" si="37"/>
        <v>8930</v>
      </c>
      <c r="G136" s="83">
        <f t="shared" si="38"/>
        <v>121532</v>
      </c>
      <c r="H136" s="84"/>
      <c r="I136" s="85">
        <f t="shared" si="39"/>
        <v>0</v>
      </c>
      <c r="J136" s="86">
        <f t="shared" si="29"/>
        <v>0</v>
      </c>
      <c r="K136" s="87">
        <f t="shared" si="40"/>
        <v>8930</v>
      </c>
      <c r="L136" s="83">
        <f t="shared" si="41"/>
        <v>8930</v>
      </c>
      <c r="M136" s="88"/>
      <c r="N136" s="111">
        <f t="shared" si="30"/>
        <v>112602</v>
      </c>
      <c r="P136" s="85">
        <f t="shared" si="42"/>
        <v>0</v>
      </c>
      <c r="Q136" s="82">
        <f t="shared" si="43"/>
        <v>0</v>
      </c>
      <c r="R136" s="82">
        <f t="shared" si="44"/>
        <v>8930</v>
      </c>
      <c r="S136" s="90">
        <f t="shared" si="31"/>
        <v>8930</v>
      </c>
      <c r="U136" s="111">
        <f t="shared" si="45"/>
        <v>28392</v>
      </c>
      <c r="V136">
        <f t="shared" si="32"/>
        <v>0</v>
      </c>
      <c r="W136" s="91">
        <v>127</v>
      </c>
      <c r="X136" s="92">
        <v>10</v>
      </c>
      <c r="Y136" s="93">
        <v>112602</v>
      </c>
      <c r="Z136" s="93">
        <v>0</v>
      </c>
      <c r="AA136" s="93">
        <v>112602</v>
      </c>
      <c r="AB136" s="93">
        <v>8930</v>
      </c>
      <c r="AC136" s="93">
        <v>121532</v>
      </c>
      <c r="AD136" s="93">
        <v>0</v>
      </c>
      <c r="AE136" s="93">
        <v>0</v>
      </c>
      <c r="AF136" s="93">
        <v>0</v>
      </c>
      <c r="AG136" s="94">
        <v>121532</v>
      </c>
      <c r="AI136" s="91">
        <v>127</v>
      </c>
      <c r="AJ136" s="95">
        <v>127</v>
      </c>
      <c r="AK136" s="96" t="s">
        <v>209</v>
      </c>
      <c r="AL136" s="97">
        <f t="shared" si="46"/>
        <v>112602</v>
      </c>
      <c r="AM136" s="98">
        <v>118243</v>
      </c>
      <c r="AN136" s="97">
        <f t="shared" si="47"/>
        <v>0</v>
      </c>
      <c r="AO136" s="97">
        <v>1445.25</v>
      </c>
      <c r="AP136" s="97">
        <v>0</v>
      </c>
      <c r="AQ136" s="97">
        <v>13396.75</v>
      </c>
      <c r="AR136" s="97">
        <v>0</v>
      </c>
      <c r="AS136" s="97">
        <v>4620</v>
      </c>
      <c r="AT136" s="97">
        <f t="shared" si="48"/>
        <v>0</v>
      </c>
      <c r="AU136" s="99">
        <f t="shared" si="49"/>
        <v>19462</v>
      </c>
      <c r="AV136" s="99">
        <f t="shared" si="50"/>
        <v>0</v>
      </c>
      <c r="AX136" s="100">
        <v>127</v>
      </c>
      <c r="AY136" s="101" t="s">
        <v>209</v>
      </c>
      <c r="AZ136" s="102"/>
      <c r="BA136" s="102"/>
      <c r="BB136" s="103"/>
      <c r="BC136" s="104">
        <f t="shared" si="51"/>
        <v>0</v>
      </c>
      <c r="BD136" s="103"/>
      <c r="BE136" s="103"/>
      <c r="BF136" s="104">
        <f t="shared" si="33"/>
        <v>0</v>
      </c>
      <c r="BG136" s="105">
        <f t="shared" si="34"/>
        <v>0</v>
      </c>
      <c r="BH136" s="106"/>
      <c r="BI136" s="104">
        <v>0</v>
      </c>
      <c r="BJ136" s="97">
        <f t="shared" si="52"/>
        <v>0</v>
      </c>
      <c r="BK136" s="97">
        <f t="shared" si="53"/>
        <v>0</v>
      </c>
      <c r="BL136" s="97">
        <f t="shared" si="54"/>
        <v>0</v>
      </c>
      <c r="BM136" s="97"/>
      <c r="BN136" s="104">
        <f t="shared" si="55"/>
        <v>0</v>
      </c>
      <c r="BO136" s="105">
        <f t="shared" si="56"/>
        <v>0</v>
      </c>
      <c r="BP136" s="107"/>
      <c r="BQ136" s="108">
        <v>20629</v>
      </c>
      <c r="BR136" s="109">
        <v>176</v>
      </c>
      <c r="BS136" s="107"/>
      <c r="BT136" s="110"/>
      <c r="BU136" s="110">
        <f t="shared" si="35"/>
        <v>-127</v>
      </c>
      <c r="BV136"/>
      <c r="BW136" s="26"/>
      <c r="BX136" s="107"/>
    </row>
    <row r="137" spans="1:76">
      <c r="A137" s="79">
        <v>128</v>
      </c>
      <c r="B137" s="79">
        <v>128</v>
      </c>
      <c r="C137" s="80" t="s">
        <v>210</v>
      </c>
      <c r="D137" s="81">
        <f t="shared" si="36"/>
        <v>306</v>
      </c>
      <c r="E137" s="82">
        <f t="shared" si="37"/>
        <v>2775679</v>
      </c>
      <c r="F137" s="82">
        <f t="shared" si="37"/>
        <v>273258</v>
      </c>
      <c r="G137" s="83">
        <f t="shared" si="38"/>
        <v>3048937</v>
      </c>
      <c r="H137" s="84"/>
      <c r="I137" s="85">
        <f t="shared" si="39"/>
        <v>0</v>
      </c>
      <c r="J137" s="86">
        <f t="shared" si="29"/>
        <v>0</v>
      </c>
      <c r="K137" s="87">
        <f t="shared" si="40"/>
        <v>273258</v>
      </c>
      <c r="L137" s="83">
        <f t="shared" si="41"/>
        <v>273258</v>
      </c>
      <c r="M137" s="88"/>
      <c r="N137" s="111">
        <f t="shared" si="30"/>
        <v>2775679</v>
      </c>
      <c r="P137" s="85">
        <f t="shared" si="42"/>
        <v>0</v>
      </c>
      <c r="Q137" s="82">
        <f t="shared" si="43"/>
        <v>0</v>
      </c>
      <c r="R137" s="82">
        <f t="shared" si="44"/>
        <v>273258</v>
      </c>
      <c r="S137" s="90">
        <f t="shared" si="31"/>
        <v>273258</v>
      </c>
      <c r="U137" s="111">
        <f t="shared" si="45"/>
        <v>428014.75</v>
      </c>
      <c r="V137">
        <f t="shared" si="32"/>
        <v>0</v>
      </c>
      <c r="W137" s="91">
        <v>128</v>
      </c>
      <c r="X137" s="92">
        <v>306</v>
      </c>
      <c r="Y137" s="93">
        <v>2775679</v>
      </c>
      <c r="Z137" s="93">
        <v>0</v>
      </c>
      <c r="AA137" s="93">
        <v>2775679</v>
      </c>
      <c r="AB137" s="93">
        <v>273258</v>
      </c>
      <c r="AC137" s="93">
        <v>3048937</v>
      </c>
      <c r="AD137" s="93">
        <v>0</v>
      </c>
      <c r="AE137" s="93">
        <v>0</v>
      </c>
      <c r="AF137" s="93">
        <v>0</v>
      </c>
      <c r="AG137" s="94">
        <v>3048937</v>
      </c>
      <c r="AI137" s="91">
        <v>128</v>
      </c>
      <c r="AJ137" s="95">
        <v>128</v>
      </c>
      <c r="AK137" s="96" t="s">
        <v>210</v>
      </c>
      <c r="AL137" s="97">
        <f t="shared" si="46"/>
        <v>2775679</v>
      </c>
      <c r="AM137" s="98">
        <v>2812976</v>
      </c>
      <c r="AN137" s="97">
        <f t="shared" si="47"/>
        <v>0</v>
      </c>
      <c r="AO137" s="97">
        <v>41892.25</v>
      </c>
      <c r="AP137" s="97">
        <v>21917.25</v>
      </c>
      <c r="AQ137" s="97">
        <v>25608.5</v>
      </c>
      <c r="AR137" s="97">
        <v>0</v>
      </c>
      <c r="AS137" s="97">
        <v>65338.75</v>
      </c>
      <c r="AT137" s="97">
        <f t="shared" si="48"/>
        <v>0</v>
      </c>
      <c r="AU137" s="99">
        <f t="shared" si="49"/>
        <v>154756.75</v>
      </c>
      <c r="AV137" s="99">
        <f t="shared" si="50"/>
        <v>0</v>
      </c>
      <c r="AX137" s="100">
        <v>128</v>
      </c>
      <c r="AY137" s="101" t="s">
        <v>210</v>
      </c>
      <c r="AZ137" s="102"/>
      <c r="BA137" s="102"/>
      <c r="BB137" s="103"/>
      <c r="BC137" s="104">
        <f t="shared" si="51"/>
        <v>0</v>
      </c>
      <c r="BD137" s="103"/>
      <c r="BE137" s="103"/>
      <c r="BF137" s="104">
        <f t="shared" si="33"/>
        <v>0</v>
      </c>
      <c r="BG137" s="105">
        <f t="shared" si="34"/>
        <v>0</v>
      </c>
      <c r="BH137" s="106"/>
      <c r="BI137" s="104">
        <v>0</v>
      </c>
      <c r="BJ137" s="97">
        <f t="shared" si="52"/>
        <v>0</v>
      </c>
      <c r="BK137" s="97">
        <f t="shared" si="53"/>
        <v>0</v>
      </c>
      <c r="BL137" s="97">
        <f t="shared" si="54"/>
        <v>0</v>
      </c>
      <c r="BM137" s="97"/>
      <c r="BN137" s="104">
        <f t="shared" si="55"/>
        <v>0</v>
      </c>
      <c r="BO137" s="105">
        <f t="shared" si="56"/>
        <v>0</v>
      </c>
      <c r="BP137" s="107"/>
      <c r="BQ137" s="108">
        <v>17578</v>
      </c>
      <c r="BR137" s="109">
        <v>66284.5</v>
      </c>
      <c r="BS137" s="107"/>
      <c r="BT137" s="110"/>
      <c r="BU137" s="110">
        <f t="shared" si="35"/>
        <v>-128</v>
      </c>
      <c r="BV137"/>
      <c r="BW137" s="26"/>
      <c r="BX137" s="107"/>
    </row>
    <row r="138" spans="1:76">
      <c r="A138" s="79">
        <v>129</v>
      </c>
      <c r="B138" s="79">
        <v>129</v>
      </c>
      <c r="C138" s="80" t="s">
        <v>211</v>
      </c>
      <c r="D138" s="81">
        <f t="shared" si="36"/>
        <v>0</v>
      </c>
      <c r="E138" s="82">
        <f t="shared" si="37"/>
        <v>0</v>
      </c>
      <c r="F138" s="82">
        <f t="shared" si="37"/>
        <v>0</v>
      </c>
      <c r="G138" s="83">
        <f t="shared" si="38"/>
        <v>0</v>
      </c>
      <c r="H138" s="84"/>
      <c r="I138" s="85">
        <f t="shared" si="39"/>
        <v>0</v>
      </c>
      <c r="J138" s="86" t="str">
        <f t="shared" ref="J138:J201" si="57">IF(AU138=0,"",(SUM(I138)/SUM(AU138)))</f>
        <v/>
      </c>
      <c r="K138" s="87">
        <f t="shared" si="40"/>
        <v>0</v>
      </c>
      <c r="L138" s="83">
        <f t="shared" si="41"/>
        <v>0</v>
      </c>
      <c r="M138" s="88"/>
      <c r="N138" s="111">
        <f t="shared" ref="N138:N201" si="58">G138-L138</f>
        <v>0</v>
      </c>
      <c r="P138" s="85">
        <f t="shared" si="42"/>
        <v>0</v>
      </c>
      <c r="Q138" s="82">
        <f t="shared" si="43"/>
        <v>0</v>
      </c>
      <c r="R138" s="82">
        <f t="shared" si="44"/>
        <v>0</v>
      </c>
      <c r="S138" s="90">
        <f t="shared" ref="S138:S201" si="59">SUM(P138:R138)-AE138-BE138</f>
        <v>0</v>
      </c>
      <c r="U138" s="111">
        <f t="shared" si="45"/>
        <v>0</v>
      </c>
      <c r="V138">
        <f t="shared" ref="V138:V201" si="60">W138-A138</f>
        <v>0</v>
      </c>
      <c r="W138" s="91">
        <v>129</v>
      </c>
      <c r="X138" s="92"/>
      <c r="Y138" s="93"/>
      <c r="Z138" s="93"/>
      <c r="AA138" s="93"/>
      <c r="AB138" s="93"/>
      <c r="AC138" s="93"/>
      <c r="AD138" s="93"/>
      <c r="AE138" s="93"/>
      <c r="AF138" s="93"/>
      <c r="AG138" s="94"/>
      <c r="AI138" s="91">
        <v>129</v>
      </c>
      <c r="AJ138" s="95">
        <v>129</v>
      </c>
      <c r="AK138" s="96" t="s">
        <v>211</v>
      </c>
      <c r="AL138" s="97">
        <f t="shared" si="46"/>
        <v>0</v>
      </c>
      <c r="AM138" s="98">
        <v>0</v>
      </c>
      <c r="AN138" s="97">
        <f t="shared" si="47"/>
        <v>0</v>
      </c>
      <c r="AO138" s="97">
        <v>0</v>
      </c>
      <c r="AP138" s="97">
        <v>0</v>
      </c>
      <c r="AQ138" s="97">
        <v>0</v>
      </c>
      <c r="AR138" s="97">
        <v>0</v>
      </c>
      <c r="AS138" s="97">
        <v>0</v>
      </c>
      <c r="AT138" s="97">
        <f t="shared" si="48"/>
        <v>0</v>
      </c>
      <c r="AU138" s="99">
        <f t="shared" si="49"/>
        <v>0</v>
      </c>
      <c r="AV138" s="99">
        <f t="shared" si="50"/>
        <v>0</v>
      </c>
      <c r="AX138" s="100">
        <v>129</v>
      </c>
      <c r="AY138" s="101" t="s">
        <v>211</v>
      </c>
      <c r="AZ138" s="102"/>
      <c r="BA138" s="102"/>
      <c r="BB138" s="103"/>
      <c r="BC138" s="104">
        <f t="shared" si="51"/>
        <v>0</v>
      </c>
      <c r="BD138" s="103"/>
      <c r="BE138" s="103"/>
      <c r="BF138" s="104">
        <f t="shared" ref="BF138:BF201" si="61">BD138+BE138</f>
        <v>0</v>
      </c>
      <c r="BG138" s="105">
        <f t="shared" ref="BG138:BG201" si="62">BF138+BC138</f>
        <v>0</v>
      </c>
      <c r="BH138" s="106"/>
      <c r="BI138" s="104">
        <v>0</v>
      </c>
      <c r="BJ138" s="97">
        <f t="shared" si="52"/>
        <v>0</v>
      </c>
      <c r="BK138" s="97">
        <f t="shared" si="53"/>
        <v>0</v>
      </c>
      <c r="BL138" s="97">
        <f t="shared" si="54"/>
        <v>0</v>
      </c>
      <c r="BM138" s="97"/>
      <c r="BN138" s="104">
        <f t="shared" si="55"/>
        <v>0</v>
      </c>
      <c r="BO138" s="105">
        <f t="shared" si="56"/>
        <v>0</v>
      </c>
      <c r="BP138" s="107"/>
      <c r="BQ138" s="108">
        <v>0</v>
      </c>
      <c r="BR138" s="109">
        <v>0</v>
      </c>
      <c r="BS138" s="107"/>
      <c r="BT138" s="110"/>
      <c r="BU138" s="110">
        <f t="shared" ref="BU138:BU201" si="63">BV138-A138</f>
        <v>-129</v>
      </c>
      <c r="BV138"/>
      <c r="BW138" s="26"/>
      <c r="BX138" s="107"/>
    </row>
    <row r="139" spans="1:76">
      <c r="A139" s="79">
        <v>130</v>
      </c>
      <c r="B139" s="79">
        <v>130</v>
      </c>
      <c r="C139" s="80" t="s">
        <v>212</v>
      </c>
      <c r="D139" s="81">
        <f t="shared" ref="D139:D202" si="64">X139</f>
        <v>0</v>
      </c>
      <c r="E139" s="82">
        <f t="shared" ref="E139:F202" si="65">AA139+BA139</f>
        <v>0</v>
      </c>
      <c r="F139" s="82">
        <f t="shared" si="65"/>
        <v>0</v>
      </c>
      <c r="G139" s="83">
        <f t="shared" ref="G139:G202" si="66">F139+E139</f>
        <v>0</v>
      </c>
      <c r="H139" s="84"/>
      <c r="I139" s="85">
        <f t="shared" ref="I139:I202" si="67">IF(AV139="",AU139,AV139)</f>
        <v>0</v>
      </c>
      <c r="J139" s="86" t="str">
        <f t="shared" si="57"/>
        <v/>
      </c>
      <c r="K139" s="87">
        <f t="shared" ref="K139:K202" si="68">F139</f>
        <v>0</v>
      </c>
      <c r="L139" s="83">
        <f t="shared" ref="L139:L202" si="69">I139+K139</f>
        <v>0</v>
      </c>
      <c r="M139" s="88"/>
      <c r="N139" s="111">
        <f t="shared" si="58"/>
        <v>0</v>
      </c>
      <c r="P139" s="85">
        <f t="shared" ref="P139:P202" si="70">AF139+BF139</f>
        <v>0</v>
      </c>
      <c r="Q139" s="82">
        <f t="shared" ref="Q139:Q202" si="71">IF(AV139="",AU139,AV139)</f>
        <v>0</v>
      </c>
      <c r="R139" s="82">
        <f t="shared" ref="R139:R202" si="72">AB139+AE139+BB139+BE139</f>
        <v>0</v>
      </c>
      <c r="S139" s="90">
        <f t="shared" si="59"/>
        <v>0</v>
      </c>
      <c r="U139" s="111">
        <f t="shared" ref="U139:U202" si="73">AB139+AF139+AU139</f>
        <v>0</v>
      </c>
      <c r="V139">
        <f t="shared" si="60"/>
        <v>0</v>
      </c>
      <c r="W139" s="91">
        <v>130</v>
      </c>
      <c r="X139" s="92"/>
      <c r="Y139" s="93"/>
      <c r="Z139" s="93"/>
      <c r="AA139" s="93"/>
      <c r="AB139" s="93"/>
      <c r="AC139" s="93"/>
      <c r="AD139" s="93"/>
      <c r="AE139" s="93"/>
      <c r="AF139" s="93"/>
      <c r="AG139" s="94"/>
      <c r="AI139" s="91">
        <v>130</v>
      </c>
      <c r="AJ139" s="95">
        <v>130</v>
      </c>
      <c r="AK139" s="96" t="s">
        <v>212</v>
      </c>
      <c r="AL139" s="97">
        <f t="shared" ref="AL139:AL202" si="74">AA139+BA139</f>
        <v>0</v>
      </c>
      <c r="AM139" s="98">
        <v>0</v>
      </c>
      <c r="AN139" s="97">
        <f t="shared" ref="AN139:AN202" si="75">IF(AM139&lt;0,AL139,IF(AL139-AM139&gt;0,AL139-AM139,0))</f>
        <v>0</v>
      </c>
      <c r="AO139" s="97">
        <v>0</v>
      </c>
      <c r="AP139" s="97">
        <v>0</v>
      </c>
      <c r="AQ139" s="97">
        <v>0</v>
      </c>
      <c r="AR139" s="97">
        <v>0</v>
      </c>
      <c r="AS139" s="97">
        <v>0</v>
      </c>
      <c r="AT139" s="97">
        <f t="shared" ref="AT139:AT202" si="76">BN139</f>
        <v>0</v>
      </c>
      <c r="AU139" s="99">
        <f t="shared" ref="AU139:AU202" si="77">SUM(AN139:AS139)+AT139</f>
        <v>0</v>
      </c>
      <c r="AV139" s="99">
        <f t="shared" ref="AV139:AV202" si="78">AN139*AN$3+AO139*AO$3+AP139*AP$3+AQ139*AQ$3+AR139*AR$3+AS139*AS$3</f>
        <v>0</v>
      </c>
      <c r="AX139" s="100">
        <v>130</v>
      </c>
      <c r="AY139" s="101" t="s">
        <v>212</v>
      </c>
      <c r="AZ139" s="102"/>
      <c r="BA139" s="102"/>
      <c r="BB139" s="103"/>
      <c r="BC139" s="104">
        <f t="shared" ref="BC139:BC202" si="79">BA139+BB139</f>
        <v>0</v>
      </c>
      <c r="BD139" s="103"/>
      <c r="BE139" s="103"/>
      <c r="BF139" s="104">
        <f t="shared" si="61"/>
        <v>0</v>
      </c>
      <c r="BG139" s="105">
        <f t="shared" si="62"/>
        <v>0</v>
      </c>
      <c r="BH139" s="106"/>
      <c r="BI139" s="104">
        <v>0</v>
      </c>
      <c r="BJ139" s="97">
        <f t="shared" ref="BJ139:BJ202" si="80">AN139</f>
        <v>0</v>
      </c>
      <c r="BK139" s="97">
        <f t="shared" ref="BK139:BK202" si="81">IF(AM139&lt;0,0,IF((AA139-AM139)&gt;0,AA139-AM139,0))</f>
        <v>0</v>
      </c>
      <c r="BL139" s="97">
        <f t="shared" ref="BL139:BL202" si="82">BJ139-BK139</f>
        <v>0</v>
      </c>
      <c r="BM139" s="97"/>
      <c r="BN139" s="104">
        <f t="shared" ref="BN139:BN202" si="83">IF(AND(BL139&lt;0,BM139&lt;0),      IF(BL139&lt;BM139,    0,   BM139-BL139),    IF(AND(BL139&gt;0,BM139&gt;0),     IF(OR(BM139&gt;BL139,BM139=BL139    ),      BM139-BL139,    0), BM139))</f>
        <v>0</v>
      </c>
      <c r="BO139" s="105">
        <f t="shared" ref="BO139:BO202" si="84">BI139+BN139</f>
        <v>0</v>
      </c>
      <c r="BP139" s="107"/>
      <c r="BQ139" s="108">
        <v>0</v>
      </c>
      <c r="BR139" s="109">
        <v>0</v>
      </c>
      <c r="BS139" s="107"/>
      <c r="BT139" s="110"/>
      <c r="BU139" s="110">
        <f t="shared" si="63"/>
        <v>-130</v>
      </c>
      <c r="BV139"/>
      <c r="BW139" s="26"/>
      <c r="BX139" s="107"/>
    </row>
    <row r="140" spans="1:76">
      <c r="A140" s="79">
        <v>131</v>
      </c>
      <c r="B140" s="79">
        <v>131</v>
      </c>
      <c r="C140" s="80" t="s">
        <v>213</v>
      </c>
      <c r="D140" s="81">
        <f t="shared" si="64"/>
        <v>6</v>
      </c>
      <c r="E140" s="82">
        <f t="shared" si="65"/>
        <v>71752</v>
      </c>
      <c r="F140" s="82">
        <f t="shared" si="65"/>
        <v>5358</v>
      </c>
      <c r="G140" s="83">
        <f t="shared" si="66"/>
        <v>77110</v>
      </c>
      <c r="H140" s="84"/>
      <c r="I140" s="85">
        <f t="shared" si="67"/>
        <v>12509.942642344466</v>
      </c>
      <c r="J140" s="86">
        <f t="shared" si="57"/>
        <v>0.68929101561212547</v>
      </c>
      <c r="K140" s="87">
        <f t="shared" si="68"/>
        <v>5358</v>
      </c>
      <c r="L140" s="83">
        <f t="shared" si="69"/>
        <v>17867.942642344467</v>
      </c>
      <c r="M140" s="88"/>
      <c r="N140" s="111">
        <f t="shared" si="58"/>
        <v>59242.057357655533</v>
      </c>
      <c r="P140" s="85">
        <f t="shared" si="70"/>
        <v>0</v>
      </c>
      <c r="Q140" s="82">
        <f t="shared" si="71"/>
        <v>12509.942642344466</v>
      </c>
      <c r="R140" s="82">
        <f t="shared" si="72"/>
        <v>5358</v>
      </c>
      <c r="S140" s="90">
        <f t="shared" si="59"/>
        <v>17867.942642344467</v>
      </c>
      <c r="U140" s="111">
        <f t="shared" si="73"/>
        <v>23507</v>
      </c>
      <c r="V140">
        <f t="shared" si="60"/>
        <v>0</v>
      </c>
      <c r="W140" s="91">
        <v>131</v>
      </c>
      <c r="X140" s="92">
        <v>6</v>
      </c>
      <c r="Y140" s="93">
        <v>71752</v>
      </c>
      <c r="Z140" s="93">
        <v>0</v>
      </c>
      <c r="AA140" s="93">
        <v>71752</v>
      </c>
      <c r="AB140" s="93">
        <v>5358</v>
      </c>
      <c r="AC140" s="93">
        <v>77110</v>
      </c>
      <c r="AD140" s="93">
        <v>0</v>
      </c>
      <c r="AE140" s="93">
        <v>0</v>
      </c>
      <c r="AF140" s="93">
        <v>0</v>
      </c>
      <c r="AG140" s="94">
        <v>77110</v>
      </c>
      <c r="AI140" s="91">
        <v>131</v>
      </c>
      <c r="AJ140" s="95">
        <v>131</v>
      </c>
      <c r="AK140" s="96" t="s">
        <v>213</v>
      </c>
      <c r="AL140" s="97">
        <f t="shared" si="74"/>
        <v>71752</v>
      </c>
      <c r="AM140" s="98">
        <v>56652</v>
      </c>
      <c r="AN140" s="97">
        <f t="shared" si="75"/>
        <v>15100</v>
      </c>
      <c r="AO140" s="97">
        <v>19.5</v>
      </c>
      <c r="AP140" s="97">
        <v>2903.75</v>
      </c>
      <c r="AQ140" s="97">
        <v>125.75</v>
      </c>
      <c r="AR140" s="97">
        <v>0</v>
      </c>
      <c r="AS140" s="97">
        <v>0</v>
      </c>
      <c r="AT140" s="97">
        <f t="shared" si="76"/>
        <v>0</v>
      </c>
      <c r="AU140" s="99">
        <f t="shared" si="77"/>
        <v>18149</v>
      </c>
      <c r="AV140" s="99">
        <f t="shared" si="78"/>
        <v>12509.942642344466</v>
      </c>
      <c r="AX140" s="100">
        <v>131</v>
      </c>
      <c r="AY140" s="101" t="s">
        <v>213</v>
      </c>
      <c r="AZ140" s="102"/>
      <c r="BA140" s="102"/>
      <c r="BB140" s="103"/>
      <c r="BC140" s="104">
        <f t="shared" si="79"/>
        <v>0</v>
      </c>
      <c r="BD140" s="103"/>
      <c r="BE140" s="103"/>
      <c r="BF140" s="104">
        <f t="shared" si="61"/>
        <v>0</v>
      </c>
      <c r="BG140" s="105">
        <f t="shared" si="62"/>
        <v>0</v>
      </c>
      <c r="BH140" s="106"/>
      <c r="BI140" s="104">
        <v>0</v>
      </c>
      <c r="BJ140" s="97">
        <f t="shared" si="80"/>
        <v>15100</v>
      </c>
      <c r="BK140" s="97">
        <f t="shared" si="81"/>
        <v>15100</v>
      </c>
      <c r="BL140" s="97">
        <f t="shared" si="82"/>
        <v>0</v>
      </c>
      <c r="BM140" s="97"/>
      <c r="BN140" s="104">
        <f t="shared" si="83"/>
        <v>0</v>
      </c>
      <c r="BO140" s="105">
        <f t="shared" si="84"/>
        <v>0</v>
      </c>
      <c r="BP140" s="107"/>
      <c r="BQ140" s="108">
        <v>3628</v>
      </c>
      <c r="BR140" s="109">
        <v>398.75</v>
      </c>
      <c r="BS140" s="107"/>
      <c r="BT140" s="110"/>
      <c r="BU140" s="110">
        <f t="shared" si="63"/>
        <v>-131</v>
      </c>
      <c r="BV140"/>
      <c r="BW140" s="26"/>
      <c r="BX140" s="107"/>
    </row>
    <row r="141" spans="1:76">
      <c r="A141" s="79">
        <v>132</v>
      </c>
      <c r="B141" s="79">
        <v>132</v>
      </c>
      <c r="C141" s="80" t="s">
        <v>214</v>
      </c>
      <c r="D141" s="81">
        <f t="shared" si="64"/>
        <v>0</v>
      </c>
      <c r="E141" s="82">
        <f t="shared" si="65"/>
        <v>0</v>
      </c>
      <c r="F141" s="82">
        <f t="shared" si="65"/>
        <v>0</v>
      </c>
      <c r="G141" s="83">
        <f t="shared" si="66"/>
        <v>0</v>
      </c>
      <c r="H141" s="84"/>
      <c r="I141" s="85">
        <f t="shared" si="67"/>
        <v>0</v>
      </c>
      <c r="J141" s="86" t="str">
        <f t="shared" si="57"/>
        <v/>
      </c>
      <c r="K141" s="87">
        <f t="shared" si="68"/>
        <v>0</v>
      </c>
      <c r="L141" s="83">
        <f t="shared" si="69"/>
        <v>0</v>
      </c>
      <c r="M141" s="88"/>
      <c r="N141" s="111">
        <f t="shared" si="58"/>
        <v>0</v>
      </c>
      <c r="P141" s="85">
        <f t="shared" si="70"/>
        <v>0</v>
      </c>
      <c r="Q141" s="82">
        <f t="shared" si="71"/>
        <v>0</v>
      </c>
      <c r="R141" s="82">
        <f t="shared" si="72"/>
        <v>0</v>
      </c>
      <c r="S141" s="90">
        <f t="shared" si="59"/>
        <v>0</v>
      </c>
      <c r="U141" s="111">
        <f t="shared" si="73"/>
        <v>0</v>
      </c>
      <c r="V141">
        <f t="shared" si="60"/>
        <v>0</v>
      </c>
      <c r="W141" s="91">
        <v>132</v>
      </c>
      <c r="X141" s="92"/>
      <c r="Y141" s="93"/>
      <c r="Z141" s="93"/>
      <c r="AA141" s="93"/>
      <c r="AB141" s="93"/>
      <c r="AC141" s="93"/>
      <c r="AD141" s="93"/>
      <c r="AE141" s="93"/>
      <c r="AF141" s="93"/>
      <c r="AG141" s="94"/>
      <c r="AI141" s="91">
        <v>132</v>
      </c>
      <c r="AJ141" s="95">
        <v>132</v>
      </c>
      <c r="AK141" s="96" t="s">
        <v>214</v>
      </c>
      <c r="AL141" s="97">
        <f t="shared" si="74"/>
        <v>0</v>
      </c>
      <c r="AM141" s="98">
        <v>0</v>
      </c>
      <c r="AN141" s="97">
        <f t="shared" si="75"/>
        <v>0</v>
      </c>
      <c r="AO141" s="97">
        <v>0</v>
      </c>
      <c r="AP141" s="97">
        <v>0</v>
      </c>
      <c r="AQ141" s="97">
        <v>0</v>
      </c>
      <c r="AR141" s="97">
        <v>0</v>
      </c>
      <c r="AS141" s="97">
        <v>0</v>
      </c>
      <c r="AT141" s="97">
        <f t="shared" si="76"/>
        <v>0</v>
      </c>
      <c r="AU141" s="99">
        <f t="shared" si="77"/>
        <v>0</v>
      </c>
      <c r="AV141" s="99">
        <f t="shared" si="78"/>
        <v>0</v>
      </c>
      <c r="AX141" s="100">
        <v>132</v>
      </c>
      <c r="AY141" s="101" t="s">
        <v>214</v>
      </c>
      <c r="AZ141" s="102"/>
      <c r="BA141" s="102"/>
      <c r="BB141" s="103"/>
      <c r="BC141" s="104">
        <f t="shared" si="79"/>
        <v>0</v>
      </c>
      <c r="BD141" s="103"/>
      <c r="BE141" s="103"/>
      <c r="BF141" s="104">
        <f t="shared" si="61"/>
        <v>0</v>
      </c>
      <c r="BG141" s="105">
        <f t="shared" si="62"/>
        <v>0</v>
      </c>
      <c r="BH141" s="106"/>
      <c r="BI141" s="104">
        <v>0</v>
      </c>
      <c r="BJ141" s="97">
        <f t="shared" si="80"/>
        <v>0</v>
      </c>
      <c r="BK141" s="97">
        <f t="shared" si="81"/>
        <v>0</v>
      </c>
      <c r="BL141" s="97">
        <f t="shared" si="82"/>
        <v>0</v>
      </c>
      <c r="BM141" s="97"/>
      <c r="BN141" s="104">
        <f t="shared" si="83"/>
        <v>0</v>
      </c>
      <c r="BO141" s="105">
        <f t="shared" si="84"/>
        <v>0</v>
      </c>
      <c r="BP141" s="107"/>
      <c r="BQ141" s="108">
        <v>0</v>
      </c>
      <c r="BR141" s="109">
        <v>0</v>
      </c>
      <c r="BS141" s="107"/>
      <c r="BT141" s="110"/>
      <c r="BU141" s="110">
        <f t="shared" si="63"/>
        <v>-132</v>
      </c>
      <c r="BV141"/>
      <c r="BW141" s="26"/>
      <c r="BX141" s="107"/>
    </row>
    <row r="142" spans="1:76">
      <c r="A142" s="79">
        <v>133</v>
      </c>
      <c r="B142" s="79">
        <v>133</v>
      </c>
      <c r="C142" s="80" t="s">
        <v>215</v>
      </c>
      <c r="D142" s="81">
        <f t="shared" si="64"/>
        <v>16</v>
      </c>
      <c r="E142" s="82">
        <f t="shared" si="65"/>
        <v>180077</v>
      </c>
      <c r="F142" s="82">
        <f t="shared" si="65"/>
        <v>14288</v>
      </c>
      <c r="G142" s="83">
        <f t="shared" si="66"/>
        <v>194365</v>
      </c>
      <c r="H142" s="84"/>
      <c r="I142" s="85">
        <f t="shared" si="67"/>
        <v>0</v>
      </c>
      <c r="J142" s="86">
        <f t="shared" si="57"/>
        <v>0</v>
      </c>
      <c r="K142" s="87">
        <f t="shared" si="68"/>
        <v>14288</v>
      </c>
      <c r="L142" s="83">
        <f t="shared" si="69"/>
        <v>14288</v>
      </c>
      <c r="M142" s="88"/>
      <c r="N142" s="111">
        <f t="shared" si="58"/>
        <v>180077</v>
      </c>
      <c r="P142" s="85">
        <f t="shared" si="70"/>
        <v>0</v>
      </c>
      <c r="Q142" s="82">
        <f t="shared" si="71"/>
        <v>0</v>
      </c>
      <c r="R142" s="82">
        <f t="shared" si="72"/>
        <v>14288</v>
      </c>
      <c r="S142" s="90">
        <f t="shared" si="59"/>
        <v>14288</v>
      </c>
      <c r="U142" s="111">
        <f t="shared" si="73"/>
        <v>34385.25</v>
      </c>
      <c r="V142">
        <f t="shared" si="60"/>
        <v>0</v>
      </c>
      <c r="W142" s="91">
        <v>133</v>
      </c>
      <c r="X142" s="92">
        <v>16</v>
      </c>
      <c r="Y142" s="93">
        <v>180077</v>
      </c>
      <c r="Z142" s="93">
        <v>0</v>
      </c>
      <c r="AA142" s="93">
        <v>180077</v>
      </c>
      <c r="AB142" s="93">
        <v>14288</v>
      </c>
      <c r="AC142" s="93">
        <v>194365</v>
      </c>
      <c r="AD142" s="93">
        <v>0</v>
      </c>
      <c r="AE142" s="93">
        <v>0</v>
      </c>
      <c r="AF142" s="93">
        <v>0</v>
      </c>
      <c r="AG142" s="94">
        <v>194365</v>
      </c>
      <c r="AI142" s="91">
        <v>133</v>
      </c>
      <c r="AJ142" s="95">
        <v>133</v>
      </c>
      <c r="AK142" s="96" t="s">
        <v>215</v>
      </c>
      <c r="AL142" s="97">
        <f t="shared" si="74"/>
        <v>180077</v>
      </c>
      <c r="AM142" s="98">
        <v>184526</v>
      </c>
      <c r="AN142" s="97">
        <f t="shared" si="75"/>
        <v>0</v>
      </c>
      <c r="AO142" s="97">
        <v>0</v>
      </c>
      <c r="AP142" s="97">
        <v>4026.75</v>
      </c>
      <c r="AQ142" s="97">
        <v>3610.5</v>
      </c>
      <c r="AR142" s="97">
        <v>0</v>
      </c>
      <c r="AS142" s="97">
        <v>12460</v>
      </c>
      <c r="AT142" s="97">
        <f t="shared" si="76"/>
        <v>0</v>
      </c>
      <c r="AU142" s="99">
        <f t="shared" si="77"/>
        <v>20097.25</v>
      </c>
      <c r="AV142" s="99">
        <f t="shared" si="78"/>
        <v>0</v>
      </c>
      <c r="AX142" s="100">
        <v>133</v>
      </c>
      <c r="AY142" s="101" t="s">
        <v>215</v>
      </c>
      <c r="AZ142" s="102"/>
      <c r="BA142" s="102"/>
      <c r="BB142" s="103"/>
      <c r="BC142" s="104">
        <f t="shared" si="79"/>
        <v>0</v>
      </c>
      <c r="BD142" s="103"/>
      <c r="BE142" s="103"/>
      <c r="BF142" s="104">
        <f t="shared" si="61"/>
        <v>0</v>
      </c>
      <c r="BG142" s="105">
        <f t="shared" si="62"/>
        <v>0</v>
      </c>
      <c r="BH142" s="106"/>
      <c r="BI142" s="104">
        <v>0</v>
      </c>
      <c r="BJ142" s="97">
        <f t="shared" si="80"/>
        <v>0</v>
      </c>
      <c r="BK142" s="97">
        <f t="shared" si="81"/>
        <v>0</v>
      </c>
      <c r="BL142" s="97">
        <f t="shared" si="82"/>
        <v>0</v>
      </c>
      <c r="BM142" s="97"/>
      <c r="BN142" s="104">
        <f t="shared" si="83"/>
        <v>0</v>
      </c>
      <c r="BO142" s="105">
        <f t="shared" si="84"/>
        <v>0</v>
      </c>
      <c r="BP142" s="107"/>
      <c r="BQ142" s="108">
        <v>7121</v>
      </c>
      <c r="BR142" s="109">
        <v>0</v>
      </c>
      <c r="BS142" s="107"/>
      <c r="BT142" s="110"/>
      <c r="BU142" s="110">
        <f t="shared" si="63"/>
        <v>-133</v>
      </c>
      <c r="BV142"/>
      <c r="BW142" s="26"/>
      <c r="BX142" s="107"/>
    </row>
    <row r="143" spans="1:76">
      <c r="A143" s="79">
        <v>134</v>
      </c>
      <c r="B143" s="79">
        <v>134</v>
      </c>
      <c r="C143" s="80" t="s">
        <v>216</v>
      </c>
      <c r="D143" s="81">
        <f t="shared" si="64"/>
        <v>0</v>
      </c>
      <c r="E143" s="82">
        <f t="shared" si="65"/>
        <v>0</v>
      </c>
      <c r="F143" s="82">
        <f t="shared" si="65"/>
        <v>0</v>
      </c>
      <c r="G143" s="83">
        <f t="shared" si="66"/>
        <v>0</v>
      </c>
      <c r="H143" s="84"/>
      <c r="I143" s="85">
        <f t="shared" si="67"/>
        <v>0</v>
      </c>
      <c r="J143" s="86" t="str">
        <f t="shared" si="57"/>
        <v/>
      </c>
      <c r="K143" s="87">
        <f t="shared" si="68"/>
        <v>0</v>
      </c>
      <c r="L143" s="83">
        <f t="shared" si="69"/>
        <v>0</v>
      </c>
      <c r="M143" s="88"/>
      <c r="N143" s="111">
        <f t="shared" si="58"/>
        <v>0</v>
      </c>
      <c r="P143" s="85">
        <f t="shared" si="70"/>
        <v>0</v>
      </c>
      <c r="Q143" s="82">
        <f t="shared" si="71"/>
        <v>0</v>
      </c>
      <c r="R143" s="82">
        <f t="shared" si="72"/>
        <v>0</v>
      </c>
      <c r="S143" s="90">
        <f t="shared" si="59"/>
        <v>0</v>
      </c>
      <c r="U143" s="111">
        <f t="shared" si="73"/>
        <v>0</v>
      </c>
      <c r="V143">
        <f t="shared" si="60"/>
        <v>0</v>
      </c>
      <c r="W143" s="91">
        <v>134</v>
      </c>
      <c r="X143" s="92"/>
      <c r="Y143" s="93"/>
      <c r="Z143" s="93"/>
      <c r="AA143" s="93"/>
      <c r="AB143" s="93"/>
      <c r="AC143" s="93"/>
      <c r="AD143" s="93"/>
      <c r="AE143" s="93"/>
      <c r="AF143" s="93"/>
      <c r="AG143" s="94"/>
      <c r="AI143" s="91">
        <v>134</v>
      </c>
      <c r="AJ143" s="95">
        <v>134</v>
      </c>
      <c r="AK143" s="96" t="s">
        <v>216</v>
      </c>
      <c r="AL143" s="97">
        <f t="shared" si="74"/>
        <v>0</v>
      </c>
      <c r="AM143" s="98">
        <v>0</v>
      </c>
      <c r="AN143" s="97">
        <f t="shared" si="75"/>
        <v>0</v>
      </c>
      <c r="AO143" s="97">
        <v>0</v>
      </c>
      <c r="AP143" s="97">
        <v>0</v>
      </c>
      <c r="AQ143" s="97">
        <v>0</v>
      </c>
      <c r="AR143" s="97">
        <v>0</v>
      </c>
      <c r="AS143" s="97">
        <v>0</v>
      </c>
      <c r="AT143" s="97">
        <f t="shared" si="76"/>
        <v>0</v>
      </c>
      <c r="AU143" s="99">
        <f t="shared" si="77"/>
        <v>0</v>
      </c>
      <c r="AV143" s="99">
        <f t="shared" si="78"/>
        <v>0</v>
      </c>
      <c r="AX143" s="100">
        <v>134</v>
      </c>
      <c r="AY143" s="101" t="s">
        <v>216</v>
      </c>
      <c r="AZ143" s="102"/>
      <c r="BA143" s="102"/>
      <c r="BB143" s="103"/>
      <c r="BC143" s="104">
        <f t="shared" si="79"/>
        <v>0</v>
      </c>
      <c r="BD143" s="103"/>
      <c r="BE143" s="103"/>
      <c r="BF143" s="104">
        <f t="shared" si="61"/>
        <v>0</v>
      </c>
      <c r="BG143" s="105">
        <f t="shared" si="62"/>
        <v>0</v>
      </c>
      <c r="BH143" s="106"/>
      <c r="BI143" s="104">
        <v>0</v>
      </c>
      <c r="BJ143" s="97">
        <f t="shared" si="80"/>
        <v>0</v>
      </c>
      <c r="BK143" s="97">
        <f t="shared" si="81"/>
        <v>0</v>
      </c>
      <c r="BL143" s="97">
        <f t="shared" si="82"/>
        <v>0</v>
      </c>
      <c r="BM143" s="97"/>
      <c r="BN143" s="104">
        <f t="shared" si="83"/>
        <v>0</v>
      </c>
      <c r="BO143" s="105">
        <f t="shared" si="84"/>
        <v>0</v>
      </c>
      <c r="BP143" s="107"/>
      <c r="BQ143" s="108">
        <v>0</v>
      </c>
      <c r="BR143" s="109">
        <v>0</v>
      </c>
      <c r="BS143" s="107"/>
      <c r="BT143" s="110"/>
      <c r="BU143" s="110">
        <f t="shared" si="63"/>
        <v>-134</v>
      </c>
      <c r="BV143"/>
      <c r="BW143" s="26"/>
      <c r="BX143" s="107"/>
    </row>
    <row r="144" spans="1:76">
      <c r="A144" s="79">
        <v>135</v>
      </c>
      <c r="B144" s="79">
        <v>135</v>
      </c>
      <c r="C144" s="80" t="s">
        <v>217</v>
      </c>
      <c r="D144" s="81">
        <f t="shared" si="64"/>
        <v>0</v>
      </c>
      <c r="E144" s="82">
        <f t="shared" si="65"/>
        <v>0</v>
      </c>
      <c r="F144" s="82">
        <f t="shared" si="65"/>
        <v>0</v>
      </c>
      <c r="G144" s="83">
        <f t="shared" si="66"/>
        <v>0</v>
      </c>
      <c r="H144" s="84"/>
      <c r="I144" s="85">
        <f t="shared" si="67"/>
        <v>0</v>
      </c>
      <c r="J144" s="86" t="str">
        <f t="shared" si="57"/>
        <v/>
      </c>
      <c r="K144" s="87">
        <f t="shared" si="68"/>
        <v>0</v>
      </c>
      <c r="L144" s="83">
        <f t="shared" si="69"/>
        <v>0</v>
      </c>
      <c r="M144" s="88"/>
      <c r="N144" s="111">
        <f t="shared" si="58"/>
        <v>0</v>
      </c>
      <c r="P144" s="85">
        <f t="shared" si="70"/>
        <v>0</v>
      </c>
      <c r="Q144" s="82">
        <f t="shared" si="71"/>
        <v>0</v>
      </c>
      <c r="R144" s="82">
        <f t="shared" si="72"/>
        <v>0</v>
      </c>
      <c r="S144" s="90">
        <f t="shared" si="59"/>
        <v>0</v>
      </c>
      <c r="U144" s="111">
        <f t="shared" si="73"/>
        <v>0</v>
      </c>
      <c r="V144">
        <f t="shared" si="60"/>
        <v>0</v>
      </c>
      <c r="W144" s="91">
        <v>135</v>
      </c>
      <c r="X144" s="92"/>
      <c r="Y144" s="93"/>
      <c r="Z144" s="93"/>
      <c r="AA144" s="93"/>
      <c r="AB144" s="93"/>
      <c r="AC144" s="93"/>
      <c r="AD144" s="93"/>
      <c r="AE144" s="93"/>
      <c r="AF144" s="93"/>
      <c r="AG144" s="94"/>
      <c r="AI144" s="91">
        <v>135</v>
      </c>
      <c r="AJ144" s="95">
        <v>135</v>
      </c>
      <c r="AK144" s="96" t="s">
        <v>217</v>
      </c>
      <c r="AL144" s="97">
        <f t="shared" si="74"/>
        <v>0</v>
      </c>
      <c r="AM144" s="98">
        <v>0</v>
      </c>
      <c r="AN144" s="97">
        <f t="shared" si="75"/>
        <v>0</v>
      </c>
      <c r="AO144" s="97">
        <v>0</v>
      </c>
      <c r="AP144" s="97">
        <v>0</v>
      </c>
      <c r="AQ144" s="97">
        <v>0</v>
      </c>
      <c r="AR144" s="97">
        <v>0</v>
      </c>
      <c r="AS144" s="97">
        <v>0</v>
      </c>
      <c r="AT144" s="97">
        <f t="shared" si="76"/>
        <v>0</v>
      </c>
      <c r="AU144" s="99">
        <f t="shared" si="77"/>
        <v>0</v>
      </c>
      <c r="AV144" s="99">
        <f t="shared" si="78"/>
        <v>0</v>
      </c>
      <c r="AX144" s="100">
        <v>135</v>
      </c>
      <c r="AY144" s="101" t="s">
        <v>217</v>
      </c>
      <c r="AZ144" s="102"/>
      <c r="BA144" s="102"/>
      <c r="BB144" s="103"/>
      <c r="BC144" s="104">
        <f t="shared" si="79"/>
        <v>0</v>
      </c>
      <c r="BD144" s="103"/>
      <c r="BE144" s="103"/>
      <c r="BF144" s="104">
        <f t="shared" si="61"/>
        <v>0</v>
      </c>
      <c r="BG144" s="105">
        <f t="shared" si="62"/>
        <v>0</v>
      </c>
      <c r="BH144" s="106"/>
      <c r="BI144" s="104">
        <v>0</v>
      </c>
      <c r="BJ144" s="97">
        <f t="shared" si="80"/>
        <v>0</v>
      </c>
      <c r="BK144" s="97">
        <f t="shared" si="81"/>
        <v>0</v>
      </c>
      <c r="BL144" s="97">
        <f t="shared" si="82"/>
        <v>0</v>
      </c>
      <c r="BM144" s="97"/>
      <c r="BN144" s="104">
        <f t="shared" si="83"/>
        <v>0</v>
      </c>
      <c r="BO144" s="105">
        <f t="shared" si="84"/>
        <v>0</v>
      </c>
      <c r="BP144" s="107"/>
      <c r="BQ144" s="108">
        <v>0</v>
      </c>
      <c r="BR144" s="109">
        <v>0</v>
      </c>
      <c r="BS144" s="107"/>
      <c r="BT144" s="110"/>
      <c r="BU144" s="110">
        <f t="shared" si="63"/>
        <v>-135</v>
      </c>
      <c r="BV144"/>
      <c r="BW144" s="26"/>
      <c r="BX144" s="107"/>
    </row>
    <row r="145" spans="1:76">
      <c r="A145" s="79">
        <v>136</v>
      </c>
      <c r="B145" s="79">
        <v>136</v>
      </c>
      <c r="C145" s="80" t="s">
        <v>218</v>
      </c>
      <c r="D145" s="81">
        <f t="shared" si="64"/>
        <v>6</v>
      </c>
      <c r="E145" s="82">
        <f t="shared" si="65"/>
        <v>66392</v>
      </c>
      <c r="F145" s="82">
        <f t="shared" si="65"/>
        <v>5358</v>
      </c>
      <c r="G145" s="83">
        <f t="shared" si="66"/>
        <v>71750</v>
      </c>
      <c r="H145" s="84"/>
      <c r="I145" s="85">
        <f t="shared" si="67"/>
        <v>0</v>
      </c>
      <c r="J145" s="86">
        <f t="shared" si="57"/>
        <v>0</v>
      </c>
      <c r="K145" s="87">
        <f t="shared" si="68"/>
        <v>5358</v>
      </c>
      <c r="L145" s="83">
        <f t="shared" si="69"/>
        <v>5358</v>
      </c>
      <c r="M145" s="88"/>
      <c r="N145" s="111">
        <f t="shared" si="58"/>
        <v>66392</v>
      </c>
      <c r="P145" s="85">
        <f t="shared" si="70"/>
        <v>0</v>
      </c>
      <c r="Q145" s="82">
        <f t="shared" si="71"/>
        <v>0</v>
      </c>
      <c r="R145" s="82">
        <f t="shared" si="72"/>
        <v>5358</v>
      </c>
      <c r="S145" s="90">
        <f t="shared" si="59"/>
        <v>5358</v>
      </c>
      <c r="U145" s="111">
        <f t="shared" si="73"/>
        <v>22785.75</v>
      </c>
      <c r="V145">
        <f t="shared" si="60"/>
        <v>0</v>
      </c>
      <c r="W145" s="91">
        <v>136</v>
      </c>
      <c r="X145" s="92">
        <v>6</v>
      </c>
      <c r="Y145" s="93">
        <v>66392</v>
      </c>
      <c r="Z145" s="93">
        <v>0</v>
      </c>
      <c r="AA145" s="93">
        <v>66392</v>
      </c>
      <c r="AB145" s="93">
        <v>5358</v>
      </c>
      <c r="AC145" s="93">
        <v>71750</v>
      </c>
      <c r="AD145" s="93">
        <v>0</v>
      </c>
      <c r="AE145" s="93">
        <v>0</v>
      </c>
      <c r="AF145" s="93">
        <v>0</v>
      </c>
      <c r="AG145" s="94">
        <v>71750</v>
      </c>
      <c r="AI145" s="91">
        <v>136</v>
      </c>
      <c r="AJ145" s="95">
        <v>136</v>
      </c>
      <c r="AK145" s="96" t="s">
        <v>218</v>
      </c>
      <c r="AL145" s="97">
        <f t="shared" si="74"/>
        <v>66392</v>
      </c>
      <c r="AM145" s="98">
        <v>106782</v>
      </c>
      <c r="AN145" s="97">
        <f t="shared" si="75"/>
        <v>0</v>
      </c>
      <c r="AO145" s="97">
        <v>0</v>
      </c>
      <c r="AP145" s="97">
        <v>0</v>
      </c>
      <c r="AQ145" s="97">
        <v>0</v>
      </c>
      <c r="AR145" s="97">
        <v>0</v>
      </c>
      <c r="AS145" s="97">
        <v>17427.75</v>
      </c>
      <c r="AT145" s="97">
        <f t="shared" si="76"/>
        <v>0</v>
      </c>
      <c r="AU145" s="99">
        <f t="shared" si="77"/>
        <v>17427.75</v>
      </c>
      <c r="AV145" s="99">
        <f t="shared" si="78"/>
        <v>0</v>
      </c>
      <c r="AX145" s="100">
        <v>136</v>
      </c>
      <c r="AY145" s="101" t="s">
        <v>218</v>
      </c>
      <c r="AZ145" s="102"/>
      <c r="BA145" s="102"/>
      <c r="BB145" s="103"/>
      <c r="BC145" s="104">
        <f t="shared" si="79"/>
        <v>0</v>
      </c>
      <c r="BD145" s="103"/>
      <c r="BE145" s="103"/>
      <c r="BF145" s="104">
        <f t="shared" si="61"/>
        <v>0</v>
      </c>
      <c r="BG145" s="105">
        <f t="shared" si="62"/>
        <v>0</v>
      </c>
      <c r="BH145" s="106"/>
      <c r="BI145" s="104">
        <v>0</v>
      </c>
      <c r="BJ145" s="97">
        <f t="shared" si="80"/>
        <v>0</v>
      </c>
      <c r="BK145" s="97">
        <f t="shared" si="81"/>
        <v>0</v>
      </c>
      <c r="BL145" s="97">
        <f t="shared" si="82"/>
        <v>0</v>
      </c>
      <c r="BM145" s="97"/>
      <c r="BN145" s="104">
        <f t="shared" si="83"/>
        <v>0</v>
      </c>
      <c r="BO145" s="105">
        <f t="shared" si="84"/>
        <v>0</v>
      </c>
      <c r="BP145" s="107"/>
      <c r="BQ145" s="108">
        <v>0</v>
      </c>
      <c r="BR145" s="109">
        <v>0</v>
      </c>
      <c r="BS145" s="107"/>
      <c r="BT145" s="110"/>
      <c r="BU145" s="110">
        <f t="shared" si="63"/>
        <v>-136</v>
      </c>
      <c r="BV145"/>
      <c r="BW145" s="26"/>
      <c r="BX145" s="107"/>
    </row>
    <row r="146" spans="1:76">
      <c r="A146" s="79">
        <v>137</v>
      </c>
      <c r="B146" s="79">
        <v>137</v>
      </c>
      <c r="C146" s="80" t="s">
        <v>219</v>
      </c>
      <c r="D146" s="81">
        <f t="shared" si="64"/>
        <v>865</v>
      </c>
      <c r="E146" s="82">
        <f t="shared" si="65"/>
        <v>10612202</v>
      </c>
      <c r="F146" s="82">
        <f t="shared" si="65"/>
        <v>772445</v>
      </c>
      <c r="G146" s="83">
        <f t="shared" si="66"/>
        <v>11384647</v>
      </c>
      <c r="H146" s="84"/>
      <c r="I146" s="85">
        <f t="shared" si="67"/>
        <v>921687.00787169323</v>
      </c>
      <c r="J146" s="86">
        <f t="shared" si="57"/>
        <v>0.47604486612912311</v>
      </c>
      <c r="K146" s="87">
        <f t="shared" si="68"/>
        <v>772445</v>
      </c>
      <c r="L146" s="83">
        <f t="shared" si="69"/>
        <v>1694132.0078716932</v>
      </c>
      <c r="M146" s="88"/>
      <c r="N146" s="111">
        <f t="shared" si="58"/>
        <v>9690514.992128307</v>
      </c>
      <c r="P146" s="85">
        <f t="shared" si="70"/>
        <v>0</v>
      </c>
      <c r="Q146" s="82">
        <f t="shared" si="71"/>
        <v>921687.00787169323</v>
      </c>
      <c r="R146" s="82">
        <f t="shared" si="72"/>
        <v>772445</v>
      </c>
      <c r="S146" s="90">
        <f t="shared" si="59"/>
        <v>1694132.0078716932</v>
      </c>
      <c r="U146" s="111">
        <f t="shared" si="73"/>
        <v>2708579.75</v>
      </c>
      <c r="V146">
        <f t="shared" si="60"/>
        <v>0</v>
      </c>
      <c r="W146" s="91">
        <v>137</v>
      </c>
      <c r="X146" s="92">
        <v>865</v>
      </c>
      <c r="Y146" s="93">
        <v>10612202</v>
      </c>
      <c r="Z146" s="93">
        <v>0</v>
      </c>
      <c r="AA146" s="93">
        <v>10612202</v>
      </c>
      <c r="AB146" s="93">
        <v>772445</v>
      </c>
      <c r="AC146" s="93">
        <v>11384647</v>
      </c>
      <c r="AD146" s="93">
        <v>0</v>
      </c>
      <c r="AE146" s="93">
        <v>0</v>
      </c>
      <c r="AF146" s="93">
        <v>0</v>
      </c>
      <c r="AG146" s="94">
        <v>11384647</v>
      </c>
      <c r="AI146" s="91">
        <v>137</v>
      </c>
      <c r="AJ146" s="95">
        <v>137</v>
      </c>
      <c r="AK146" s="96" t="s">
        <v>219</v>
      </c>
      <c r="AL146" s="97">
        <f t="shared" si="74"/>
        <v>10612202</v>
      </c>
      <c r="AM146" s="98">
        <v>9499689</v>
      </c>
      <c r="AN146" s="97">
        <f t="shared" si="75"/>
        <v>1112513</v>
      </c>
      <c r="AO146" s="97">
        <v>214858.5</v>
      </c>
      <c r="AP146" s="97">
        <v>391845.5</v>
      </c>
      <c r="AQ146" s="97">
        <v>81181</v>
      </c>
      <c r="AR146" s="97">
        <v>0</v>
      </c>
      <c r="AS146" s="97">
        <v>135736.75</v>
      </c>
      <c r="AT146" s="97">
        <f t="shared" si="76"/>
        <v>0</v>
      </c>
      <c r="AU146" s="99">
        <f t="shared" si="77"/>
        <v>1936134.75</v>
      </c>
      <c r="AV146" s="99">
        <f t="shared" si="78"/>
        <v>921687.00787169323</v>
      </c>
      <c r="AX146" s="100">
        <v>137</v>
      </c>
      <c r="AY146" s="101" t="s">
        <v>219</v>
      </c>
      <c r="AZ146" s="102"/>
      <c r="BA146" s="102"/>
      <c r="BB146" s="103"/>
      <c r="BC146" s="104">
        <f t="shared" si="79"/>
        <v>0</v>
      </c>
      <c r="BD146" s="103"/>
      <c r="BE146" s="103"/>
      <c r="BF146" s="104">
        <f t="shared" si="61"/>
        <v>0</v>
      </c>
      <c r="BG146" s="105">
        <f t="shared" si="62"/>
        <v>0</v>
      </c>
      <c r="BH146" s="106"/>
      <c r="BI146" s="104">
        <v>0</v>
      </c>
      <c r="BJ146" s="97">
        <f t="shared" si="80"/>
        <v>1112513</v>
      </c>
      <c r="BK146" s="97">
        <f t="shared" si="81"/>
        <v>1112513</v>
      </c>
      <c r="BL146" s="97">
        <f t="shared" si="82"/>
        <v>0</v>
      </c>
      <c r="BM146" s="97"/>
      <c r="BN146" s="104">
        <f t="shared" si="83"/>
        <v>0</v>
      </c>
      <c r="BO146" s="105">
        <f t="shared" si="84"/>
        <v>0</v>
      </c>
      <c r="BP146" s="107"/>
      <c r="BQ146" s="108">
        <v>1929261</v>
      </c>
      <c r="BR146" s="109">
        <v>85355.25</v>
      </c>
      <c r="BS146" s="107"/>
      <c r="BT146" s="110"/>
      <c r="BU146" s="110">
        <f t="shared" si="63"/>
        <v>-137</v>
      </c>
      <c r="BV146"/>
      <c r="BW146" s="26"/>
      <c r="BX146" s="107"/>
    </row>
    <row r="147" spans="1:76">
      <c r="A147" s="79">
        <v>138</v>
      </c>
      <c r="B147" s="79">
        <v>138</v>
      </c>
      <c r="C147" s="80" t="s">
        <v>220</v>
      </c>
      <c r="D147" s="81">
        <f t="shared" si="64"/>
        <v>1</v>
      </c>
      <c r="E147" s="82">
        <f t="shared" si="65"/>
        <v>12095</v>
      </c>
      <c r="F147" s="82">
        <f t="shared" si="65"/>
        <v>893</v>
      </c>
      <c r="G147" s="83">
        <f t="shared" si="66"/>
        <v>12988</v>
      </c>
      <c r="H147" s="84"/>
      <c r="I147" s="85">
        <f t="shared" si="67"/>
        <v>422.52124156262761</v>
      </c>
      <c r="J147" s="86">
        <f t="shared" si="57"/>
        <v>0.82847302267181888</v>
      </c>
      <c r="K147" s="87">
        <f t="shared" si="68"/>
        <v>893</v>
      </c>
      <c r="L147" s="83">
        <f t="shared" si="69"/>
        <v>1315.5212415626277</v>
      </c>
      <c r="M147" s="88"/>
      <c r="N147" s="111">
        <f t="shared" si="58"/>
        <v>11672.478758437372</v>
      </c>
      <c r="P147" s="85">
        <f t="shared" si="70"/>
        <v>0</v>
      </c>
      <c r="Q147" s="82">
        <f t="shared" si="71"/>
        <v>422.52124156262761</v>
      </c>
      <c r="R147" s="82">
        <f t="shared" si="72"/>
        <v>893</v>
      </c>
      <c r="S147" s="90">
        <f t="shared" si="59"/>
        <v>1315.5212415626277</v>
      </c>
      <c r="U147" s="111">
        <f t="shared" si="73"/>
        <v>1403</v>
      </c>
      <c r="V147">
        <f t="shared" si="60"/>
        <v>0</v>
      </c>
      <c r="W147" s="91">
        <v>138</v>
      </c>
      <c r="X147" s="92">
        <v>1</v>
      </c>
      <c r="Y147" s="93">
        <v>12095</v>
      </c>
      <c r="Z147" s="93">
        <v>0</v>
      </c>
      <c r="AA147" s="93">
        <v>12095</v>
      </c>
      <c r="AB147" s="93">
        <v>893</v>
      </c>
      <c r="AC147" s="93">
        <v>12988</v>
      </c>
      <c r="AD147" s="93">
        <v>0</v>
      </c>
      <c r="AE147" s="93">
        <v>0</v>
      </c>
      <c r="AF147" s="93">
        <v>0</v>
      </c>
      <c r="AG147" s="94">
        <v>12988</v>
      </c>
      <c r="AI147" s="91">
        <v>138</v>
      </c>
      <c r="AJ147" s="95">
        <v>138</v>
      </c>
      <c r="AK147" s="96" t="s">
        <v>220</v>
      </c>
      <c r="AL147" s="97">
        <f t="shared" si="74"/>
        <v>12095</v>
      </c>
      <c r="AM147" s="98">
        <v>11585</v>
      </c>
      <c r="AN147" s="97">
        <f t="shared" si="75"/>
        <v>510</v>
      </c>
      <c r="AO147" s="97">
        <v>0</v>
      </c>
      <c r="AP147" s="97">
        <v>0</v>
      </c>
      <c r="AQ147" s="97">
        <v>0</v>
      </c>
      <c r="AR147" s="97">
        <v>0</v>
      </c>
      <c r="AS147" s="97">
        <v>0</v>
      </c>
      <c r="AT147" s="97">
        <f t="shared" si="76"/>
        <v>0</v>
      </c>
      <c r="AU147" s="99">
        <f t="shared" si="77"/>
        <v>510</v>
      </c>
      <c r="AV147" s="99">
        <f t="shared" si="78"/>
        <v>422.52124156262761</v>
      </c>
      <c r="AX147" s="100">
        <v>138</v>
      </c>
      <c r="AY147" s="101" t="s">
        <v>220</v>
      </c>
      <c r="AZ147" s="102"/>
      <c r="BA147" s="102"/>
      <c r="BB147" s="103"/>
      <c r="BC147" s="104">
        <f t="shared" si="79"/>
        <v>0</v>
      </c>
      <c r="BD147" s="103"/>
      <c r="BE147" s="103"/>
      <c r="BF147" s="104">
        <f t="shared" si="61"/>
        <v>0</v>
      </c>
      <c r="BG147" s="105">
        <f t="shared" si="62"/>
        <v>0</v>
      </c>
      <c r="BH147" s="106"/>
      <c r="BI147" s="104">
        <v>0</v>
      </c>
      <c r="BJ147" s="97">
        <f t="shared" si="80"/>
        <v>510</v>
      </c>
      <c r="BK147" s="97">
        <f t="shared" si="81"/>
        <v>510</v>
      </c>
      <c r="BL147" s="97">
        <f t="shared" si="82"/>
        <v>0</v>
      </c>
      <c r="BM147" s="97"/>
      <c r="BN147" s="104">
        <f t="shared" si="83"/>
        <v>0</v>
      </c>
      <c r="BO147" s="105">
        <f t="shared" si="84"/>
        <v>0</v>
      </c>
      <c r="BP147" s="107"/>
      <c r="BQ147" s="108">
        <v>138</v>
      </c>
      <c r="BR147" s="109">
        <v>0</v>
      </c>
      <c r="BS147" s="107"/>
      <c r="BT147" s="110"/>
      <c r="BU147" s="110">
        <f t="shared" si="63"/>
        <v>-138</v>
      </c>
      <c r="BV147"/>
      <c r="BW147" s="26"/>
      <c r="BX147" s="107"/>
    </row>
    <row r="148" spans="1:76">
      <c r="A148" s="79">
        <v>139</v>
      </c>
      <c r="B148" s="79">
        <v>139</v>
      </c>
      <c r="C148" s="80" t="s">
        <v>221</v>
      </c>
      <c r="D148" s="81">
        <f t="shared" si="64"/>
        <v>26</v>
      </c>
      <c r="E148" s="82">
        <f t="shared" si="65"/>
        <v>301270</v>
      </c>
      <c r="F148" s="82">
        <f t="shared" si="65"/>
        <v>23218</v>
      </c>
      <c r="G148" s="83">
        <f t="shared" si="66"/>
        <v>324488</v>
      </c>
      <c r="H148" s="84"/>
      <c r="I148" s="85">
        <f t="shared" si="67"/>
        <v>485.48519128568586</v>
      </c>
      <c r="J148" s="86">
        <f t="shared" si="57"/>
        <v>1.3226316985933795E-2</v>
      </c>
      <c r="K148" s="87">
        <f t="shared" si="68"/>
        <v>23218</v>
      </c>
      <c r="L148" s="83">
        <f t="shared" si="69"/>
        <v>23703.485191285687</v>
      </c>
      <c r="M148" s="88"/>
      <c r="N148" s="111">
        <f t="shared" si="58"/>
        <v>300784.51480871433</v>
      </c>
      <c r="P148" s="85">
        <f t="shared" si="70"/>
        <v>0</v>
      </c>
      <c r="Q148" s="82">
        <f t="shared" si="71"/>
        <v>485.48519128568586</v>
      </c>
      <c r="R148" s="82">
        <f t="shared" si="72"/>
        <v>23218</v>
      </c>
      <c r="S148" s="90">
        <f t="shared" si="59"/>
        <v>23703.485191285687</v>
      </c>
      <c r="U148" s="111">
        <f t="shared" si="73"/>
        <v>59924</v>
      </c>
      <c r="V148">
        <f t="shared" si="60"/>
        <v>0</v>
      </c>
      <c r="W148" s="91">
        <v>139</v>
      </c>
      <c r="X148" s="92">
        <v>26</v>
      </c>
      <c r="Y148" s="93">
        <v>301270</v>
      </c>
      <c r="Z148" s="93">
        <v>0</v>
      </c>
      <c r="AA148" s="93">
        <v>301270</v>
      </c>
      <c r="AB148" s="93">
        <v>23218</v>
      </c>
      <c r="AC148" s="93">
        <v>324488</v>
      </c>
      <c r="AD148" s="93">
        <v>0</v>
      </c>
      <c r="AE148" s="93">
        <v>0</v>
      </c>
      <c r="AF148" s="93">
        <v>0</v>
      </c>
      <c r="AG148" s="94">
        <v>324488</v>
      </c>
      <c r="AI148" s="91">
        <v>139</v>
      </c>
      <c r="AJ148" s="95">
        <v>139</v>
      </c>
      <c r="AK148" s="96" t="s">
        <v>221</v>
      </c>
      <c r="AL148" s="97">
        <f t="shared" si="74"/>
        <v>301270</v>
      </c>
      <c r="AM148" s="98">
        <v>300684</v>
      </c>
      <c r="AN148" s="97">
        <f t="shared" si="75"/>
        <v>586</v>
      </c>
      <c r="AO148" s="97">
        <v>16230.5</v>
      </c>
      <c r="AP148" s="97">
        <v>512</v>
      </c>
      <c r="AQ148" s="97">
        <v>0</v>
      </c>
      <c r="AR148" s="97">
        <v>0</v>
      </c>
      <c r="AS148" s="97">
        <v>19377.5</v>
      </c>
      <c r="AT148" s="97">
        <f t="shared" si="76"/>
        <v>0</v>
      </c>
      <c r="AU148" s="99">
        <f t="shared" si="77"/>
        <v>36706</v>
      </c>
      <c r="AV148" s="99">
        <f t="shared" si="78"/>
        <v>485.48519128568586</v>
      </c>
      <c r="AX148" s="100">
        <v>139</v>
      </c>
      <c r="AY148" s="101" t="s">
        <v>221</v>
      </c>
      <c r="AZ148" s="102"/>
      <c r="BA148" s="102"/>
      <c r="BB148" s="103"/>
      <c r="BC148" s="104">
        <f t="shared" si="79"/>
        <v>0</v>
      </c>
      <c r="BD148" s="103"/>
      <c r="BE148" s="103"/>
      <c r="BF148" s="104">
        <f t="shared" si="61"/>
        <v>0</v>
      </c>
      <c r="BG148" s="105">
        <f t="shared" si="62"/>
        <v>0</v>
      </c>
      <c r="BH148" s="106"/>
      <c r="BI148" s="104">
        <v>0</v>
      </c>
      <c r="BJ148" s="97">
        <f t="shared" si="80"/>
        <v>586</v>
      </c>
      <c r="BK148" s="97">
        <f t="shared" si="81"/>
        <v>586</v>
      </c>
      <c r="BL148" s="97">
        <f t="shared" si="82"/>
        <v>0</v>
      </c>
      <c r="BM148" s="97"/>
      <c r="BN148" s="104">
        <f t="shared" si="83"/>
        <v>0</v>
      </c>
      <c r="BO148" s="105">
        <f t="shared" si="84"/>
        <v>0</v>
      </c>
      <c r="BP148" s="107"/>
      <c r="BQ148" s="108">
        <v>39</v>
      </c>
      <c r="BR148" s="109">
        <v>13128.25</v>
      </c>
      <c r="BS148" s="107"/>
      <c r="BT148" s="110"/>
      <c r="BU148" s="110">
        <f t="shared" si="63"/>
        <v>-139</v>
      </c>
      <c r="BV148"/>
      <c r="BW148" s="26"/>
      <c r="BX148" s="107"/>
    </row>
    <row r="149" spans="1:76">
      <c r="A149" s="79">
        <v>140</v>
      </c>
      <c r="B149" s="79">
        <v>140</v>
      </c>
      <c r="C149" s="80" t="s">
        <v>222</v>
      </c>
      <c r="D149" s="81">
        <f t="shared" si="64"/>
        <v>0</v>
      </c>
      <c r="E149" s="82">
        <f t="shared" si="65"/>
        <v>0</v>
      </c>
      <c r="F149" s="82">
        <f t="shared" si="65"/>
        <v>0</v>
      </c>
      <c r="G149" s="83">
        <f t="shared" si="66"/>
        <v>0</v>
      </c>
      <c r="H149" s="84"/>
      <c r="I149" s="85">
        <f t="shared" si="67"/>
        <v>0</v>
      </c>
      <c r="J149" s="86" t="str">
        <f t="shared" si="57"/>
        <v/>
      </c>
      <c r="K149" s="87">
        <f t="shared" si="68"/>
        <v>0</v>
      </c>
      <c r="L149" s="83">
        <f t="shared" si="69"/>
        <v>0</v>
      </c>
      <c r="M149" s="88"/>
      <c r="N149" s="111">
        <f t="shared" si="58"/>
        <v>0</v>
      </c>
      <c r="P149" s="85">
        <f t="shared" si="70"/>
        <v>0</v>
      </c>
      <c r="Q149" s="82">
        <f t="shared" si="71"/>
        <v>0</v>
      </c>
      <c r="R149" s="82">
        <f t="shared" si="72"/>
        <v>0</v>
      </c>
      <c r="S149" s="90">
        <f t="shared" si="59"/>
        <v>0</v>
      </c>
      <c r="U149" s="111">
        <f t="shared" si="73"/>
        <v>0</v>
      </c>
      <c r="V149">
        <f t="shared" si="60"/>
        <v>0</v>
      </c>
      <c r="W149" s="91">
        <v>140</v>
      </c>
      <c r="X149" s="92"/>
      <c r="Y149" s="93"/>
      <c r="Z149" s="93"/>
      <c r="AA149" s="93"/>
      <c r="AB149" s="93"/>
      <c r="AC149" s="93"/>
      <c r="AD149" s="93"/>
      <c r="AE149" s="93"/>
      <c r="AF149" s="93"/>
      <c r="AG149" s="94"/>
      <c r="AI149" s="91">
        <v>140</v>
      </c>
      <c r="AJ149" s="95">
        <v>140</v>
      </c>
      <c r="AK149" s="96" t="s">
        <v>222</v>
      </c>
      <c r="AL149" s="97">
        <f t="shared" si="74"/>
        <v>0</v>
      </c>
      <c r="AM149" s="98">
        <v>0</v>
      </c>
      <c r="AN149" s="97">
        <f t="shared" si="75"/>
        <v>0</v>
      </c>
      <c r="AO149" s="97">
        <v>0</v>
      </c>
      <c r="AP149" s="97">
        <v>0</v>
      </c>
      <c r="AQ149" s="97">
        <v>0</v>
      </c>
      <c r="AR149" s="97">
        <v>0</v>
      </c>
      <c r="AS149" s="97">
        <v>0</v>
      </c>
      <c r="AT149" s="97">
        <f t="shared" si="76"/>
        <v>0</v>
      </c>
      <c r="AU149" s="99">
        <f t="shared" si="77"/>
        <v>0</v>
      </c>
      <c r="AV149" s="99">
        <f t="shared" si="78"/>
        <v>0</v>
      </c>
      <c r="AX149" s="100">
        <v>140</v>
      </c>
      <c r="AY149" s="101" t="s">
        <v>222</v>
      </c>
      <c r="AZ149" s="102"/>
      <c r="BA149" s="102"/>
      <c r="BB149" s="103"/>
      <c r="BC149" s="104">
        <f t="shared" si="79"/>
        <v>0</v>
      </c>
      <c r="BD149" s="103"/>
      <c r="BE149" s="103"/>
      <c r="BF149" s="104">
        <f t="shared" si="61"/>
        <v>0</v>
      </c>
      <c r="BG149" s="105">
        <f t="shared" si="62"/>
        <v>0</v>
      </c>
      <c r="BH149" s="106"/>
      <c r="BI149" s="104">
        <v>0</v>
      </c>
      <c r="BJ149" s="97">
        <f t="shared" si="80"/>
        <v>0</v>
      </c>
      <c r="BK149" s="97">
        <f t="shared" si="81"/>
        <v>0</v>
      </c>
      <c r="BL149" s="97">
        <f t="shared" si="82"/>
        <v>0</v>
      </c>
      <c r="BM149" s="97"/>
      <c r="BN149" s="104">
        <f t="shared" si="83"/>
        <v>0</v>
      </c>
      <c r="BO149" s="105">
        <f t="shared" si="84"/>
        <v>0</v>
      </c>
      <c r="BP149" s="107"/>
      <c r="BQ149" s="108">
        <v>0</v>
      </c>
      <c r="BR149" s="109">
        <v>0</v>
      </c>
      <c r="BS149" s="107"/>
      <c r="BT149" s="110"/>
      <c r="BU149" s="110">
        <f t="shared" si="63"/>
        <v>-140</v>
      </c>
      <c r="BV149"/>
      <c r="BW149" s="26"/>
      <c r="BX149" s="107"/>
    </row>
    <row r="150" spans="1:76">
      <c r="A150" s="79">
        <v>141</v>
      </c>
      <c r="B150" s="79">
        <v>141</v>
      </c>
      <c r="C150" s="80" t="s">
        <v>223</v>
      </c>
      <c r="D150" s="81">
        <f t="shared" si="64"/>
        <v>84</v>
      </c>
      <c r="E150" s="82">
        <f t="shared" si="65"/>
        <v>1150044</v>
      </c>
      <c r="F150" s="82">
        <f t="shared" si="65"/>
        <v>75012</v>
      </c>
      <c r="G150" s="83">
        <f t="shared" si="66"/>
        <v>1225056</v>
      </c>
      <c r="H150" s="84"/>
      <c r="I150" s="85">
        <f t="shared" si="67"/>
        <v>183735.4330760653</v>
      </c>
      <c r="J150" s="86">
        <f t="shared" si="57"/>
        <v>0.4747823627329355</v>
      </c>
      <c r="K150" s="87">
        <f t="shared" si="68"/>
        <v>75012</v>
      </c>
      <c r="L150" s="83">
        <f t="shared" si="69"/>
        <v>258747.4330760653</v>
      </c>
      <c r="M150" s="88"/>
      <c r="N150" s="111">
        <f t="shared" si="58"/>
        <v>966308.56692393473</v>
      </c>
      <c r="P150" s="85">
        <f t="shared" si="70"/>
        <v>0</v>
      </c>
      <c r="Q150" s="82">
        <f t="shared" si="71"/>
        <v>183735.4330760653</v>
      </c>
      <c r="R150" s="82">
        <f t="shared" si="72"/>
        <v>75012</v>
      </c>
      <c r="S150" s="90">
        <f t="shared" si="59"/>
        <v>258747.4330760653</v>
      </c>
      <c r="U150" s="111">
        <f t="shared" si="73"/>
        <v>462000.75</v>
      </c>
      <c r="V150">
        <f t="shared" si="60"/>
        <v>0</v>
      </c>
      <c r="W150" s="91">
        <v>141</v>
      </c>
      <c r="X150" s="92">
        <v>84</v>
      </c>
      <c r="Y150" s="93">
        <v>1150044</v>
      </c>
      <c r="Z150" s="93">
        <v>0</v>
      </c>
      <c r="AA150" s="93">
        <v>1150044</v>
      </c>
      <c r="AB150" s="93">
        <v>75012</v>
      </c>
      <c r="AC150" s="93">
        <v>1225056</v>
      </c>
      <c r="AD150" s="93">
        <v>0</v>
      </c>
      <c r="AE150" s="93">
        <v>0</v>
      </c>
      <c r="AF150" s="93">
        <v>0</v>
      </c>
      <c r="AG150" s="94">
        <v>1225056</v>
      </c>
      <c r="AI150" s="91">
        <v>141</v>
      </c>
      <c r="AJ150" s="95">
        <v>141</v>
      </c>
      <c r="AK150" s="96" t="s">
        <v>223</v>
      </c>
      <c r="AL150" s="97">
        <f t="shared" si="74"/>
        <v>1150044</v>
      </c>
      <c r="AM150" s="98">
        <v>928268</v>
      </c>
      <c r="AN150" s="97">
        <f t="shared" si="75"/>
        <v>221776</v>
      </c>
      <c r="AO150" s="97">
        <v>22396.5</v>
      </c>
      <c r="AP150" s="97">
        <v>0</v>
      </c>
      <c r="AQ150" s="97">
        <v>49340.75</v>
      </c>
      <c r="AR150" s="97">
        <v>57103</v>
      </c>
      <c r="AS150" s="97">
        <v>36372.5</v>
      </c>
      <c r="AT150" s="97">
        <f t="shared" si="76"/>
        <v>0</v>
      </c>
      <c r="AU150" s="99">
        <f t="shared" si="77"/>
        <v>386988.75</v>
      </c>
      <c r="AV150" s="99">
        <f t="shared" si="78"/>
        <v>183735.4330760653</v>
      </c>
      <c r="AX150" s="100">
        <v>141</v>
      </c>
      <c r="AY150" s="101" t="s">
        <v>223</v>
      </c>
      <c r="AZ150" s="102"/>
      <c r="BA150" s="102"/>
      <c r="BB150" s="103"/>
      <c r="BC150" s="104">
        <f t="shared" si="79"/>
        <v>0</v>
      </c>
      <c r="BD150" s="103"/>
      <c r="BE150" s="103"/>
      <c r="BF150" s="104">
        <f t="shared" si="61"/>
        <v>0</v>
      </c>
      <c r="BG150" s="105">
        <f t="shared" si="62"/>
        <v>0</v>
      </c>
      <c r="BH150" s="106"/>
      <c r="BI150" s="104">
        <v>0</v>
      </c>
      <c r="BJ150" s="97">
        <f t="shared" si="80"/>
        <v>221776</v>
      </c>
      <c r="BK150" s="97">
        <f t="shared" si="81"/>
        <v>221776</v>
      </c>
      <c r="BL150" s="97">
        <f t="shared" si="82"/>
        <v>0</v>
      </c>
      <c r="BM150" s="97"/>
      <c r="BN150" s="104">
        <f t="shared" si="83"/>
        <v>0</v>
      </c>
      <c r="BO150" s="105">
        <f t="shared" si="84"/>
        <v>0</v>
      </c>
      <c r="BP150" s="107"/>
      <c r="BQ150" s="108">
        <v>46988</v>
      </c>
      <c r="BR150" s="109">
        <v>41452.25</v>
      </c>
      <c r="BS150" s="107"/>
      <c r="BT150" s="110"/>
      <c r="BU150" s="110">
        <f t="shared" si="63"/>
        <v>-141</v>
      </c>
      <c r="BV150"/>
      <c r="BW150" s="26"/>
      <c r="BX150" s="107"/>
    </row>
    <row r="151" spans="1:76">
      <c r="A151" s="79">
        <v>142</v>
      </c>
      <c r="B151" s="79">
        <v>142</v>
      </c>
      <c r="C151" s="80" t="s">
        <v>224</v>
      </c>
      <c r="D151" s="81">
        <f t="shared" si="64"/>
        <v>27</v>
      </c>
      <c r="E151" s="82">
        <f t="shared" si="65"/>
        <v>398655</v>
      </c>
      <c r="F151" s="82">
        <f t="shared" si="65"/>
        <v>24111</v>
      </c>
      <c r="G151" s="83">
        <f t="shared" si="66"/>
        <v>422766</v>
      </c>
      <c r="H151" s="84"/>
      <c r="I151" s="85">
        <f t="shared" si="67"/>
        <v>41064.922314774049</v>
      </c>
      <c r="J151" s="86">
        <f t="shared" si="57"/>
        <v>0.63480533498390834</v>
      </c>
      <c r="K151" s="87">
        <f t="shared" si="68"/>
        <v>24111</v>
      </c>
      <c r="L151" s="83">
        <f t="shared" si="69"/>
        <v>65175.922314774049</v>
      </c>
      <c r="M151" s="88"/>
      <c r="N151" s="111">
        <f t="shared" si="58"/>
        <v>357590.07768522593</v>
      </c>
      <c r="P151" s="85">
        <f t="shared" si="70"/>
        <v>0</v>
      </c>
      <c r="Q151" s="82">
        <f t="shared" si="71"/>
        <v>41064.922314774049</v>
      </c>
      <c r="R151" s="82">
        <f t="shared" si="72"/>
        <v>24111</v>
      </c>
      <c r="S151" s="90">
        <f t="shared" si="59"/>
        <v>65175.922314774049</v>
      </c>
      <c r="U151" s="111">
        <f t="shared" si="73"/>
        <v>88800</v>
      </c>
      <c r="V151">
        <f t="shared" si="60"/>
        <v>0</v>
      </c>
      <c r="W151" s="91">
        <v>142</v>
      </c>
      <c r="X151" s="92">
        <v>27</v>
      </c>
      <c r="Y151" s="93">
        <v>398655</v>
      </c>
      <c r="Z151" s="93">
        <v>0</v>
      </c>
      <c r="AA151" s="93">
        <v>398655</v>
      </c>
      <c r="AB151" s="93">
        <v>24111</v>
      </c>
      <c r="AC151" s="93">
        <v>422766</v>
      </c>
      <c r="AD151" s="93">
        <v>0</v>
      </c>
      <c r="AE151" s="93">
        <v>0</v>
      </c>
      <c r="AF151" s="93">
        <v>0</v>
      </c>
      <c r="AG151" s="94">
        <v>422766</v>
      </c>
      <c r="AI151" s="91">
        <v>142</v>
      </c>
      <c r="AJ151" s="95">
        <v>142</v>
      </c>
      <c r="AK151" s="96" t="s">
        <v>224</v>
      </c>
      <c r="AL151" s="97">
        <f t="shared" si="74"/>
        <v>398655</v>
      </c>
      <c r="AM151" s="98">
        <v>349088</v>
      </c>
      <c r="AN151" s="97">
        <f t="shared" si="75"/>
        <v>49567</v>
      </c>
      <c r="AO151" s="97">
        <v>8611</v>
      </c>
      <c r="AP151" s="97">
        <v>6511</v>
      </c>
      <c r="AQ151" s="97">
        <v>0</v>
      </c>
      <c r="AR151" s="97">
        <v>0</v>
      </c>
      <c r="AS151" s="97">
        <v>0</v>
      </c>
      <c r="AT151" s="97">
        <f t="shared" si="76"/>
        <v>0</v>
      </c>
      <c r="AU151" s="99">
        <f t="shared" si="77"/>
        <v>64689</v>
      </c>
      <c r="AV151" s="99">
        <f t="shared" si="78"/>
        <v>41064.922314774049</v>
      </c>
      <c r="AX151" s="100">
        <v>142</v>
      </c>
      <c r="AY151" s="101" t="s">
        <v>224</v>
      </c>
      <c r="AZ151" s="102"/>
      <c r="BA151" s="102"/>
      <c r="BB151" s="103"/>
      <c r="BC151" s="104">
        <f t="shared" si="79"/>
        <v>0</v>
      </c>
      <c r="BD151" s="103"/>
      <c r="BE151" s="103"/>
      <c r="BF151" s="104">
        <f t="shared" si="61"/>
        <v>0</v>
      </c>
      <c r="BG151" s="105">
        <f t="shared" si="62"/>
        <v>0</v>
      </c>
      <c r="BH151" s="106"/>
      <c r="BI151" s="104">
        <v>0</v>
      </c>
      <c r="BJ151" s="97">
        <f t="shared" si="80"/>
        <v>49567</v>
      </c>
      <c r="BK151" s="97">
        <f t="shared" si="81"/>
        <v>49567</v>
      </c>
      <c r="BL151" s="97">
        <f t="shared" si="82"/>
        <v>0</v>
      </c>
      <c r="BM151" s="97"/>
      <c r="BN151" s="104">
        <f t="shared" si="83"/>
        <v>0</v>
      </c>
      <c r="BO151" s="105">
        <f t="shared" si="84"/>
        <v>0</v>
      </c>
      <c r="BP151" s="107"/>
      <c r="BQ151" s="108">
        <v>9869</v>
      </c>
      <c r="BR151" s="109">
        <v>5685.75</v>
      </c>
      <c r="BS151" s="107"/>
      <c r="BT151" s="110"/>
      <c r="BU151" s="110">
        <f t="shared" si="63"/>
        <v>-142</v>
      </c>
      <c r="BV151"/>
      <c r="BW151" s="26"/>
      <c r="BX151" s="107"/>
    </row>
    <row r="152" spans="1:76">
      <c r="A152" s="79">
        <v>143</v>
      </c>
      <c r="B152" s="79">
        <v>143</v>
      </c>
      <c r="C152" s="80" t="s">
        <v>225</v>
      </c>
      <c r="D152" s="81">
        <f t="shared" si="64"/>
        <v>0</v>
      </c>
      <c r="E152" s="82">
        <f t="shared" si="65"/>
        <v>0</v>
      </c>
      <c r="F152" s="82">
        <f t="shared" si="65"/>
        <v>0</v>
      </c>
      <c r="G152" s="83">
        <f t="shared" si="66"/>
        <v>0</v>
      </c>
      <c r="H152" s="84"/>
      <c r="I152" s="85">
        <f t="shared" si="67"/>
        <v>0</v>
      </c>
      <c r="J152" s="86" t="str">
        <f t="shared" si="57"/>
        <v/>
      </c>
      <c r="K152" s="87">
        <f t="shared" si="68"/>
        <v>0</v>
      </c>
      <c r="L152" s="83">
        <f t="shared" si="69"/>
        <v>0</v>
      </c>
      <c r="M152" s="88"/>
      <c r="N152" s="111">
        <f t="shared" si="58"/>
        <v>0</v>
      </c>
      <c r="P152" s="85">
        <f t="shared" si="70"/>
        <v>0</v>
      </c>
      <c r="Q152" s="82">
        <f t="shared" si="71"/>
        <v>0</v>
      </c>
      <c r="R152" s="82">
        <f t="shared" si="72"/>
        <v>0</v>
      </c>
      <c r="S152" s="90">
        <f t="shared" si="59"/>
        <v>0</v>
      </c>
      <c r="U152" s="111">
        <f t="shared" si="73"/>
        <v>0</v>
      </c>
      <c r="V152">
        <f t="shared" si="60"/>
        <v>0</v>
      </c>
      <c r="W152" s="91">
        <v>143</v>
      </c>
      <c r="X152" s="92"/>
      <c r="Y152" s="93"/>
      <c r="Z152" s="93"/>
      <c r="AA152" s="93"/>
      <c r="AB152" s="93"/>
      <c r="AC152" s="93"/>
      <c r="AD152" s="93"/>
      <c r="AE152" s="93"/>
      <c r="AF152" s="93"/>
      <c r="AG152" s="94"/>
      <c r="AI152" s="91">
        <v>143</v>
      </c>
      <c r="AJ152" s="95">
        <v>143</v>
      </c>
      <c r="AK152" s="96" t="s">
        <v>225</v>
      </c>
      <c r="AL152" s="97">
        <f t="shared" si="74"/>
        <v>0</v>
      </c>
      <c r="AM152" s="98">
        <v>0</v>
      </c>
      <c r="AN152" s="97">
        <f t="shared" si="75"/>
        <v>0</v>
      </c>
      <c r="AO152" s="97">
        <v>0</v>
      </c>
      <c r="AP152" s="97">
        <v>0</v>
      </c>
      <c r="AQ152" s="97">
        <v>0</v>
      </c>
      <c r="AR152" s="97">
        <v>0</v>
      </c>
      <c r="AS152" s="97">
        <v>0</v>
      </c>
      <c r="AT152" s="97">
        <f t="shared" si="76"/>
        <v>0</v>
      </c>
      <c r="AU152" s="99">
        <f t="shared" si="77"/>
        <v>0</v>
      </c>
      <c r="AV152" s="99">
        <f t="shared" si="78"/>
        <v>0</v>
      </c>
      <c r="AX152" s="100">
        <v>143</v>
      </c>
      <c r="AY152" s="101" t="s">
        <v>225</v>
      </c>
      <c r="AZ152" s="102"/>
      <c r="BA152" s="102"/>
      <c r="BB152" s="103"/>
      <c r="BC152" s="104">
        <f t="shared" si="79"/>
        <v>0</v>
      </c>
      <c r="BD152" s="103"/>
      <c r="BE152" s="103"/>
      <c r="BF152" s="104">
        <f t="shared" si="61"/>
        <v>0</v>
      </c>
      <c r="BG152" s="105">
        <f t="shared" si="62"/>
        <v>0</v>
      </c>
      <c r="BH152" s="106"/>
      <c r="BI152" s="104">
        <v>0</v>
      </c>
      <c r="BJ152" s="97">
        <f t="shared" si="80"/>
        <v>0</v>
      </c>
      <c r="BK152" s="97">
        <f t="shared" si="81"/>
        <v>0</v>
      </c>
      <c r="BL152" s="97">
        <f t="shared" si="82"/>
        <v>0</v>
      </c>
      <c r="BM152" s="97"/>
      <c r="BN152" s="104">
        <f t="shared" si="83"/>
        <v>0</v>
      </c>
      <c r="BO152" s="105">
        <f t="shared" si="84"/>
        <v>0</v>
      </c>
      <c r="BP152" s="107"/>
      <c r="BQ152" s="108">
        <v>0</v>
      </c>
      <c r="BR152" s="109">
        <v>0</v>
      </c>
      <c r="BS152" s="107"/>
      <c r="BT152" s="110"/>
      <c r="BU152" s="110">
        <f t="shared" si="63"/>
        <v>-143</v>
      </c>
      <c r="BV152"/>
      <c r="BW152" s="26"/>
      <c r="BX152" s="107"/>
    </row>
    <row r="153" spans="1:76">
      <c r="A153" s="79">
        <v>144</v>
      </c>
      <c r="B153" s="79">
        <v>144</v>
      </c>
      <c r="C153" s="80" t="s">
        <v>226</v>
      </c>
      <c r="D153" s="81">
        <f t="shared" si="64"/>
        <v>0</v>
      </c>
      <c r="E153" s="82">
        <f t="shared" si="65"/>
        <v>0</v>
      </c>
      <c r="F153" s="82">
        <f t="shared" si="65"/>
        <v>0</v>
      </c>
      <c r="G153" s="83">
        <f t="shared" si="66"/>
        <v>0</v>
      </c>
      <c r="H153" s="84"/>
      <c r="I153" s="85">
        <f t="shared" si="67"/>
        <v>0</v>
      </c>
      <c r="J153" s="86" t="str">
        <f t="shared" si="57"/>
        <v/>
      </c>
      <c r="K153" s="87">
        <f t="shared" si="68"/>
        <v>0</v>
      </c>
      <c r="L153" s="83">
        <f t="shared" si="69"/>
        <v>0</v>
      </c>
      <c r="M153" s="88"/>
      <c r="N153" s="111">
        <f t="shared" si="58"/>
        <v>0</v>
      </c>
      <c r="P153" s="85">
        <f t="shared" si="70"/>
        <v>0</v>
      </c>
      <c r="Q153" s="82">
        <f t="shared" si="71"/>
        <v>0</v>
      </c>
      <c r="R153" s="82">
        <f t="shared" si="72"/>
        <v>0</v>
      </c>
      <c r="S153" s="90">
        <f t="shared" si="59"/>
        <v>0</v>
      </c>
      <c r="U153" s="111">
        <f t="shared" si="73"/>
        <v>0</v>
      </c>
      <c r="V153">
        <f t="shared" si="60"/>
        <v>0</v>
      </c>
      <c r="W153" s="91">
        <v>144</v>
      </c>
      <c r="X153" s="92"/>
      <c r="Y153" s="93"/>
      <c r="Z153" s="93"/>
      <c r="AA153" s="93"/>
      <c r="AB153" s="93"/>
      <c r="AC153" s="93"/>
      <c r="AD153" s="93"/>
      <c r="AE153" s="93"/>
      <c r="AF153" s="93"/>
      <c r="AG153" s="94"/>
      <c r="AI153" s="91">
        <v>144</v>
      </c>
      <c r="AJ153" s="95">
        <v>144</v>
      </c>
      <c r="AK153" s="96" t="s">
        <v>226</v>
      </c>
      <c r="AL153" s="97">
        <f t="shared" si="74"/>
        <v>0</v>
      </c>
      <c r="AM153" s="98">
        <v>0</v>
      </c>
      <c r="AN153" s="97">
        <f t="shared" si="75"/>
        <v>0</v>
      </c>
      <c r="AO153" s="97">
        <v>0</v>
      </c>
      <c r="AP153" s="97">
        <v>0</v>
      </c>
      <c r="AQ153" s="97">
        <v>0</v>
      </c>
      <c r="AR153" s="97">
        <v>0</v>
      </c>
      <c r="AS153" s="97">
        <v>0</v>
      </c>
      <c r="AT153" s="97">
        <f t="shared" si="76"/>
        <v>0</v>
      </c>
      <c r="AU153" s="99">
        <f t="shared" si="77"/>
        <v>0</v>
      </c>
      <c r="AV153" s="99">
        <f t="shared" si="78"/>
        <v>0</v>
      </c>
      <c r="AX153" s="100">
        <v>144</v>
      </c>
      <c r="AY153" s="101" t="s">
        <v>226</v>
      </c>
      <c r="AZ153" s="102"/>
      <c r="BA153" s="102"/>
      <c r="BB153" s="103"/>
      <c r="BC153" s="104">
        <f t="shared" si="79"/>
        <v>0</v>
      </c>
      <c r="BD153" s="103"/>
      <c r="BE153" s="103"/>
      <c r="BF153" s="104">
        <f t="shared" si="61"/>
        <v>0</v>
      </c>
      <c r="BG153" s="105">
        <f t="shared" si="62"/>
        <v>0</v>
      </c>
      <c r="BH153" s="106"/>
      <c r="BI153" s="104">
        <v>0</v>
      </c>
      <c r="BJ153" s="97">
        <f t="shared" si="80"/>
        <v>0</v>
      </c>
      <c r="BK153" s="97">
        <f t="shared" si="81"/>
        <v>0</v>
      </c>
      <c r="BL153" s="97">
        <f t="shared" si="82"/>
        <v>0</v>
      </c>
      <c r="BM153" s="97"/>
      <c r="BN153" s="104">
        <f t="shared" si="83"/>
        <v>0</v>
      </c>
      <c r="BO153" s="105">
        <f t="shared" si="84"/>
        <v>0</v>
      </c>
      <c r="BP153" s="107"/>
      <c r="BQ153" s="108">
        <v>0</v>
      </c>
      <c r="BR153" s="109">
        <v>0</v>
      </c>
      <c r="BS153" s="107"/>
      <c r="BT153" s="110"/>
      <c r="BU153" s="110">
        <f t="shared" si="63"/>
        <v>-144</v>
      </c>
      <c r="BV153"/>
      <c r="BW153" s="26"/>
      <c r="BX153" s="107"/>
    </row>
    <row r="154" spans="1:76">
      <c r="A154" s="79">
        <v>145</v>
      </c>
      <c r="B154" s="79">
        <v>145</v>
      </c>
      <c r="C154" s="80" t="s">
        <v>227</v>
      </c>
      <c r="D154" s="81">
        <f t="shared" si="64"/>
        <v>14</v>
      </c>
      <c r="E154" s="82">
        <f t="shared" si="65"/>
        <v>133940</v>
      </c>
      <c r="F154" s="82">
        <f t="shared" si="65"/>
        <v>12502</v>
      </c>
      <c r="G154" s="83">
        <f t="shared" si="66"/>
        <v>146442</v>
      </c>
      <c r="H154" s="84"/>
      <c r="I154" s="85">
        <f t="shared" si="67"/>
        <v>26246.025358243223</v>
      </c>
      <c r="J154" s="86">
        <f t="shared" si="57"/>
        <v>0.45848590022260849</v>
      </c>
      <c r="K154" s="87">
        <f t="shared" si="68"/>
        <v>12502</v>
      </c>
      <c r="L154" s="83">
        <f t="shared" si="69"/>
        <v>38748.02535824322</v>
      </c>
      <c r="M154" s="88"/>
      <c r="N154" s="111">
        <f t="shared" si="58"/>
        <v>107693.97464175678</v>
      </c>
      <c r="P154" s="85">
        <f t="shared" si="70"/>
        <v>0</v>
      </c>
      <c r="Q154" s="82">
        <f t="shared" si="71"/>
        <v>26246.025358243223</v>
      </c>
      <c r="R154" s="82">
        <f t="shared" si="72"/>
        <v>12502</v>
      </c>
      <c r="S154" s="90">
        <f t="shared" si="59"/>
        <v>38748.02535824322</v>
      </c>
      <c r="U154" s="111">
        <f t="shared" si="73"/>
        <v>69747</v>
      </c>
      <c r="V154">
        <f t="shared" si="60"/>
        <v>0</v>
      </c>
      <c r="W154" s="91">
        <v>145</v>
      </c>
      <c r="X154" s="92">
        <v>14</v>
      </c>
      <c r="Y154" s="93">
        <v>133940</v>
      </c>
      <c r="Z154" s="93">
        <v>0</v>
      </c>
      <c r="AA154" s="93">
        <v>133940</v>
      </c>
      <c r="AB154" s="93">
        <v>12502</v>
      </c>
      <c r="AC154" s="93">
        <v>146442</v>
      </c>
      <c r="AD154" s="93">
        <v>0</v>
      </c>
      <c r="AE154" s="93">
        <v>0</v>
      </c>
      <c r="AF154" s="93">
        <v>0</v>
      </c>
      <c r="AG154" s="94">
        <v>146442</v>
      </c>
      <c r="AI154" s="91">
        <v>145</v>
      </c>
      <c r="AJ154" s="95">
        <v>145</v>
      </c>
      <c r="AK154" s="96" t="s">
        <v>227</v>
      </c>
      <c r="AL154" s="97">
        <f t="shared" si="74"/>
        <v>133940</v>
      </c>
      <c r="AM154" s="98">
        <v>102260</v>
      </c>
      <c r="AN154" s="97">
        <f t="shared" si="75"/>
        <v>31680</v>
      </c>
      <c r="AO154" s="97">
        <v>18617.75</v>
      </c>
      <c r="AP154" s="97">
        <v>2119.75</v>
      </c>
      <c r="AQ154" s="97">
        <v>4827.5</v>
      </c>
      <c r="AR154" s="97">
        <v>0</v>
      </c>
      <c r="AS154" s="97">
        <v>0</v>
      </c>
      <c r="AT154" s="97">
        <f t="shared" si="76"/>
        <v>0</v>
      </c>
      <c r="AU154" s="99">
        <f t="shared" si="77"/>
        <v>57245</v>
      </c>
      <c r="AV154" s="99">
        <f t="shared" si="78"/>
        <v>26246.025358243223</v>
      </c>
      <c r="AX154" s="100">
        <v>145</v>
      </c>
      <c r="AY154" s="101" t="s">
        <v>227</v>
      </c>
      <c r="AZ154" s="102"/>
      <c r="BA154" s="102"/>
      <c r="BB154" s="103"/>
      <c r="BC154" s="104">
        <f t="shared" si="79"/>
        <v>0</v>
      </c>
      <c r="BD154" s="103"/>
      <c r="BE154" s="103"/>
      <c r="BF154" s="104">
        <f t="shared" si="61"/>
        <v>0</v>
      </c>
      <c r="BG154" s="105">
        <f t="shared" si="62"/>
        <v>0</v>
      </c>
      <c r="BH154" s="106"/>
      <c r="BI154" s="104">
        <v>0</v>
      </c>
      <c r="BJ154" s="97">
        <f t="shared" si="80"/>
        <v>31680</v>
      </c>
      <c r="BK154" s="97">
        <f t="shared" si="81"/>
        <v>31680</v>
      </c>
      <c r="BL154" s="97">
        <f t="shared" si="82"/>
        <v>0</v>
      </c>
      <c r="BM154" s="97"/>
      <c r="BN154" s="104">
        <f t="shared" si="83"/>
        <v>0</v>
      </c>
      <c r="BO154" s="105">
        <f t="shared" si="84"/>
        <v>0</v>
      </c>
      <c r="BP154" s="107"/>
      <c r="BQ154" s="108">
        <v>11630</v>
      </c>
      <c r="BR154" s="109">
        <v>20992.5</v>
      </c>
      <c r="BS154" s="107"/>
      <c r="BT154" s="110"/>
      <c r="BU154" s="110">
        <f t="shared" si="63"/>
        <v>-145</v>
      </c>
      <c r="BV154"/>
      <c r="BW154" s="26"/>
      <c r="BX154" s="107"/>
    </row>
    <row r="155" spans="1:76">
      <c r="A155" s="79">
        <v>146</v>
      </c>
      <c r="B155" s="79">
        <v>146</v>
      </c>
      <c r="C155" s="80" t="s">
        <v>228</v>
      </c>
      <c r="D155" s="81">
        <f t="shared" si="64"/>
        <v>0</v>
      </c>
      <c r="E155" s="82">
        <f t="shared" si="65"/>
        <v>0</v>
      </c>
      <c r="F155" s="82">
        <f t="shared" si="65"/>
        <v>0</v>
      </c>
      <c r="G155" s="83">
        <f t="shared" si="66"/>
        <v>0</v>
      </c>
      <c r="H155" s="84"/>
      <c r="I155" s="85">
        <f t="shared" si="67"/>
        <v>0</v>
      </c>
      <c r="J155" s="86" t="str">
        <f t="shared" si="57"/>
        <v/>
      </c>
      <c r="K155" s="87">
        <f t="shared" si="68"/>
        <v>0</v>
      </c>
      <c r="L155" s="83">
        <f t="shared" si="69"/>
        <v>0</v>
      </c>
      <c r="M155" s="88"/>
      <c r="N155" s="111">
        <f t="shared" si="58"/>
        <v>0</v>
      </c>
      <c r="P155" s="85">
        <f t="shared" si="70"/>
        <v>0</v>
      </c>
      <c r="Q155" s="82">
        <f t="shared" si="71"/>
        <v>0</v>
      </c>
      <c r="R155" s="82">
        <f t="shared" si="72"/>
        <v>0</v>
      </c>
      <c r="S155" s="90">
        <f t="shared" si="59"/>
        <v>0</v>
      </c>
      <c r="U155" s="111">
        <f t="shared" si="73"/>
        <v>0</v>
      </c>
      <c r="V155">
        <f t="shared" si="60"/>
        <v>0</v>
      </c>
      <c r="W155" s="91">
        <v>146</v>
      </c>
      <c r="X155" s="92"/>
      <c r="Y155" s="93"/>
      <c r="Z155" s="93"/>
      <c r="AA155" s="93"/>
      <c r="AB155" s="93"/>
      <c r="AC155" s="93"/>
      <c r="AD155" s="93"/>
      <c r="AE155" s="93"/>
      <c r="AF155" s="93"/>
      <c r="AG155" s="94"/>
      <c r="AI155" s="91">
        <v>146</v>
      </c>
      <c r="AJ155" s="95">
        <v>146</v>
      </c>
      <c r="AK155" s="96" t="s">
        <v>228</v>
      </c>
      <c r="AL155" s="97">
        <f t="shared" si="74"/>
        <v>0</v>
      </c>
      <c r="AM155" s="98">
        <v>0</v>
      </c>
      <c r="AN155" s="97">
        <f t="shared" si="75"/>
        <v>0</v>
      </c>
      <c r="AO155" s="97">
        <v>0</v>
      </c>
      <c r="AP155" s="97">
        <v>0</v>
      </c>
      <c r="AQ155" s="97">
        <v>0</v>
      </c>
      <c r="AR155" s="97">
        <v>0</v>
      </c>
      <c r="AS155" s="97">
        <v>0</v>
      </c>
      <c r="AT155" s="97">
        <f t="shared" si="76"/>
        <v>0</v>
      </c>
      <c r="AU155" s="99">
        <f t="shared" si="77"/>
        <v>0</v>
      </c>
      <c r="AV155" s="99">
        <f t="shared" si="78"/>
        <v>0</v>
      </c>
      <c r="AX155" s="100">
        <v>146</v>
      </c>
      <c r="AY155" s="101" t="s">
        <v>228</v>
      </c>
      <c r="AZ155" s="102"/>
      <c r="BA155" s="102"/>
      <c r="BB155" s="103"/>
      <c r="BC155" s="104">
        <f t="shared" si="79"/>
        <v>0</v>
      </c>
      <c r="BD155" s="103"/>
      <c r="BE155" s="103"/>
      <c r="BF155" s="104">
        <f t="shared" si="61"/>
        <v>0</v>
      </c>
      <c r="BG155" s="105">
        <f t="shared" si="62"/>
        <v>0</v>
      </c>
      <c r="BH155" s="106"/>
      <c r="BI155" s="104">
        <v>0</v>
      </c>
      <c r="BJ155" s="97">
        <f t="shared" si="80"/>
        <v>0</v>
      </c>
      <c r="BK155" s="97">
        <f t="shared" si="81"/>
        <v>0</v>
      </c>
      <c r="BL155" s="97">
        <f t="shared" si="82"/>
        <v>0</v>
      </c>
      <c r="BM155" s="97"/>
      <c r="BN155" s="104">
        <f t="shared" si="83"/>
        <v>0</v>
      </c>
      <c r="BO155" s="105">
        <f t="shared" si="84"/>
        <v>0</v>
      </c>
      <c r="BP155" s="107"/>
      <c r="BQ155" s="108">
        <v>0</v>
      </c>
      <c r="BR155" s="109">
        <v>0</v>
      </c>
      <c r="BS155" s="107"/>
      <c r="BT155" s="110" t="s">
        <v>98</v>
      </c>
      <c r="BU155" s="110">
        <f t="shared" si="63"/>
        <v>-146</v>
      </c>
      <c r="BV155"/>
      <c r="BW155" s="26"/>
      <c r="BX155" s="107"/>
    </row>
    <row r="156" spans="1:76">
      <c r="A156" s="79">
        <v>147</v>
      </c>
      <c r="B156" s="79">
        <v>147</v>
      </c>
      <c r="C156" s="80" t="s">
        <v>229</v>
      </c>
      <c r="D156" s="81">
        <f t="shared" si="64"/>
        <v>0</v>
      </c>
      <c r="E156" s="82">
        <f t="shared" si="65"/>
        <v>0</v>
      </c>
      <c r="F156" s="82">
        <f t="shared" si="65"/>
        <v>0</v>
      </c>
      <c r="G156" s="83">
        <f t="shared" si="66"/>
        <v>0</v>
      </c>
      <c r="H156" s="84"/>
      <c r="I156" s="85">
        <f t="shared" si="67"/>
        <v>0</v>
      </c>
      <c r="J156" s="86" t="str">
        <f t="shared" si="57"/>
        <v/>
      </c>
      <c r="K156" s="87">
        <f t="shared" si="68"/>
        <v>0</v>
      </c>
      <c r="L156" s="83">
        <f t="shared" si="69"/>
        <v>0</v>
      </c>
      <c r="M156" s="88"/>
      <c r="N156" s="111">
        <f t="shared" si="58"/>
        <v>0</v>
      </c>
      <c r="P156" s="85">
        <f t="shared" si="70"/>
        <v>0</v>
      </c>
      <c r="Q156" s="82">
        <f t="shared" si="71"/>
        <v>0</v>
      </c>
      <c r="R156" s="82">
        <f t="shared" si="72"/>
        <v>0</v>
      </c>
      <c r="S156" s="90">
        <f t="shared" si="59"/>
        <v>0</v>
      </c>
      <c r="U156" s="111">
        <f t="shared" si="73"/>
        <v>0</v>
      </c>
      <c r="V156">
        <f t="shared" si="60"/>
        <v>0</v>
      </c>
      <c r="W156" s="91">
        <v>147</v>
      </c>
      <c r="X156" s="92"/>
      <c r="Y156" s="93"/>
      <c r="Z156" s="93"/>
      <c r="AA156" s="93"/>
      <c r="AB156" s="93"/>
      <c r="AC156" s="93"/>
      <c r="AD156" s="93"/>
      <c r="AE156" s="93"/>
      <c r="AF156" s="93"/>
      <c r="AG156" s="94"/>
      <c r="AI156" s="91">
        <v>147</v>
      </c>
      <c r="AJ156" s="95">
        <v>147</v>
      </c>
      <c r="AK156" s="96" t="s">
        <v>229</v>
      </c>
      <c r="AL156" s="97">
        <f t="shared" si="74"/>
        <v>0</v>
      </c>
      <c r="AM156" s="98">
        <v>0</v>
      </c>
      <c r="AN156" s="97">
        <f t="shared" si="75"/>
        <v>0</v>
      </c>
      <c r="AO156" s="97">
        <v>0</v>
      </c>
      <c r="AP156" s="97">
        <v>0</v>
      </c>
      <c r="AQ156" s="97">
        <v>0</v>
      </c>
      <c r="AR156" s="97">
        <v>0</v>
      </c>
      <c r="AS156" s="97">
        <v>0</v>
      </c>
      <c r="AT156" s="97">
        <f t="shared" si="76"/>
        <v>0</v>
      </c>
      <c r="AU156" s="99">
        <f t="shared" si="77"/>
        <v>0</v>
      </c>
      <c r="AV156" s="99">
        <f t="shared" si="78"/>
        <v>0</v>
      </c>
      <c r="AX156" s="100">
        <v>147</v>
      </c>
      <c r="AY156" s="101" t="s">
        <v>229</v>
      </c>
      <c r="AZ156" s="102"/>
      <c r="BA156" s="102"/>
      <c r="BB156" s="103"/>
      <c r="BC156" s="104">
        <f t="shared" si="79"/>
        <v>0</v>
      </c>
      <c r="BD156" s="103"/>
      <c r="BE156" s="103"/>
      <c r="BF156" s="104">
        <f t="shared" si="61"/>
        <v>0</v>
      </c>
      <c r="BG156" s="105">
        <f t="shared" si="62"/>
        <v>0</v>
      </c>
      <c r="BH156" s="106"/>
      <c r="BI156" s="104">
        <v>0</v>
      </c>
      <c r="BJ156" s="97">
        <f t="shared" si="80"/>
        <v>0</v>
      </c>
      <c r="BK156" s="97">
        <f t="shared" si="81"/>
        <v>0</v>
      </c>
      <c r="BL156" s="97">
        <f t="shared" si="82"/>
        <v>0</v>
      </c>
      <c r="BM156" s="97"/>
      <c r="BN156" s="104">
        <f t="shared" si="83"/>
        <v>0</v>
      </c>
      <c r="BO156" s="105">
        <f t="shared" si="84"/>
        <v>0</v>
      </c>
      <c r="BP156" s="107"/>
      <c r="BQ156" s="108">
        <v>0</v>
      </c>
      <c r="BR156" s="109">
        <v>0</v>
      </c>
      <c r="BS156" s="107"/>
      <c r="BT156" s="110"/>
      <c r="BU156" s="110">
        <f t="shared" si="63"/>
        <v>-147</v>
      </c>
      <c r="BV156"/>
      <c r="BW156" s="26"/>
      <c r="BX156" s="107"/>
    </row>
    <row r="157" spans="1:76">
      <c r="A157" s="79">
        <v>148</v>
      </c>
      <c r="B157" s="79">
        <v>148</v>
      </c>
      <c r="C157" s="80" t="s">
        <v>230</v>
      </c>
      <c r="D157" s="81">
        <f t="shared" si="64"/>
        <v>0</v>
      </c>
      <c r="E157" s="82">
        <f t="shared" si="65"/>
        <v>0</v>
      </c>
      <c r="F157" s="82">
        <f t="shared" si="65"/>
        <v>0</v>
      </c>
      <c r="G157" s="83">
        <f t="shared" si="66"/>
        <v>0</v>
      </c>
      <c r="H157" s="84"/>
      <c r="I157" s="85">
        <f t="shared" si="67"/>
        <v>0</v>
      </c>
      <c r="J157" s="86">
        <f t="shared" si="57"/>
        <v>0</v>
      </c>
      <c r="K157" s="87">
        <f t="shared" si="68"/>
        <v>0</v>
      </c>
      <c r="L157" s="83">
        <f t="shared" si="69"/>
        <v>0</v>
      </c>
      <c r="M157" s="88"/>
      <c r="N157" s="111">
        <f t="shared" si="58"/>
        <v>0</v>
      </c>
      <c r="P157" s="85">
        <f t="shared" si="70"/>
        <v>0</v>
      </c>
      <c r="Q157" s="82">
        <f t="shared" si="71"/>
        <v>0</v>
      </c>
      <c r="R157" s="82">
        <f t="shared" si="72"/>
        <v>0</v>
      </c>
      <c r="S157" s="90">
        <f t="shared" si="59"/>
        <v>0</v>
      </c>
      <c r="U157" s="111">
        <f t="shared" si="73"/>
        <v>14238.75</v>
      </c>
      <c r="V157">
        <f t="shared" si="60"/>
        <v>0</v>
      </c>
      <c r="W157" s="91">
        <v>148</v>
      </c>
      <c r="X157" s="92"/>
      <c r="Y157" s="93"/>
      <c r="Z157" s="93"/>
      <c r="AA157" s="93"/>
      <c r="AB157" s="93"/>
      <c r="AC157" s="93"/>
      <c r="AD157" s="93"/>
      <c r="AE157" s="93"/>
      <c r="AF157" s="93"/>
      <c r="AG157" s="94"/>
      <c r="AI157" s="91">
        <v>148</v>
      </c>
      <c r="AJ157" s="95">
        <v>148</v>
      </c>
      <c r="AK157" s="96" t="s">
        <v>230</v>
      </c>
      <c r="AL157" s="97">
        <f t="shared" si="74"/>
        <v>0</v>
      </c>
      <c r="AM157" s="98">
        <v>0</v>
      </c>
      <c r="AN157" s="97">
        <f t="shared" si="75"/>
        <v>0</v>
      </c>
      <c r="AO157" s="97">
        <v>0</v>
      </c>
      <c r="AP157" s="97">
        <v>0</v>
      </c>
      <c r="AQ157" s="97">
        <v>0</v>
      </c>
      <c r="AR157" s="97">
        <v>14159</v>
      </c>
      <c r="AS157" s="97">
        <v>79.75</v>
      </c>
      <c r="AT157" s="97">
        <f t="shared" si="76"/>
        <v>0</v>
      </c>
      <c r="AU157" s="99">
        <f t="shared" si="77"/>
        <v>14238.75</v>
      </c>
      <c r="AV157" s="99">
        <f t="shared" si="78"/>
        <v>0</v>
      </c>
      <c r="AX157" s="100">
        <v>148</v>
      </c>
      <c r="AY157" s="101" t="s">
        <v>230</v>
      </c>
      <c r="AZ157" s="102"/>
      <c r="BA157" s="102"/>
      <c r="BB157" s="103"/>
      <c r="BC157" s="104">
        <f t="shared" si="79"/>
        <v>0</v>
      </c>
      <c r="BD157" s="103"/>
      <c r="BE157" s="103"/>
      <c r="BF157" s="104">
        <f t="shared" si="61"/>
        <v>0</v>
      </c>
      <c r="BG157" s="105">
        <f t="shared" si="62"/>
        <v>0</v>
      </c>
      <c r="BH157" s="106"/>
      <c r="BI157" s="104">
        <v>0</v>
      </c>
      <c r="BJ157" s="97">
        <f t="shared" si="80"/>
        <v>0</v>
      </c>
      <c r="BK157" s="97">
        <f t="shared" si="81"/>
        <v>0</v>
      </c>
      <c r="BL157" s="97">
        <f t="shared" si="82"/>
        <v>0</v>
      </c>
      <c r="BM157" s="97"/>
      <c r="BN157" s="104">
        <f t="shared" si="83"/>
        <v>0</v>
      </c>
      <c r="BO157" s="105">
        <f t="shared" si="84"/>
        <v>0</v>
      </c>
      <c r="BP157" s="107"/>
      <c r="BQ157" s="108">
        <v>0</v>
      </c>
      <c r="BR157" s="109">
        <v>0</v>
      </c>
      <c r="BS157" s="107"/>
      <c r="BT157" s="110"/>
      <c r="BU157" s="110">
        <f t="shared" si="63"/>
        <v>-148</v>
      </c>
      <c r="BV157"/>
      <c r="BW157" s="26"/>
      <c r="BX157" s="107"/>
    </row>
    <row r="158" spans="1:76">
      <c r="A158" s="79">
        <v>149</v>
      </c>
      <c r="B158" s="79">
        <v>149</v>
      </c>
      <c r="C158" s="80" t="s">
        <v>231</v>
      </c>
      <c r="D158" s="81">
        <f t="shared" si="64"/>
        <v>1516</v>
      </c>
      <c r="E158" s="82">
        <f t="shared" si="65"/>
        <v>18308534</v>
      </c>
      <c r="F158" s="82">
        <f t="shared" si="65"/>
        <v>1353788</v>
      </c>
      <c r="G158" s="83">
        <f t="shared" si="66"/>
        <v>19662322</v>
      </c>
      <c r="H158" s="84"/>
      <c r="I158" s="85">
        <f t="shared" si="67"/>
        <v>1302164.0720067488</v>
      </c>
      <c r="J158" s="86">
        <f t="shared" si="57"/>
        <v>0.40680531148527205</v>
      </c>
      <c r="K158" s="87">
        <f t="shared" si="68"/>
        <v>1353788</v>
      </c>
      <c r="L158" s="83">
        <f t="shared" si="69"/>
        <v>2655952.072006749</v>
      </c>
      <c r="M158" s="88"/>
      <c r="N158" s="111">
        <f t="shared" si="58"/>
        <v>17006369.927993253</v>
      </c>
      <c r="P158" s="85">
        <f t="shared" si="70"/>
        <v>0</v>
      </c>
      <c r="Q158" s="82">
        <f t="shared" si="71"/>
        <v>1302164.0720067488</v>
      </c>
      <c r="R158" s="82">
        <f t="shared" si="72"/>
        <v>1353788</v>
      </c>
      <c r="S158" s="90">
        <f t="shared" si="59"/>
        <v>2655952.072006749</v>
      </c>
      <c r="U158" s="111">
        <f t="shared" si="73"/>
        <v>4554739.5</v>
      </c>
      <c r="V158">
        <f t="shared" si="60"/>
        <v>0</v>
      </c>
      <c r="W158" s="91">
        <v>149</v>
      </c>
      <c r="X158" s="92">
        <v>1516</v>
      </c>
      <c r="Y158" s="93">
        <v>18308534</v>
      </c>
      <c r="Z158" s="93">
        <v>0</v>
      </c>
      <c r="AA158" s="93">
        <v>18308534</v>
      </c>
      <c r="AB158" s="93">
        <v>1353788</v>
      </c>
      <c r="AC158" s="93">
        <v>19662322</v>
      </c>
      <c r="AD158" s="93">
        <v>0</v>
      </c>
      <c r="AE158" s="93">
        <v>0</v>
      </c>
      <c r="AF158" s="93">
        <v>0</v>
      </c>
      <c r="AG158" s="94">
        <v>19662322</v>
      </c>
      <c r="AI158" s="91">
        <v>149</v>
      </c>
      <c r="AJ158" s="95">
        <v>149</v>
      </c>
      <c r="AK158" s="96" t="s">
        <v>231</v>
      </c>
      <c r="AL158" s="97">
        <f t="shared" si="74"/>
        <v>18308534</v>
      </c>
      <c r="AM158" s="98">
        <v>16736770</v>
      </c>
      <c r="AN158" s="97">
        <f t="shared" si="75"/>
        <v>1571764</v>
      </c>
      <c r="AO158" s="97">
        <v>492986</v>
      </c>
      <c r="AP158" s="97">
        <v>331326.5</v>
      </c>
      <c r="AQ158" s="97">
        <v>804875</v>
      </c>
      <c r="AR158" s="97">
        <v>0</v>
      </c>
      <c r="AS158" s="97">
        <v>0</v>
      </c>
      <c r="AT158" s="97">
        <f t="shared" si="76"/>
        <v>0</v>
      </c>
      <c r="AU158" s="99">
        <f t="shared" si="77"/>
        <v>3200951.5</v>
      </c>
      <c r="AV158" s="99">
        <f t="shared" si="78"/>
        <v>1302164.0720067488</v>
      </c>
      <c r="AX158" s="100">
        <v>149</v>
      </c>
      <c r="AY158" s="101" t="s">
        <v>231</v>
      </c>
      <c r="AZ158" s="102"/>
      <c r="BA158" s="102"/>
      <c r="BB158" s="103"/>
      <c r="BC158" s="104">
        <f t="shared" si="79"/>
        <v>0</v>
      </c>
      <c r="BD158" s="103"/>
      <c r="BE158" s="103"/>
      <c r="BF158" s="104">
        <f t="shared" si="61"/>
        <v>0</v>
      </c>
      <c r="BG158" s="105">
        <f t="shared" si="62"/>
        <v>0</v>
      </c>
      <c r="BH158" s="106"/>
      <c r="BI158" s="104">
        <v>0</v>
      </c>
      <c r="BJ158" s="97">
        <f t="shared" si="80"/>
        <v>1571764</v>
      </c>
      <c r="BK158" s="97">
        <f t="shared" si="81"/>
        <v>1571764</v>
      </c>
      <c r="BL158" s="97">
        <f t="shared" si="82"/>
        <v>0</v>
      </c>
      <c r="BM158" s="97"/>
      <c r="BN158" s="104">
        <f t="shared" si="83"/>
        <v>0</v>
      </c>
      <c r="BO158" s="105">
        <f t="shared" si="84"/>
        <v>0</v>
      </c>
      <c r="BP158" s="107"/>
      <c r="BQ158" s="108">
        <v>1877369</v>
      </c>
      <c r="BR158" s="109">
        <v>362059</v>
      </c>
      <c r="BS158" s="107"/>
      <c r="BT158" s="110"/>
      <c r="BU158" s="110">
        <f t="shared" si="63"/>
        <v>-149</v>
      </c>
      <c r="BV158"/>
      <c r="BW158" s="26"/>
      <c r="BX158" s="107"/>
    </row>
    <row r="159" spans="1:76">
      <c r="A159" s="79">
        <v>150</v>
      </c>
      <c r="B159" s="79">
        <v>150</v>
      </c>
      <c r="C159" s="80" t="s">
        <v>232</v>
      </c>
      <c r="D159" s="81">
        <f t="shared" si="64"/>
        <v>2</v>
      </c>
      <c r="E159" s="82">
        <f t="shared" si="65"/>
        <v>33660</v>
      </c>
      <c r="F159" s="82">
        <f t="shared" si="65"/>
        <v>1786</v>
      </c>
      <c r="G159" s="83">
        <f t="shared" si="66"/>
        <v>35446</v>
      </c>
      <c r="H159" s="84"/>
      <c r="I159" s="85">
        <f t="shared" si="67"/>
        <v>0</v>
      </c>
      <c r="J159" s="86">
        <f t="shared" si="57"/>
        <v>0</v>
      </c>
      <c r="K159" s="87">
        <f t="shared" si="68"/>
        <v>1786</v>
      </c>
      <c r="L159" s="83">
        <f t="shared" si="69"/>
        <v>1786</v>
      </c>
      <c r="M159" s="88"/>
      <c r="N159" s="111">
        <f t="shared" si="58"/>
        <v>33660</v>
      </c>
      <c r="P159" s="85">
        <f t="shared" si="70"/>
        <v>0</v>
      </c>
      <c r="Q159" s="82">
        <f t="shared" si="71"/>
        <v>0</v>
      </c>
      <c r="R159" s="82">
        <f t="shared" si="72"/>
        <v>1786</v>
      </c>
      <c r="S159" s="90">
        <f t="shared" si="59"/>
        <v>1786</v>
      </c>
      <c r="U159" s="111">
        <f t="shared" si="73"/>
        <v>9129.75</v>
      </c>
      <c r="V159">
        <f t="shared" si="60"/>
        <v>0</v>
      </c>
      <c r="W159" s="91">
        <v>150</v>
      </c>
      <c r="X159" s="92">
        <v>2</v>
      </c>
      <c r="Y159" s="93">
        <v>33660</v>
      </c>
      <c r="Z159" s="93">
        <v>0</v>
      </c>
      <c r="AA159" s="93">
        <v>33660</v>
      </c>
      <c r="AB159" s="93">
        <v>1786</v>
      </c>
      <c r="AC159" s="93">
        <v>35446</v>
      </c>
      <c r="AD159" s="93">
        <v>0</v>
      </c>
      <c r="AE159" s="93">
        <v>0</v>
      </c>
      <c r="AF159" s="93">
        <v>0</v>
      </c>
      <c r="AG159" s="94">
        <v>35446</v>
      </c>
      <c r="AI159" s="91">
        <v>150</v>
      </c>
      <c r="AJ159" s="95">
        <v>150</v>
      </c>
      <c r="AK159" s="96" t="s">
        <v>232</v>
      </c>
      <c r="AL159" s="97">
        <f t="shared" si="74"/>
        <v>33660</v>
      </c>
      <c r="AM159" s="98">
        <v>44570</v>
      </c>
      <c r="AN159" s="97">
        <f t="shared" si="75"/>
        <v>0</v>
      </c>
      <c r="AO159" s="97">
        <v>1937.5</v>
      </c>
      <c r="AP159" s="97">
        <v>5406.25</v>
      </c>
      <c r="AQ159" s="97">
        <v>0</v>
      </c>
      <c r="AR159" s="97">
        <v>0</v>
      </c>
      <c r="AS159" s="97">
        <v>0</v>
      </c>
      <c r="AT159" s="97">
        <f t="shared" si="76"/>
        <v>0</v>
      </c>
      <c r="AU159" s="99">
        <f t="shared" si="77"/>
        <v>7343.75</v>
      </c>
      <c r="AV159" s="99">
        <f t="shared" si="78"/>
        <v>0</v>
      </c>
      <c r="AX159" s="100">
        <v>150</v>
      </c>
      <c r="AY159" s="101" t="s">
        <v>232</v>
      </c>
      <c r="AZ159" s="102"/>
      <c r="BA159" s="102"/>
      <c r="BB159" s="103"/>
      <c r="BC159" s="104">
        <f t="shared" si="79"/>
        <v>0</v>
      </c>
      <c r="BD159" s="103"/>
      <c r="BE159" s="103"/>
      <c r="BF159" s="104">
        <f t="shared" si="61"/>
        <v>0</v>
      </c>
      <c r="BG159" s="105">
        <f t="shared" si="62"/>
        <v>0</v>
      </c>
      <c r="BH159" s="106"/>
      <c r="BI159" s="104">
        <v>0</v>
      </c>
      <c r="BJ159" s="97">
        <f t="shared" si="80"/>
        <v>0</v>
      </c>
      <c r="BK159" s="97">
        <f t="shared" si="81"/>
        <v>0</v>
      </c>
      <c r="BL159" s="97">
        <f t="shared" si="82"/>
        <v>0</v>
      </c>
      <c r="BM159" s="97"/>
      <c r="BN159" s="104">
        <f t="shared" si="83"/>
        <v>0</v>
      </c>
      <c r="BO159" s="105">
        <f t="shared" si="84"/>
        <v>0</v>
      </c>
      <c r="BP159" s="107"/>
      <c r="BQ159" s="108">
        <v>3505</v>
      </c>
      <c r="BR159" s="109">
        <v>0</v>
      </c>
      <c r="BS159" s="107"/>
      <c r="BT159" s="110"/>
      <c r="BU159" s="110">
        <f t="shared" si="63"/>
        <v>-150</v>
      </c>
      <c r="BV159"/>
      <c r="BW159" s="26"/>
      <c r="BX159" s="107"/>
    </row>
    <row r="160" spans="1:76">
      <c r="A160" s="79">
        <v>151</v>
      </c>
      <c r="B160" s="79">
        <v>151</v>
      </c>
      <c r="C160" s="80" t="s">
        <v>233</v>
      </c>
      <c r="D160" s="81">
        <f t="shared" si="64"/>
        <v>18</v>
      </c>
      <c r="E160" s="82">
        <f t="shared" si="65"/>
        <v>187586</v>
      </c>
      <c r="F160" s="82">
        <f t="shared" si="65"/>
        <v>16074</v>
      </c>
      <c r="G160" s="83">
        <f t="shared" si="66"/>
        <v>203660</v>
      </c>
      <c r="H160" s="84"/>
      <c r="I160" s="85">
        <f t="shared" si="67"/>
        <v>47931.306726678078</v>
      </c>
      <c r="J160" s="86">
        <f t="shared" si="57"/>
        <v>0.52141186091723868</v>
      </c>
      <c r="K160" s="87">
        <f t="shared" si="68"/>
        <v>16074</v>
      </c>
      <c r="L160" s="83">
        <f t="shared" si="69"/>
        <v>64005.306726678078</v>
      </c>
      <c r="M160" s="88"/>
      <c r="N160" s="111">
        <f t="shared" si="58"/>
        <v>139654.69327332193</v>
      </c>
      <c r="P160" s="85">
        <f t="shared" si="70"/>
        <v>0</v>
      </c>
      <c r="Q160" s="82">
        <f t="shared" si="71"/>
        <v>47931.306726678078</v>
      </c>
      <c r="R160" s="82">
        <f t="shared" si="72"/>
        <v>16074</v>
      </c>
      <c r="S160" s="90">
        <f t="shared" si="59"/>
        <v>64005.306726678078</v>
      </c>
      <c r="U160" s="111">
        <f t="shared" si="73"/>
        <v>108000</v>
      </c>
      <c r="V160">
        <f t="shared" si="60"/>
        <v>0</v>
      </c>
      <c r="W160" s="91">
        <v>151</v>
      </c>
      <c r="X160" s="92">
        <v>18</v>
      </c>
      <c r="Y160" s="93">
        <v>187586</v>
      </c>
      <c r="Z160" s="93">
        <v>0</v>
      </c>
      <c r="AA160" s="93">
        <v>187586</v>
      </c>
      <c r="AB160" s="93">
        <v>16074</v>
      </c>
      <c r="AC160" s="93">
        <v>203660</v>
      </c>
      <c r="AD160" s="93">
        <v>0</v>
      </c>
      <c r="AE160" s="93">
        <v>0</v>
      </c>
      <c r="AF160" s="93">
        <v>0</v>
      </c>
      <c r="AG160" s="94">
        <v>203660</v>
      </c>
      <c r="AI160" s="91">
        <v>151</v>
      </c>
      <c r="AJ160" s="95">
        <v>151</v>
      </c>
      <c r="AK160" s="96" t="s">
        <v>233</v>
      </c>
      <c r="AL160" s="97">
        <f t="shared" si="74"/>
        <v>187586</v>
      </c>
      <c r="AM160" s="98">
        <v>129731</v>
      </c>
      <c r="AN160" s="97">
        <f t="shared" si="75"/>
        <v>57855</v>
      </c>
      <c r="AO160" s="97">
        <v>0</v>
      </c>
      <c r="AP160" s="97">
        <v>6664.5</v>
      </c>
      <c r="AQ160" s="97">
        <v>0</v>
      </c>
      <c r="AR160" s="97">
        <v>0</v>
      </c>
      <c r="AS160" s="97">
        <v>27406.5</v>
      </c>
      <c r="AT160" s="97">
        <f t="shared" si="76"/>
        <v>0</v>
      </c>
      <c r="AU160" s="99">
        <f t="shared" si="77"/>
        <v>91926</v>
      </c>
      <c r="AV160" s="99">
        <f t="shared" si="78"/>
        <v>47931.306726678078</v>
      </c>
      <c r="AX160" s="100">
        <v>151</v>
      </c>
      <c r="AY160" s="101" t="s">
        <v>233</v>
      </c>
      <c r="AZ160" s="102"/>
      <c r="BA160" s="102"/>
      <c r="BB160" s="103"/>
      <c r="BC160" s="104">
        <f t="shared" si="79"/>
        <v>0</v>
      </c>
      <c r="BD160" s="103"/>
      <c r="BE160" s="103"/>
      <c r="BF160" s="104">
        <f t="shared" si="61"/>
        <v>0</v>
      </c>
      <c r="BG160" s="105">
        <f t="shared" si="62"/>
        <v>0</v>
      </c>
      <c r="BH160" s="106"/>
      <c r="BI160" s="104">
        <v>0</v>
      </c>
      <c r="BJ160" s="97">
        <f t="shared" si="80"/>
        <v>57855</v>
      </c>
      <c r="BK160" s="97">
        <f t="shared" si="81"/>
        <v>57855</v>
      </c>
      <c r="BL160" s="97">
        <f t="shared" si="82"/>
        <v>0</v>
      </c>
      <c r="BM160" s="97"/>
      <c r="BN160" s="104">
        <f t="shared" si="83"/>
        <v>0</v>
      </c>
      <c r="BO160" s="105">
        <f t="shared" si="84"/>
        <v>0</v>
      </c>
      <c r="BP160" s="107"/>
      <c r="BQ160" s="108">
        <v>12157</v>
      </c>
      <c r="BR160" s="109">
        <v>0</v>
      </c>
      <c r="BS160" s="107"/>
      <c r="BT160" s="110"/>
      <c r="BU160" s="110">
        <f t="shared" si="63"/>
        <v>-151</v>
      </c>
      <c r="BV160"/>
      <c r="BW160" s="26"/>
      <c r="BX160" s="107"/>
    </row>
    <row r="161" spans="1:76">
      <c r="A161" s="79">
        <v>152</v>
      </c>
      <c r="B161" s="79">
        <v>152</v>
      </c>
      <c r="C161" s="80" t="s">
        <v>234</v>
      </c>
      <c r="D161" s="81">
        <f t="shared" si="64"/>
        <v>1</v>
      </c>
      <c r="E161" s="82">
        <f t="shared" si="65"/>
        <v>15988</v>
      </c>
      <c r="F161" s="82">
        <f t="shared" si="65"/>
        <v>893</v>
      </c>
      <c r="G161" s="83">
        <f t="shared" si="66"/>
        <v>16881</v>
      </c>
      <c r="H161" s="84"/>
      <c r="I161" s="85">
        <f t="shared" si="67"/>
        <v>0</v>
      </c>
      <c r="J161" s="86">
        <f t="shared" si="57"/>
        <v>0</v>
      </c>
      <c r="K161" s="87">
        <f t="shared" si="68"/>
        <v>893</v>
      </c>
      <c r="L161" s="83">
        <f t="shared" si="69"/>
        <v>893</v>
      </c>
      <c r="M161" s="88"/>
      <c r="N161" s="111">
        <f t="shared" si="58"/>
        <v>15988</v>
      </c>
      <c r="P161" s="85">
        <f t="shared" si="70"/>
        <v>0</v>
      </c>
      <c r="Q161" s="82">
        <f t="shared" si="71"/>
        <v>0</v>
      </c>
      <c r="R161" s="82">
        <f t="shared" si="72"/>
        <v>893</v>
      </c>
      <c r="S161" s="90">
        <f t="shared" si="59"/>
        <v>893</v>
      </c>
      <c r="U161" s="111">
        <f t="shared" si="73"/>
        <v>6564.25</v>
      </c>
      <c r="V161">
        <f t="shared" si="60"/>
        <v>0</v>
      </c>
      <c r="W161" s="91">
        <v>152</v>
      </c>
      <c r="X161" s="92">
        <v>1</v>
      </c>
      <c r="Y161" s="93">
        <v>15988</v>
      </c>
      <c r="Z161" s="93">
        <v>0</v>
      </c>
      <c r="AA161" s="93">
        <v>15988</v>
      </c>
      <c r="AB161" s="93">
        <v>893</v>
      </c>
      <c r="AC161" s="93">
        <v>16881</v>
      </c>
      <c r="AD161" s="93">
        <v>0</v>
      </c>
      <c r="AE161" s="93">
        <v>0</v>
      </c>
      <c r="AF161" s="93">
        <v>0</v>
      </c>
      <c r="AG161" s="94">
        <v>16881</v>
      </c>
      <c r="AI161" s="91">
        <v>152</v>
      </c>
      <c r="AJ161" s="95">
        <v>152</v>
      </c>
      <c r="AK161" s="96" t="s">
        <v>234</v>
      </c>
      <c r="AL161" s="97">
        <f t="shared" si="74"/>
        <v>15988</v>
      </c>
      <c r="AM161" s="98">
        <v>22685</v>
      </c>
      <c r="AN161" s="97">
        <f t="shared" si="75"/>
        <v>0</v>
      </c>
      <c r="AO161" s="97">
        <v>5671.25</v>
      </c>
      <c r="AP161" s="97">
        <v>0</v>
      </c>
      <c r="AQ161" s="97">
        <v>0</v>
      </c>
      <c r="AR161" s="97">
        <v>0</v>
      </c>
      <c r="AS161" s="97">
        <v>0</v>
      </c>
      <c r="AT161" s="97">
        <f t="shared" si="76"/>
        <v>0</v>
      </c>
      <c r="AU161" s="99">
        <f t="shared" si="77"/>
        <v>5671.25</v>
      </c>
      <c r="AV161" s="99">
        <f t="shared" si="78"/>
        <v>0</v>
      </c>
      <c r="AX161" s="100">
        <v>152</v>
      </c>
      <c r="AY161" s="101" t="s">
        <v>234</v>
      </c>
      <c r="AZ161" s="102"/>
      <c r="BA161" s="102"/>
      <c r="BB161" s="103"/>
      <c r="BC161" s="104">
        <f t="shared" si="79"/>
        <v>0</v>
      </c>
      <c r="BD161" s="103"/>
      <c r="BE161" s="103"/>
      <c r="BF161" s="104">
        <f t="shared" si="61"/>
        <v>0</v>
      </c>
      <c r="BG161" s="105">
        <f t="shared" si="62"/>
        <v>0</v>
      </c>
      <c r="BH161" s="106"/>
      <c r="BI161" s="104">
        <v>0</v>
      </c>
      <c r="BJ161" s="97">
        <f t="shared" si="80"/>
        <v>0</v>
      </c>
      <c r="BK161" s="97">
        <f t="shared" si="81"/>
        <v>0</v>
      </c>
      <c r="BL161" s="97">
        <f t="shared" si="82"/>
        <v>0</v>
      </c>
      <c r="BM161" s="97"/>
      <c r="BN161" s="104">
        <f t="shared" si="83"/>
        <v>0</v>
      </c>
      <c r="BO161" s="105">
        <f t="shared" si="84"/>
        <v>0</v>
      </c>
      <c r="BP161" s="107"/>
      <c r="BQ161" s="108">
        <v>0</v>
      </c>
      <c r="BR161" s="109">
        <v>5664.25</v>
      </c>
      <c r="BS161" s="107"/>
      <c r="BT161" s="110"/>
      <c r="BU161" s="110">
        <f t="shared" si="63"/>
        <v>-152</v>
      </c>
      <c r="BV161"/>
      <c r="BW161" s="26"/>
      <c r="BX161" s="107"/>
    </row>
    <row r="162" spans="1:76">
      <c r="A162" s="79">
        <v>153</v>
      </c>
      <c r="B162" s="79">
        <v>153</v>
      </c>
      <c r="C162" s="80" t="s">
        <v>235</v>
      </c>
      <c r="D162" s="81">
        <f t="shared" si="64"/>
        <v>91</v>
      </c>
      <c r="E162" s="82">
        <f t="shared" si="65"/>
        <v>891316</v>
      </c>
      <c r="F162" s="82">
        <f t="shared" si="65"/>
        <v>81263</v>
      </c>
      <c r="G162" s="83">
        <f t="shared" si="66"/>
        <v>972579</v>
      </c>
      <c r="H162" s="84"/>
      <c r="I162" s="85">
        <f t="shared" si="67"/>
        <v>45915.631862517548</v>
      </c>
      <c r="J162" s="86">
        <f t="shared" si="57"/>
        <v>0.38942491905660259</v>
      </c>
      <c r="K162" s="87">
        <f t="shared" si="68"/>
        <v>81263</v>
      </c>
      <c r="L162" s="83">
        <f t="shared" si="69"/>
        <v>127178.63186251755</v>
      </c>
      <c r="M162" s="88"/>
      <c r="N162" s="111">
        <f t="shared" si="58"/>
        <v>845400.36813748244</v>
      </c>
      <c r="P162" s="85">
        <f t="shared" si="70"/>
        <v>0</v>
      </c>
      <c r="Q162" s="82">
        <f t="shared" si="71"/>
        <v>45915.631862517548</v>
      </c>
      <c r="R162" s="82">
        <f t="shared" si="72"/>
        <v>81263</v>
      </c>
      <c r="S162" s="90">
        <f t="shared" si="59"/>
        <v>127178.63186251755</v>
      </c>
      <c r="U162" s="111">
        <f t="shared" si="73"/>
        <v>199169.25</v>
      </c>
      <c r="V162">
        <f t="shared" si="60"/>
        <v>0</v>
      </c>
      <c r="W162" s="91">
        <v>153</v>
      </c>
      <c r="X162" s="92">
        <v>91</v>
      </c>
      <c r="Y162" s="93">
        <v>891316</v>
      </c>
      <c r="Z162" s="93">
        <v>0</v>
      </c>
      <c r="AA162" s="93">
        <v>891316</v>
      </c>
      <c r="AB162" s="93">
        <v>81263</v>
      </c>
      <c r="AC162" s="93">
        <v>972579</v>
      </c>
      <c r="AD162" s="93">
        <v>0</v>
      </c>
      <c r="AE162" s="93">
        <v>0</v>
      </c>
      <c r="AF162" s="93">
        <v>0</v>
      </c>
      <c r="AG162" s="94">
        <v>972579</v>
      </c>
      <c r="AI162" s="91">
        <v>153</v>
      </c>
      <c r="AJ162" s="95">
        <v>153</v>
      </c>
      <c r="AK162" s="96" t="s">
        <v>235</v>
      </c>
      <c r="AL162" s="97">
        <f t="shared" si="74"/>
        <v>891316</v>
      </c>
      <c r="AM162" s="98">
        <v>835894</v>
      </c>
      <c r="AN162" s="97">
        <f t="shared" si="75"/>
        <v>55422</v>
      </c>
      <c r="AO162" s="97">
        <v>14016.5</v>
      </c>
      <c r="AP162" s="97">
        <v>26902.25</v>
      </c>
      <c r="AQ162" s="97">
        <v>12686.25</v>
      </c>
      <c r="AR162" s="97">
        <v>8879.25</v>
      </c>
      <c r="AS162" s="97">
        <v>0</v>
      </c>
      <c r="AT162" s="97">
        <f t="shared" si="76"/>
        <v>0</v>
      </c>
      <c r="AU162" s="99">
        <f t="shared" si="77"/>
        <v>117906.25</v>
      </c>
      <c r="AV162" s="99">
        <f t="shared" si="78"/>
        <v>45915.631862517548</v>
      </c>
      <c r="AX162" s="100">
        <v>153</v>
      </c>
      <c r="AY162" s="101" t="s">
        <v>235</v>
      </c>
      <c r="AZ162" s="102"/>
      <c r="BA162" s="102"/>
      <c r="BB162" s="103"/>
      <c r="BC162" s="104">
        <f t="shared" si="79"/>
        <v>0</v>
      </c>
      <c r="BD162" s="103"/>
      <c r="BE162" s="103"/>
      <c r="BF162" s="104">
        <f t="shared" si="61"/>
        <v>0</v>
      </c>
      <c r="BG162" s="105">
        <f t="shared" si="62"/>
        <v>0</v>
      </c>
      <c r="BH162" s="106"/>
      <c r="BI162" s="104">
        <v>0</v>
      </c>
      <c r="BJ162" s="97">
        <f t="shared" si="80"/>
        <v>55422</v>
      </c>
      <c r="BK162" s="97">
        <f t="shared" si="81"/>
        <v>55422</v>
      </c>
      <c r="BL162" s="97">
        <f t="shared" si="82"/>
        <v>0</v>
      </c>
      <c r="BM162" s="97"/>
      <c r="BN162" s="104">
        <f t="shared" si="83"/>
        <v>0</v>
      </c>
      <c r="BO162" s="105">
        <f t="shared" si="84"/>
        <v>0</v>
      </c>
      <c r="BP162" s="107"/>
      <c r="BQ162" s="108">
        <v>15774</v>
      </c>
      <c r="BR162" s="109">
        <v>20517.5</v>
      </c>
      <c r="BS162" s="107"/>
      <c r="BT162" s="110"/>
      <c r="BU162" s="110">
        <f t="shared" si="63"/>
        <v>-153</v>
      </c>
      <c r="BV162"/>
      <c r="BW162" s="26"/>
      <c r="BX162" s="107"/>
    </row>
    <row r="163" spans="1:76">
      <c r="A163" s="79">
        <v>154</v>
      </c>
      <c r="B163" s="79">
        <v>154</v>
      </c>
      <c r="C163" s="80" t="s">
        <v>236</v>
      </c>
      <c r="D163" s="81">
        <f t="shared" si="64"/>
        <v>2</v>
      </c>
      <c r="E163" s="82">
        <f t="shared" si="65"/>
        <v>38012</v>
      </c>
      <c r="F163" s="82">
        <f t="shared" si="65"/>
        <v>1786</v>
      </c>
      <c r="G163" s="83">
        <f t="shared" si="66"/>
        <v>39798</v>
      </c>
      <c r="H163" s="84"/>
      <c r="I163" s="85">
        <f t="shared" si="67"/>
        <v>15979.587661294043</v>
      </c>
      <c r="J163" s="86">
        <f t="shared" si="57"/>
        <v>0.60607944705368921</v>
      </c>
      <c r="K163" s="87">
        <f t="shared" si="68"/>
        <v>1786</v>
      </c>
      <c r="L163" s="83">
        <f t="shared" si="69"/>
        <v>17765.587661294041</v>
      </c>
      <c r="M163" s="88"/>
      <c r="N163" s="111">
        <f t="shared" si="58"/>
        <v>22032.412338705959</v>
      </c>
      <c r="P163" s="85">
        <f t="shared" si="70"/>
        <v>0</v>
      </c>
      <c r="Q163" s="82">
        <f t="shared" si="71"/>
        <v>15979.587661294043</v>
      </c>
      <c r="R163" s="82">
        <f t="shared" si="72"/>
        <v>1786</v>
      </c>
      <c r="S163" s="90">
        <f t="shared" si="59"/>
        <v>17765.587661294041</v>
      </c>
      <c r="U163" s="111">
        <f t="shared" si="73"/>
        <v>28151.5</v>
      </c>
      <c r="V163">
        <f t="shared" si="60"/>
        <v>0</v>
      </c>
      <c r="W163" s="91">
        <v>154</v>
      </c>
      <c r="X163" s="92">
        <v>2</v>
      </c>
      <c r="Y163" s="93">
        <v>38012</v>
      </c>
      <c r="Z163" s="93">
        <v>0</v>
      </c>
      <c r="AA163" s="93">
        <v>38012</v>
      </c>
      <c r="AB163" s="93">
        <v>1786</v>
      </c>
      <c r="AC163" s="93">
        <v>39798</v>
      </c>
      <c r="AD163" s="93">
        <v>0</v>
      </c>
      <c r="AE163" s="93">
        <v>0</v>
      </c>
      <c r="AF163" s="93">
        <v>0</v>
      </c>
      <c r="AG163" s="94">
        <v>39798</v>
      </c>
      <c r="AI163" s="91">
        <v>154</v>
      </c>
      <c r="AJ163" s="95">
        <v>154</v>
      </c>
      <c r="AK163" s="96" t="s">
        <v>236</v>
      </c>
      <c r="AL163" s="97">
        <f t="shared" si="74"/>
        <v>38012</v>
      </c>
      <c r="AM163" s="98">
        <v>18724</v>
      </c>
      <c r="AN163" s="97">
        <f t="shared" si="75"/>
        <v>19288</v>
      </c>
      <c r="AO163" s="97">
        <v>0</v>
      </c>
      <c r="AP163" s="97">
        <v>0</v>
      </c>
      <c r="AQ163" s="97">
        <v>0</v>
      </c>
      <c r="AR163" s="97">
        <v>4251.75</v>
      </c>
      <c r="AS163" s="97">
        <v>2825.75</v>
      </c>
      <c r="AT163" s="97">
        <f t="shared" si="76"/>
        <v>0</v>
      </c>
      <c r="AU163" s="99">
        <f t="shared" si="77"/>
        <v>26365.5</v>
      </c>
      <c r="AV163" s="99">
        <f t="shared" si="78"/>
        <v>15979.587661294043</v>
      </c>
      <c r="AX163" s="100">
        <v>154</v>
      </c>
      <c r="AY163" s="101" t="s">
        <v>236</v>
      </c>
      <c r="AZ163" s="102"/>
      <c r="BA163" s="102"/>
      <c r="BB163" s="103"/>
      <c r="BC163" s="104">
        <f t="shared" si="79"/>
        <v>0</v>
      </c>
      <c r="BD163" s="103"/>
      <c r="BE163" s="103"/>
      <c r="BF163" s="104">
        <f t="shared" si="61"/>
        <v>0</v>
      </c>
      <c r="BG163" s="105">
        <f t="shared" si="62"/>
        <v>0</v>
      </c>
      <c r="BH163" s="106"/>
      <c r="BI163" s="104">
        <v>0</v>
      </c>
      <c r="BJ163" s="97">
        <f t="shared" si="80"/>
        <v>19288</v>
      </c>
      <c r="BK163" s="97">
        <f t="shared" si="81"/>
        <v>19288</v>
      </c>
      <c r="BL163" s="97">
        <f t="shared" si="82"/>
        <v>0</v>
      </c>
      <c r="BM163" s="97"/>
      <c r="BN163" s="104">
        <f t="shared" si="83"/>
        <v>0</v>
      </c>
      <c r="BO163" s="105">
        <f t="shared" si="84"/>
        <v>0</v>
      </c>
      <c r="BP163" s="107"/>
      <c r="BQ163" s="108">
        <v>4432</v>
      </c>
      <c r="BR163" s="109">
        <v>0</v>
      </c>
      <c r="BS163" s="107"/>
      <c r="BT163" s="110"/>
      <c r="BU163" s="110">
        <f t="shared" si="63"/>
        <v>-154</v>
      </c>
      <c r="BV163"/>
      <c r="BW163" s="26"/>
      <c r="BX163" s="107"/>
    </row>
    <row r="164" spans="1:76">
      <c r="A164" s="79">
        <v>155</v>
      </c>
      <c r="B164" s="79">
        <v>155</v>
      </c>
      <c r="C164" s="80" t="s">
        <v>237</v>
      </c>
      <c r="D164" s="81">
        <f t="shared" si="64"/>
        <v>1</v>
      </c>
      <c r="E164" s="82">
        <f t="shared" si="65"/>
        <v>14537</v>
      </c>
      <c r="F164" s="82">
        <f t="shared" si="65"/>
        <v>893</v>
      </c>
      <c r="G164" s="83">
        <f t="shared" si="66"/>
        <v>15430</v>
      </c>
      <c r="H164" s="84"/>
      <c r="I164" s="85">
        <f t="shared" si="67"/>
        <v>0</v>
      </c>
      <c r="J164" s="86">
        <f t="shared" si="57"/>
        <v>0</v>
      </c>
      <c r="K164" s="87">
        <f t="shared" si="68"/>
        <v>893</v>
      </c>
      <c r="L164" s="83">
        <f t="shared" si="69"/>
        <v>893</v>
      </c>
      <c r="M164" s="88"/>
      <c r="N164" s="111">
        <f t="shared" si="58"/>
        <v>14537</v>
      </c>
      <c r="P164" s="85">
        <f t="shared" si="70"/>
        <v>0</v>
      </c>
      <c r="Q164" s="82">
        <f t="shared" si="71"/>
        <v>0</v>
      </c>
      <c r="R164" s="82">
        <f t="shared" si="72"/>
        <v>893</v>
      </c>
      <c r="S164" s="90">
        <f t="shared" si="59"/>
        <v>893</v>
      </c>
      <c r="U164" s="111">
        <f t="shared" si="73"/>
        <v>8589</v>
      </c>
      <c r="V164">
        <f t="shared" si="60"/>
        <v>0</v>
      </c>
      <c r="W164" s="91">
        <v>155</v>
      </c>
      <c r="X164" s="92">
        <v>1</v>
      </c>
      <c r="Y164" s="93">
        <v>14537</v>
      </c>
      <c r="Z164" s="93">
        <v>0</v>
      </c>
      <c r="AA164" s="93">
        <v>14537</v>
      </c>
      <c r="AB164" s="93">
        <v>893</v>
      </c>
      <c r="AC164" s="93">
        <v>15430</v>
      </c>
      <c r="AD164" s="93">
        <v>0</v>
      </c>
      <c r="AE164" s="93">
        <v>0</v>
      </c>
      <c r="AF164" s="93">
        <v>0</v>
      </c>
      <c r="AG164" s="94">
        <v>15430</v>
      </c>
      <c r="AI164" s="91">
        <v>155</v>
      </c>
      <c r="AJ164" s="95">
        <v>155</v>
      </c>
      <c r="AK164" s="96" t="s">
        <v>237</v>
      </c>
      <c r="AL164" s="97">
        <f t="shared" si="74"/>
        <v>14537</v>
      </c>
      <c r="AM164" s="98">
        <v>28644</v>
      </c>
      <c r="AN164" s="97">
        <f t="shared" si="75"/>
        <v>0</v>
      </c>
      <c r="AO164" s="97">
        <v>136</v>
      </c>
      <c r="AP164" s="97">
        <v>0</v>
      </c>
      <c r="AQ164" s="97">
        <v>4820</v>
      </c>
      <c r="AR164" s="97">
        <v>2740</v>
      </c>
      <c r="AS164" s="97">
        <v>0</v>
      </c>
      <c r="AT164" s="97">
        <f t="shared" si="76"/>
        <v>0</v>
      </c>
      <c r="AU164" s="99">
        <f t="shared" si="77"/>
        <v>7696</v>
      </c>
      <c r="AV164" s="99">
        <f t="shared" si="78"/>
        <v>0</v>
      </c>
      <c r="AX164" s="100">
        <v>155</v>
      </c>
      <c r="AY164" s="101" t="s">
        <v>237</v>
      </c>
      <c r="AZ164" s="102"/>
      <c r="BA164" s="102"/>
      <c r="BB164" s="103"/>
      <c r="BC164" s="104">
        <f t="shared" si="79"/>
        <v>0</v>
      </c>
      <c r="BD164" s="103"/>
      <c r="BE164" s="103"/>
      <c r="BF164" s="104">
        <f t="shared" si="61"/>
        <v>0</v>
      </c>
      <c r="BG164" s="105">
        <f t="shared" si="62"/>
        <v>0</v>
      </c>
      <c r="BH164" s="106"/>
      <c r="BI164" s="104">
        <v>0</v>
      </c>
      <c r="BJ164" s="97">
        <f t="shared" si="80"/>
        <v>0</v>
      </c>
      <c r="BK164" s="97">
        <f t="shared" si="81"/>
        <v>0</v>
      </c>
      <c r="BL164" s="97">
        <f t="shared" si="82"/>
        <v>0</v>
      </c>
      <c r="BM164" s="97"/>
      <c r="BN164" s="104">
        <f t="shared" si="83"/>
        <v>0</v>
      </c>
      <c r="BO164" s="105">
        <f t="shared" si="84"/>
        <v>0</v>
      </c>
      <c r="BP164" s="107"/>
      <c r="BQ164" s="108">
        <v>1716</v>
      </c>
      <c r="BR164" s="109">
        <v>136</v>
      </c>
      <c r="BS164" s="107"/>
      <c r="BT164" s="110"/>
      <c r="BU164" s="110">
        <f t="shared" si="63"/>
        <v>-155</v>
      </c>
      <c r="BV164"/>
      <c r="BW164" s="26"/>
      <c r="BX164" s="107"/>
    </row>
    <row r="165" spans="1:76">
      <c r="A165" s="79">
        <v>156</v>
      </c>
      <c r="B165" s="79">
        <v>156</v>
      </c>
      <c r="C165" s="80" t="s">
        <v>238</v>
      </c>
      <c r="D165" s="81">
        <f t="shared" si="64"/>
        <v>0</v>
      </c>
      <c r="E165" s="82">
        <f t="shared" si="65"/>
        <v>0</v>
      </c>
      <c r="F165" s="82">
        <f t="shared" si="65"/>
        <v>0</v>
      </c>
      <c r="G165" s="83">
        <f t="shared" si="66"/>
        <v>0</v>
      </c>
      <c r="H165" s="84"/>
      <c r="I165" s="85">
        <f t="shared" si="67"/>
        <v>0</v>
      </c>
      <c r="J165" s="86" t="str">
        <f t="shared" si="57"/>
        <v/>
      </c>
      <c r="K165" s="87">
        <f t="shared" si="68"/>
        <v>0</v>
      </c>
      <c r="L165" s="83">
        <f t="shared" si="69"/>
        <v>0</v>
      </c>
      <c r="M165" s="88"/>
      <c r="N165" s="111">
        <f t="shared" si="58"/>
        <v>0</v>
      </c>
      <c r="P165" s="85">
        <f t="shared" si="70"/>
        <v>0</v>
      </c>
      <c r="Q165" s="82">
        <f t="shared" si="71"/>
        <v>0</v>
      </c>
      <c r="R165" s="82">
        <f t="shared" si="72"/>
        <v>0</v>
      </c>
      <c r="S165" s="90">
        <f t="shared" si="59"/>
        <v>0</v>
      </c>
      <c r="U165" s="111">
        <f t="shared" si="73"/>
        <v>0</v>
      </c>
      <c r="V165">
        <f t="shared" si="60"/>
        <v>0</v>
      </c>
      <c r="W165" s="91">
        <v>156</v>
      </c>
      <c r="X165" s="92"/>
      <c r="Y165" s="93"/>
      <c r="Z165" s="93"/>
      <c r="AA165" s="93"/>
      <c r="AB165" s="93"/>
      <c r="AC165" s="93"/>
      <c r="AD165" s="93"/>
      <c r="AE165" s="93"/>
      <c r="AF165" s="93"/>
      <c r="AG165" s="94"/>
      <c r="AI165" s="91">
        <v>156</v>
      </c>
      <c r="AJ165" s="95">
        <v>156</v>
      </c>
      <c r="AK165" s="96" t="s">
        <v>238</v>
      </c>
      <c r="AL165" s="97">
        <f t="shared" si="74"/>
        <v>0</v>
      </c>
      <c r="AM165" s="98">
        <v>0</v>
      </c>
      <c r="AN165" s="97">
        <f t="shared" si="75"/>
        <v>0</v>
      </c>
      <c r="AO165" s="97">
        <v>0</v>
      </c>
      <c r="AP165" s="97">
        <v>0</v>
      </c>
      <c r="AQ165" s="97">
        <v>0</v>
      </c>
      <c r="AR165" s="97">
        <v>0</v>
      </c>
      <c r="AS165" s="97">
        <v>0</v>
      </c>
      <c r="AT165" s="97">
        <f t="shared" si="76"/>
        <v>0</v>
      </c>
      <c r="AU165" s="99">
        <f t="shared" si="77"/>
        <v>0</v>
      </c>
      <c r="AV165" s="99">
        <f t="shared" si="78"/>
        <v>0</v>
      </c>
      <c r="AX165" s="100">
        <v>156</v>
      </c>
      <c r="AY165" s="101" t="s">
        <v>238</v>
      </c>
      <c r="AZ165" s="102"/>
      <c r="BA165" s="102"/>
      <c r="BB165" s="103"/>
      <c r="BC165" s="104">
        <f t="shared" si="79"/>
        <v>0</v>
      </c>
      <c r="BD165" s="103"/>
      <c r="BE165" s="103"/>
      <c r="BF165" s="104">
        <f t="shared" si="61"/>
        <v>0</v>
      </c>
      <c r="BG165" s="105">
        <f t="shared" si="62"/>
        <v>0</v>
      </c>
      <c r="BH165" s="106"/>
      <c r="BI165" s="104">
        <v>0</v>
      </c>
      <c r="BJ165" s="97">
        <f t="shared" si="80"/>
        <v>0</v>
      </c>
      <c r="BK165" s="97">
        <f t="shared" si="81"/>
        <v>0</v>
      </c>
      <c r="BL165" s="97">
        <f t="shared" si="82"/>
        <v>0</v>
      </c>
      <c r="BM165" s="97"/>
      <c r="BN165" s="104">
        <f t="shared" si="83"/>
        <v>0</v>
      </c>
      <c r="BO165" s="105">
        <f t="shared" si="84"/>
        <v>0</v>
      </c>
      <c r="BP165" s="107"/>
      <c r="BQ165" s="108">
        <v>0</v>
      </c>
      <c r="BR165" s="109">
        <v>0</v>
      </c>
      <c r="BS165" s="107"/>
      <c r="BT165" s="110"/>
      <c r="BU165" s="110">
        <f t="shared" si="63"/>
        <v>-156</v>
      </c>
      <c r="BV165"/>
      <c r="BW165" s="26"/>
      <c r="BX165" s="107"/>
    </row>
    <row r="166" spans="1:76">
      <c r="A166" s="79">
        <v>157</v>
      </c>
      <c r="B166" s="79">
        <v>157</v>
      </c>
      <c r="C166" s="80" t="s">
        <v>239</v>
      </c>
      <c r="D166" s="81">
        <f t="shared" si="64"/>
        <v>0</v>
      </c>
      <c r="E166" s="82">
        <f t="shared" si="65"/>
        <v>0</v>
      </c>
      <c r="F166" s="82">
        <f t="shared" si="65"/>
        <v>0</v>
      </c>
      <c r="G166" s="83">
        <f t="shared" si="66"/>
        <v>0</v>
      </c>
      <c r="H166" s="84"/>
      <c r="I166" s="85">
        <f t="shared" si="67"/>
        <v>0</v>
      </c>
      <c r="J166" s="86">
        <f t="shared" si="57"/>
        <v>0</v>
      </c>
      <c r="K166" s="87">
        <f t="shared" si="68"/>
        <v>0</v>
      </c>
      <c r="L166" s="83">
        <f t="shared" si="69"/>
        <v>0</v>
      </c>
      <c r="M166" s="88"/>
      <c r="N166" s="111">
        <f t="shared" si="58"/>
        <v>0</v>
      </c>
      <c r="P166" s="85">
        <f t="shared" si="70"/>
        <v>0</v>
      </c>
      <c r="Q166" s="82">
        <f t="shared" si="71"/>
        <v>0</v>
      </c>
      <c r="R166" s="82">
        <f t="shared" si="72"/>
        <v>0</v>
      </c>
      <c r="S166" s="90">
        <f t="shared" si="59"/>
        <v>0</v>
      </c>
      <c r="U166" s="111">
        <f t="shared" si="73"/>
        <v>6258</v>
      </c>
      <c r="V166">
        <f t="shared" si="60"/>
        <v>0</v>
      </c>
      <c r="W166" s="91">
        <v>157</v>
      </c>
      <c r="X166" s="92"/>
      <c r="Y166" s="93"/>
      <c r="Z166" s="93"/>
      <c r="AA166" s="93"/>
      <c r="AB166" s="93"/>
      <c r="AC166" s="93"/>
      <c r="AD166" s="93"/>
      <c r="AE166" s="93"/>
      <c r="AF166" s="93"/>
      <c r="AG166" s="94"/>
      <c r="AI166" s="91">
        <v>157</v>
      </c>
      <c r="AJ166" s="95">
        <v>157</v>
      </c>
      <c r="AK166" s="96" t="s">
        <v>239</v>
      </c>
      <c r="AL166" s="97">
        <f t="shared" si="74"/>
        <v>0</v>
      </c>
      <c r="AM166" s="98">
        <v>0</v>
      </c>
      <c r="AN166" s="97">
        <f t="shared" si="75"/>
        <v>0</v>
      </c>
      <c r="AO166" s="97">
        <v>0</v>
      </c>
      <c r="AP166" s="97">
        <v>0</v>
      </c>
      <c r="AQ166" s="97">
        <v>6258</v>
      </c>
      <c r="AR166" s="97">
        <v>0</v>
      </c>
      <c r="AS166" s="97">
        <v>0</v>
      </c>
      <c r="AT166" s="97">
        <f t="shared" si="76"/>
        <v>0</v>
      </c>
      <c r="AU166" s="99">
        <f t="shared" si="77"/>
        <v>6258</v>
      </c>
      <c r="AV166" s="99">
        <f t="shared" si="78"/>
        <v>0</v>
      </c>
      <c r="AX166" s="100">
        <v>157</v>
      </c>
      <c r="AY166" s="101" t="s">
        <v>239</v>
      </c>
      <c r="AZ166" s="102"/>
      <c r="BA166" s="102"/>
      <c r="BB166" s="103"/>
      <c r="BC166" s="104">
        <f t="shared" si="79"/>
        <v>0</v>
      </c>
      <c r="BD166" s="103"/>
      <c r="BE166" s="103"/>
      <c r="BF166" s="104">
        <f t="shared" si="61"/>
        <v>0</v>
      </c>
      <c r="BG166" s="105">
        <f t="shared" si="62"/>
        <v>0</v>
      </c>
      <c r="BH166" s="106"/>
      <c r="BI166" s="104">
        <v>0</v>
      </c>
      <c r="BJ166" s="97">
        <f t="shared" si="80"/>
        <v>0</v>
      </c>
      <c r="BK166" s="97">
        <f t="shared" si="81"/>
        <v>0</v>
      </c>
      <c r="BL166" s="97">
        <f t="shared" si="82"/>
        <v>0</v>
      </c>
      <c r="BM166" s="97"/>
      <c r="BN166" s="104">
        <f t="shared" si="83"/>
        <v>0</v>
      </c>
      <c r="BO166" s="105">
        <f t="shared" si="84"/>
        <v>0</v>
      </c>
      <c r="BP166" s="107"/>
      <c r="BQ166" s="108">
        <v>0</v>
      </c>
      <c r="BR166" s="109">
        <v>0</v>
      </c>
      <c r="BS166" s="107"/>
      <c r="BT166" s="110"/>
      <c r="BU166" s="110">
        <f t="shared" si="63"/>
        <v>-157</v>
      </c>
      <c r="BV166"/>
      <c r="BW166" s="26"/>
      <c r="BX166" s="107"/>
    </row>
    <row r="167" spans="1:76">
      <c r="A167" s="79">
        <v>158</v>
      </c>
      <c r="B167" s="79">
        <v>158</v>
      </c>
      <c r="C167" s="80" t="s">
        <v>240</v>
      </c>
      <c r="D167" s="81">
        <f t="shared" si="64"/>
        <v>62</v>
      </c>
      <c r="E167" s="82">
        <f t="shared" si="65"/>
        <v>763588</v>
      </c>
      <c r="F167" s="82">
        <f t="shared" si="65"/>
        <v>55366</v>
      </c>
      <c r="G167" s="83">
        <f t="shared" si="66"/>
        <v>818954</v>
      </c>
      <c r="H167" s="84"/>
      <c r="I167" s="85">
        <f t="shared" si="67"/>
        <v>5361.8774027320114</v>
      </c>
      <c r="J167" s="86">
        <f t="shared" si="57"/>
        <v>0.10528038568476053</v>
      </c>
      <c r="K167" s="87">
        <f t="shared" si="68"/>
        <v>55366</v>
      </c>
      <c r="L167" s="83">
        <f t="shared" si="69"/>
        <v>60727.877402732011</v>
      </c>
      <c r="M167" s="88"/>
      <c r="N167" s="111">
        <f t="shared" si="58"/>
        <v>758226.12259726797</v>
      </c>
      <c r="P167" s="85">
        <f t="shared" si="70"/>
        <v>0</v>
      </c>
      <c r="Q167" s="82">
        <f t="shared" si="71"/>
        <v>5361.8774027320114</v>
      </c>
      <c r="R167" s="82">
        <f t="shared" si="72"/>
        <v>55366</v>
      </c>
      <c r="S167" s="90">
        <f t="shared" si="59"/>
        <v>60727.877402732011</v>
      </c>
      <c r="U167" s="111">
        <f t="shared" si="73"/>
        <v>106295.5</v>
      </c>
      <c r="V167">
        <f t="shared" si="60"/>
        <v>0</v>
      </c>
      <c r="W167" s="91">
        <v>158</v>
      </c>
      <c r="X167" s="92">
        <v>62</v>
      </c>
      <c r="Y167" s="93">
        <v>763588</v>
      </c>
      <c r="Z167" s="93">
        <v>0</v>
      </c>
      <c r="AA167" s="93">
        <v>763588</v>
      </c>
      <c r="AB167" s="93">
        <v>55366</v>
      </c>
      <c r="AC167" s="93">
        <v>818954</v>
      </c>
      <c r="AD167" s="93">
        <v>0</v>
      </c>
      <c r="AE167" s="93">
        <v>0</v>
      </c>
      <c r="AF167" s="93">
        <v>0</v>
      </c>
      <c r="AG167" s="94">
        <v>818954</v>
      </c>
      <c r="AI167" s="91">
        <v>158</v>
      </c>
      <c r="AJ167" s="95">
        <v>158</v>
      </c>
      <c r="AK167" s="96" t="s">
        <v>240</v>
      </c>
      <c r="AL167" s="97">
        <f t="shared" si="74"/>
        <v>763588</v>
      </c>
      <c r="AM167" s="98">
        <v>757116</v>
      </c>
      <c r="AN167" s="97">
        <f t="shared" si="75"/>
        <v>6472</v>
      </c>
      <c r="AO167" s="97">
        <v>34912.25</v>
      </c>
      <c r="AP167" s="97">
        <v>999.75</v>
      </c>
      <c r="AQ167" s="97">
        <v>0</v>
      </c>
      <c r="AR167" s="97">
        <v>8545.5</v>
      </c>
      <c r="AS167" s="97">
        <v>0</v>
      </c>
      <c r="AT167" s="97">
        <f t="shared" si="76"/>
        <v>0</v>
      </c>
      <c r="AU167" s="99">
        <f t="shared" si="77"/>
        <v>50929.5</v>
      </c>
      <c r="AV167" s="99">
        <f t="shared" si="78"/>
        <v>5361.8774027320114</v>
      </c>
      <c r="AX167" s="100">
        <v>158</v>
      </c>
      <c r="AY167" s="101" t="s">
        <v>240</v>
      </c>
      <c r="AZ167" s="102"/>
      <c r="BA167" s="102"/>
      <c r="BB167" s="103"/>
      <c r="BC167" s="104">
        <f t="shared" si="79"/>
        <v>0</v>
      </c>
      <c r="BD167" s="103"/>
      <c r="BE167" s="103"/>
      <c r="BF167" s="104">
        <f t="shared" si="61"/>
        <v>0</v>
      </c>
      <c r="BG167" s="105">
        <f t="shared" si="62"/>
        <v>0</v>
      </c>
      <c r="BH167" s="106"/>
      <c r="BI167" s="104">
        <v>0</v>
      </c>
      <c r="BJ167" s="97">
        <f t="shared" si="80"/>
        <v>6472</v>
      </c>
      <c r="BK167" s="97">
        <f t="shared" si="81"/>
        <v>6472</v>
      </c>
      <c r="BL167" s="97">
        <f t="shared" si="82"/>
        <v>0</v>
      </c>
      <c r="BM167" s="97"/>
      <c r="BN167" s="104">
        <f t="shared" si="83"/>
        <v>0</v>
      </c>
      <c r="BO167" s="105">
        <f t="shared" si="84"/>
        <v>0</v>
      </c>
      <c r="BP167" s="107"/>
      <c r="BQ167" s="108">
        <v>11</v>
      </c>
      <c r="BR167" s="109">
        <v>38769.25</v>
      </c>
      <c r="BS167" s="107"/>
      <c r="BT167" s="110"/>
      <c r="BU167" s="110">
        <f t="shared" si="63"/>
        <v>-158</v>
      </c>
      <c r="BV167"/>
      <c r="BW167" s="26"/>
      <c r="BX167" s="107"/>
    </row>
    <row r="168" spans="1:76">
      <c r="A168" s="79">
        <v>159</v>
      </c>
      <c r="B168" s="79">
        <v>159</v>
      </c>
      <c r="C168" s="80" t="s">
        <v>241</v>
      </c>
      <c r="D168" s="81">
        <f t="shared" si="64"/>
        <v>9</v>
      </c>
      <c r="E168" s="82">
        <f t="shared" si="65"/>
        <v>120921</v>
      </c>
      <c r="F168" s="82">
        <f t="shared" si="65"/>
        <v>8037</v>
      </c>
      <c r="G168" s="83">
        <f t="shared" si="66"/>
        <v>128958</v>
      </c>
      <c r="H168" s="84"/>
      <c r="I168" s="85">
        <f t="shared" si="67"/>
        <v>22994.268744256333</v>
      </c>
      <c r="J168" s="86">
        <f t="shared" si="57"/>
        <v>0.49051823890472684</v>
      </c>
      <c r="K168" s="87">
        <f t="shared" si="68"/>
        <v>8037</v>
      </c>
      <c r="L168" s="83">
        <f t="shared" si="69"/>
        <v>31031.268744256333</v>
      </c>
      <c r="M168" s="88"/>
      <c r="N168" s="111">
        <f t="shared" si="58"/>
        <v>97926.731255743667</v>
      </c>
      <c r="P168" s="85">
        <f t="shared" si="70"/>
        <v>0</v>
      </c>
      <c r="Q168" s="82">
        <f t="shared" si="71"/>
        <v>22994.268744256333</v>
      </c>
      <c r="R168" s="82">
        <f t="shared" si="72"/>
        <v>8037</v>
      </c>
      <c r="S168" s="90">
        <f t="shared" si="59"/>
        <v>31031.268744256333</v>
      </c>
      <c r="U168" s="111">
        <f t="shared" si="73"/>
        <v>54914.5</v>
      </c>
      <c r="V168">
        <f t="shared" si="60"/>
        <v>0</v>
      </c>
      <c r="W168" s="91">
        <v>159</v>
      </c>
      <c r="X168" s="92">
        <v>9</v>
      </c>
      <c r="Y168" s="93">
        <v>120921</v>
      </c>
      <c r="Z168" s="93">
        <v>0</v>
      </c>
      <c r="AA168" s="93">
        <v>120921</v>
      </c>
      <c r="AB168" s="93">
        <v>8037</v>
      </c>
      <c r="AC168" s="93">
        <v>128958</v>
      </c>
      <c r="AD168" s="93">
        <v>0</v>
      </c>
      <c r="AE168" s="93">
        <v>0</v>
      </c>
      <c r="AF168" s="93">
        <v>0</v>
      </c>
      <c r="AG168" s="94">
        <v>128958</v>
      </c>
      <c r="AI168" s="91">
        <v>159</v>
      </c>
      <c r="AJ168" s="95">
        <v>159</v>
      </c>
      <c r="AK168" s="96" t="s">
        <v>241</v>
      </c>
      <c r="AL168" s="97">
        <f t="shared" si="74"/>
        <v>120921</v>
      </c>
      <c r="AM168" s="98">
        <v>93166</v>
      </c>
      <c r="AN168" s="97">
        <f t="shared" si="75"/>
        <v>27755</v>
      </c>
      <c r="AO168" s="97">
        <v>1525</v>
      </c>
      <c r="AP168" s="97">
        <v>0</v>
      </c>
      <c r="AQ168" s="97">
        <v>1925.5</v>
      </c>
      <c r="AR168" s="97">
        <v>7733.5</v>
      </c>
      <c r="AS168" s="97">
        <v>7938.5</v>
      </c>
      <c r="AT168" s="97">
        <f t="shared" si="76"/>
        <v>0</v>
      </c>
      <c r="AU168" s="99">
        <f t="shared" si="77"/>
        <v>46877.5</v>
      </c>
      <c r="AV168" s="99">
        <f t="shared" si="78"/>
        <v>22994.268744256333</v>
      </c>
      <c r="AX168" s="100">
        <v>159</v>
      </c>
      <c r="AY168" s="101" t="s">
        <v>241</v>
      </c>
      <c r="AZ168" s="102"/>
      <c r="BA168" s="102"/>
      <c r="BB168" s="103"/>
      <c r="BC168" s="104">
        <f t="shared" si="79"/>
        <v>0</v>
      </c>
      <c r="BD168" s="103"/>
      <c r="BE168" s="103"/>
      <c r="BF168" s="104">
        <f t="shared" si="61"/>
        <v>0</v>
      </c>
      <c r="BG168" s="105">
        <f t="shared" si="62"/>
        <v>0</v>
      </c>
      <c r="BH168" s="106"/>
      <c r="BI168" s="104">
        <v>0</v>
      </c>
      <c r="BJ168" s="97">
        <f t="shared" si="80"/>
        <v>27755</v>
      </c>
      <c r="BK168" s="97">
        <f t="shared" si="81"/>
        <v>27755</v>
      </c>
      <c r="BL168" s="97">
        <f t="shared" si="82"/>
        <v>0</v>
      </c>
      <c r="BM168" s="97"/>
      <c r="BN168" s="104">
        <f t="shared" si="83"/>
        <v>0</v>
      </c>
      <c r="BO168" s="105">
        <f t="shared" si="84"/>
        <v>0</v>
      </c>
      <c r="BP168" s="107"/>
      <c r="BQ168" s="108">
        <v>13579</v>
      </c>
      <c r="BR168" s="109">
        <v>805.5</v>
      </c>
      <c r="BS168" s="107"/>
      <c r="BT168" s="110"/>
      <c r="BU168" s="110">
        <f t="shared" si="63"/>
        <v>-159</v>
      </c>
      <c r="BV168"/>
      <c r="BW168" s="26"/>
      <c r="BX168" s="107"/>
    </row>
    <row r="169" spans="1:76">
      <c r="A169" s="79">
        <v>160</v>
      </c>
      <c r="B169" s="79">
        <v>160</v>
      </c>
      <c r="C169" s="80" t="s">
        <v>242</v>
      </c>
      <c r="D169" s="81">
        <f t="shared" si="64"/>
        <v>1508</v>
      </c>
      <c r="E169" s="82">
        <f t="shared" si="65"/>
        <v>17327028</v>
      </c>
      <c r="F169" s="82">
        <f t="shared" si="65"/>
        <v>1346644</v>
      </c>
      <c r="G169" s="83">
        <f t="shared" si="66"/>
        <v>18673672</v>
      </c>
      <c r="H169" s="84"/>
      <c r="I169" s="85">
        <f t="shared" si="67"/>
        <v>2272537.1255287742</v>
      </c>
      <c r="J169" s="86">
        <f t="shared" si="57"/>
        <v>0.5452593890972276</v>
      </c>
      <c r="K169" s="87">
        <f t="shared" si="68"/>
        <v>1346644</v>
      </c>
      <c r="L169" s="83">
        <f t="shared" si="69"/>
        <v>3619181.1255287742</v>
      </c>
      <c r="M169" s="88"/>
      <c r="N169" s="111">
        <f t="shared" si="58"/>
        <v>15054490.874471225</v>
      </c>
      <c r="P169" s="85">
        <f t="shared" si="70"/>
        <v>0</v>
      </c>
      <c r="Q169" s="82">
        <f t="shared" si="71"/>
        <v>2272537.1255287742</v>
      </c>
      <c r="R169" s="82">
        <f t="shared" si="72"/>
        <v>1346644</v>
      </c>
      <c r="S169" s="90">
        <f t="shared" si="59"/>
        <v>3619181.1255287742</v>
      </c>
      <c r="U169" s="111">
        <f t="shared" si="73"/>
        <v>5514453.25</v>
      </c>
      <c r="V169">
        <f t="shared" si="60"/>
        <v>0</v>
      </c>
      <c r="W169" s="91">
        <v>160</v>
      </c>
      <c r="X169" s="92">
        <v>1508</v>
      </c>
      <c r="Y169" s="93">
        <v>17327028</v>
      </c>
      <c r="Z169" s="93">
        <v>0</v>
      </c>
      <c r="AA169" s="93">
        <v>17327028</v>
      </c>
      <c r="AB169" s="93">
        <v>1346644</v>
      </c>
      <c r="AC169" s="93">
        <v>18673672</v>
      </c>
      <c r="AD169" s="93">
        <v>0</v>
      </c>
      <c r="AE169" s="93">
        <v>0</v>
      </c>
      <c r="AF169" s="93">
        <v>0</v>
      </c>
      <c r="AG169" s="94">
        <v>18673672</v>
      </c>
      <c r="AI169" s="91">
        <v>160</v>
      </c>
      <c r="AJ169" s="95">
        <v>160</v>
      </c>
      <c r="AK169" s="96" t="s">
        <v>242</v>
      </c>
      <c r="AL169" s="97">
        <f t="shared" si="74"/>
        <v>17327028</v>
      </c>
      <c r="AM169" s="98">
        <v>14583985</v>
      </c>
      <c r="AN169" s="97">
        <f t="shared" si="75"/>
        <v>2743043</v>
      </c>
      <c r="AO169" s="97">
        <v>527358.75</v>
      </c>
      <c r="AP169" s="97">
        <v>860495.5</v>
      </c>
      <c r="AQ169" s="97">
        <v>36912</v>
      </c>
      <c r="AR169" s="97">
        <v>0</v>
      </c>
      <c r="AS169" s="97">
        <v>0</v>
      </c>
      <c r="AT169" s="97">
        <f t="shared" si="76"/>
        <v>0</v>
      </c>
      <c r="AU169" s="99">
        <f t="shared" si="77"/>
        <v>4167809.25</v>
      </c>
      <c r="AV169" s="99">
        <f t="shared" si="78"/>
        <v>2272537.1255287742</v>
      </c>
      <c r="AX169" s="100">
        <v>160</v>
      </c>
      <c r="AY169" s="101" t="s">
        <v>242</v>
      </c>
      <c r="AZ169" s="102"/>
      <c r="BA169" s="102"/>
      <c r="BB169" s="103"/>
      <c r="BC169" s="104">
        <f t="shared" si="79"/>
        <v>0</v>
      </c>
      <c r="BD169" s="103"/>
      <c r="BE169" s="103"/>
      <c r="BF169" s="104">
        <f t="shared" si="61"/>
        <v>0</v>
      </c>
      <c r="BG169" s="105">
        <f t="shared" si="62"/>
        <v>0</v>
      </c>
      <c r="BH169" s="106"/>
      <c r="BI169" s="104">
        <v>0</v>
      </c>
      <c r="BJ169" s="97">
        <f t="shared" si="80"/>
        <v>2743043</v>
      </c>
      <c r="BK169" s="97">
        <f t="shared" si="81"/>
        <v>2743043</v>
      </c>
      <c r="BL169" s="97">
        <f t="shared" si="82"/>
        <v>0</v>
      </c>
      <c r="BM169" s="97"/>
      <c r="BN169" s="104">
        <f t="shared" si="83"/>
        <v>0</v>
      </c>
      <c r="BO169" s="105">
        <f t="shared" si="84"/>
        <v>0</v>
      </c>
      <c r="BP169" s="107"/>
      <c r="BQ169" s="108">
        <v>1466252</v>
      </c>
      <c r="BR169" s="109">
        <v>598104.75</v>
      </c>
      <c r="BS169" s="107"/>
      <c r="BT169" s="110"/>
      <c r="BU169" s="110">
        <f t="shared" si="63"/>
        <v>-160</v>
      </c>
      <c r="BV169"/>
      <c r="BW169" s="26"/>
      <c r="BX169" s="107"/>
    </row>
    <row r="170" spans="1:76">
      <c r="A170" s="79">
        <v>161</v>
      </c>
      <c r="B170" s="79">
        <v>161</v>
      </c>
      <c r="C170" s="80" t="s">
        <v>243</v>
      </c>
      <c r="D170" s="81">
        <f t="shared" si="64"/>
        <v>28</v>
      </c>
      <c r="E170" s="82">
        <f t="shared" si="65"/>
        <v>409874</v>
      </c>
      <c r="F170" s="82">
        <f t="shared" si="65"/>
        <v>25004</v>
      </c>
      <c r="G170" s="83">
        <f t="shared" si="66"/>
        <v>434878</v>
      </c>
      <c r="H170" s="84"/>
      <c r="I170" s="85">
        <f t="shared" si="67"/>
        <v>97463.223333158123</v>
      </c>
      <c r="J170" s="86">
        <f t="shared" si="57"/>
        <v>0.5652204514954019</v>
      </c>
      <c r="K170" s="87">
        <f t="shared" si="68"/>
        <v>25004</v>
      </c>
      <c r="L170" s="83">
        <f t="shared" si="69"/>
        <v>122467.22333315812</v>
      </c>
      <c r="M170" s="88"/>
      <c r="N170" s="111">
        <f t="shared" si="58"/>
        <v>312410.77666684188</v>
      </c>
      <c r="P170" s="85">
        <f t="shared" si="70"/>
        <v>0</v>
      </c>
      <c r="Q170" s="82">
        <f t="shared" si="71"/>
        <v>97463.223333158123</v>
      </c>
      <c r="R170" s="82">
        <f t="shared" si="72"/>
        <v>25004</v>
      </c>
      <c r="S170" s="90">
        <f t="shared" si="59"/>
        <v>122467.22333315812</v>
      </c>
      <c r="U170" s="111">
        <f t="shared" si="73"/>
        <v>197438</v>
      </c>
      <c r="V170">
        <f t="shared" si="60"/>
        <v>0</v>
      </c>
      <c r="W170" s="91">
        <v>161</v>
      </c>
      <c r="X170" s="92">
        <v>28</v>
      </c>
      <c r="Y170" s="93">
        <v>409874</v>
      </c>
      <c r="Z170" s="93">
        <v>0</v>
      </c>
      <c r="AA170" s="93">
        <v>409874</v>
      </c>
      <c r="AB170" s="93">
        <v>25004</v>
      </c>
      <c r="AC170" s="93">
        <v>434878</v>
      </c>
      <c r="AD170" s="93">
        <v>0</v>
      </c>
      <c r="AE170" s="93">
        <v>0</v>
      </c>
      <c r="AF170" s="93">
        <v>0</v>
      </c>
      <c r="AG170" s="94">
        <v>434878</v>
      </c>
      <c r="AI170" s="91">
        <v>161</v>
      </c>
      <c r="AJ170" s="95">
        <v>161</v>
      </c>
      <c r="AK170" s="96" t="s">
        <v>243</v>
      </c>
      <c r="AL170" s="97">
        <f t="shared" si="74"/>
        <v>409874</v>
      </c>
      <c r="AM170" s="98">
        <v>292232</v>
      </c>
      <c r="AN170" s="97">
        <f t="shared" si="75"/>
        <v>117642</v>
      </c>
      <c r="AO170" s="97">
        <v>13572.25</v>
      </c>
      <c r="AP170" s="97">
        <v>0</v>
      </c>
      <c r="AQ170" s="97">
        <v>10861</v>
      </c>
      <c r="AR170" s="97">
        <v>28954</v>
      </c>
      <c r="AS170" s="97">
        <v>1404.75</v>
      </c>
      <c r="AT170" s="97">
        <f t="shared" si="76"/>
        <v>0</v>
      </c>
      <c r="AU170" s="99">
        <f t="shared" si="77"/>
        <v>172434</v>
      </c>
      <c r="AV170" s="99">
        <f t="shared" si="78"/>
        <v>97463.223333158123</v>
      </c>
      <c r="AX170" s="100">
        <v>161</v>
      </c>
      <c r="AY170" s="101" t="s">
        <v>243</v>
      </c>
      <c r="AZ170" s="102"/>
      <c r="BA170" s="102"/>
      <c r="BB170" s="103"/>
      <c r="BC170" s="104">
        <f t="shared" si="79"/>
        <v>0</v>
      </c>
      <c r="BD170" s="103"/>
      <c r="BE170" s="103"/>
      <c r="BF170" s="104">
        <f t="shared" si="61"/>
        <v>0</v>
      </c>
      <c r="BG170" s="105">
        <f t="shared" si="62"/>
        <v>0</v>
      </c>
      <c r="BH170" s="106"/>
      <c r="BI170" s="104">
        <v>0</v>
      </c>
      <c r="BJ170" s="97">
        <f t="shared" si="80"/>
        <v>117642</v>
      </c>
      <c r="BK170" s="97">
        <f t="shared" si="81"/>
        <v>117642</v>
      </c>
      <c r="BL170" s="97">
        <f t="shared" si="82"/>
        <v>0</v>
      </c>
      <c r="BM170" s="97"/>
      <c r="BN170" s="104">
        <f t="shared" si="83"/>
        <v>0</v>
      </c>
      <c r="BO170" s="105">
        <f t="shared" si="84"/>
        <v>0</v>
      </c>
      <c r="BP170" s="107"/>
      <c r="BQ170" s="108">
        <v>94030</v>
      </c>
      <c r="BR170" s="109">
        <v>20399.25</v>
      </c>
      <c r="BS170" s="107"/>
      <c r="BT170" s="110"/>
      <c r="BU170" s="110">
        <f t="shared" si="63"/>
        <v>-161</v>
      </c>
      <c r="BV170"/>
      <c r="BW170" s="26"/>
      <c r="BX170" s="107"/>
    </row>
    <row r="171" spans="1:76">
      <c r="A171" s="79">
        <v>162</v>
      </c>
      <c r="B171" s="79">
        <v>162</v>
      </c>
      <c r="C171" s="80" t="s">
        <v>244</v>
      </c>
      <c r="D171" s="81">
        <f t="shared" si="64"/>
        <v>50</v>
      </c>
      <c r="E171" s="82">
        <f t="shared" si="65"/>
        <v>587256</v>
      </c>
      <c r="F171" s="82">
        <f t="shared" si="65"/>
        <v>44650</v>
      </c>
      <c r="G171" s="83">
        <f t="shared" si="66"/>
        <v>631906</v>
      </c>
      <c r="H171" s="84"/>
      <c r="I171" s="85">
        <f t="shared" si="67"/>
        <v>88895.155332686161</v>
      </c>
      <c r="J171" s="86">
        <f t="shared" si="57"/>
        <v>0.52950974692156494</v>
      </c>
      <c r="K171" s="87">
        <f t="shared" si="68"/>
        <v>44650</v>
      </c>
      <c r="L171" s="83">
        <f t="shared" si="69"/>
        <v>133545.15533268615</v>
      </c>
      <c r="M171" s="88"/>
      <c r="N171" s="111">
        <f t="shared" si="58"/>
        <v>498360.84466731385</v>
      </c>
      <c r="P171" s="85">
        <f t="shared" si="70"/>
        <v>0</v>
      </c>
      <c r="Q171" s="82">
        <f t="shared" si="71"/>
        <v>88895.155332686161</v>
      </c>
      <c r="R171" s="82">
        <f t="shared" si="72"/>
        <v>44650</v>
      </c>
      <c r="S171" s="90">
        <f t="shared" si="59"/>
        <v>133545.15533268615</v>
      </c>
      <c r="U171" s="111">
        <f t="shared" si="73"/>
        <v>212532</v>
      </c>
      <c r="V171">
        <f t="shared" si="60"/>
        <v>0</v>
      </c>
      <c r="W171" s="91">
        <v>162</v>
      </c>
      <c r="X171" s="92">
        <v>50</v>
      </c>
      <c r="Y171" s="93">
        <v>587256</v>
      </c>
      <c r="Z171" s="93">
        <v>0</v>
      </c>
      <c r="AA171" s="93">
        <v>587256</v>
      </c>
      <c r="AB171" s="93">
        <v>44650</v>
      </c>
      <c r="AC171" s="93">
        <v>631906</v>
      </c>
      <c r="AD171" s="93">
        <v>0</v>
      </c>
      <c r="AE171" s="93">
        <v>0</v>
      </c>
      <c r="AF171" s="93">
        <v>0</v>
      </c>
      <c r="AG171" s="94">
        <v>631906</v>
      </c>
      <c r="AI171" s="91">
        <v>162</v>
      </c>
      <c r="AJ171" s="95">
        <v>162</v>
      </c>
      <c r="AK171" s="96" t="s">
        <v>244</v>
      </c>
      <c r="AL171" s="97">
        <f t="shared" si="74"/>
        <v>587256</v>
      </c>
      <c r="AM171" s="98">
        <v>479956</v>
      </c>
      <c r="AN171" s="97">
        <f t="shared" si="75"/>
        <v>107300</v>
      </c>
      <c r="AO171" s="97">
        <v>2206.25</v>
      </c>
      <c r="AP171" s="97">
        <v>16067</v>
      </c>
      <c r="AQ171" s="97">
        <v>26784.75</v>
      </c>
      <c r="AR171" s="97">
        <v>15524</v>
      </c>
      <c r="AS171" s="97">
        <v>0</v>
      </c>
      <c r="AT171" s="97">
        <f t="shared" si="76"/>
        <v>0</v>
      </c>
      <c r="AU171" s="99">
        <f t="shared" si="77"/>
        <v>167882</v>
      </c>
      <c r="AV171" s="99">
        <f t="shared" si="78"/>
        <v>88895.155332686161</v>
      </c>
      <c r="AX171" s="100">
        <v>162</v>
      </c>
      <c r="AY171" s="101" t="s">
        <v>244</v>
      </c>
      <c r="AZ171" s="102"/>
      <c r="BA171" s="102"/>
      <c r="BB171" s="103"/>
      <c r="BC171" s="104">
        <f t="shared" si="79"/>
        <v>0</v>
      </c>
      <c r="BD171" s="103"/>
      <c r="BE171" s="103"/>
      <c r="BF171" s="104">
        <f t="shared" si="61"/>
        <v>0</v>
      </c>
      <c r="BG171" s="105">
        <f t="shared" si="62"/>
        <v>0</v>
      </c>
      <c r="BH171" s="106"/>
      <c r="BI171" s="104">
        <v>0</v>
      </c>
      <c r="BJ171" s="97">
        <f t="shared" si="80"/>
        <v>107300</v>
      </c>
      <c r="BK171" s="97">
        <f t="shared" si="81"/>
        <v>107300</v>
      </c>
      <c r="BL171" s="97">
        <f t="shared" si="82"/>
        <v>0</v>
      </c>
      <c r="BM171" s="97"/>
      <c r="BN171" s="104">
        <f t="shared" si="83"/>
        <v>0</v>
      </c>
      <c r="BO171" s="105">
        <f t="shared" si="84"/>
        <v>0</v>
      </c>
      <c r="BP171" s="107"/>
      <c r="BQ171" s="108">
        <v>19805</v>
      </c>
      <c r="BR171" s="109">
        <v>2261.25</v>
      </c>
      <c r="BS171" s="107"/>
      <c r="BT171" s="110"/>
      <c r="BU171" s="110">
        <f t="shared" si="63"/>
        <v>-162</v>
      </c>
      <c r="BV171"/>
      <c r="BW171" s="26"/>
      <c r="BX171" s="107"/>
    </row>
    <row r="172" spans="1:76">
      <c r="A172" s="79">
        <v>163</v>
      </c>
      <c r="B172" s="79">
        <v>163</v>
      </c>
      <c r="C172" s="80" t="s">
        <v>245</v>
      </c>
      <c r="D172" s="81">
        <f t="shared" si="64"/>
        <v>1214</v>
      </c>
      <c r="E172" s="82">
        <f t="shared" si="65"/>
        <v>14180173</v>
      </c>
      <c r="F172" s="82">
        <f t="shared" si="65"/>
        <v>1084102</v>
      </c>
      <c r="G172" s="83">
        <f t="shared" si="66"/>
        <v>15264275</v>
      </c>
      <c r="H172" s="84"/>
      <c r="I172" s="85">
        <f t="shared" si="67"/>
        <v>2423228.0836225511</v>
      </c>
      <c r="J172" s="86">
        <f t="shared" si="57"/>
        <v>0.52336590083949908</v>
      </c>
      <c r="K172" s="87">
        <f t="shared" si="68"/>
        <v>1084102</v>
      </c>
      <c r="L172" s="83">
        <f t="shared" si="69"/>
        <v>3507330.0836225511</v>
      </c>
      <c r="M172" s="88"/>
      <c r="N172" s="111">
        <f t="shared" si="58"/>
        <v>11756944.916377449</v>
      </c>
      <c r="P172" s="85">
        <f t="shared" si="70"/>
        <v>0</v>
      </c>
      <c r="Q172" s="82">
        <f t="shared" si="71"/>
        <v>2423228.0836225511</v>
      </c>
      <c r="R172" s="82">
        <f t="shared" si="72"/>
        <v>1084102</v>
      </c>
      <c r="S172" s="90">
        <f t="shared" si="59"/>
        <v>3507330.0836225511</v>
      </c>
      <c r="U172" s="111">
        <f t="shared" si="73"/>
        <v>5714186</v>
      </c>
      <c r="V172">
        <f t="shared" si="60"/>
        <v>0</v>
      </c>
      <c r="W172" s="91">
        <v>163</v>
      </c>
      <c r="X172" s="92">
        <v>1214</v>
      </c>
      <c r="Y172" s="93">
        <v>14180173</v>
      </c>
      <c r="Z172" s="93">
        <v>0</v>
      </c>
      <c r="AA172" s="93">
        <v>14180173</v>
      </c>
      <c r="AB172" s="93">
        <v>1084102</v>
      </c>
      <c r="AC172" s="93">
        <v>15264275</v>
      </c>
      <c r="AD172" s="93">
        <v>0</v>
      </c>
      <c r="AE172" s="93">
        <v>0</v>
      </c>
      <c r="AF172" s="93">
        <v>0</v>
      </c>
      <c r="AG172" s="94">
        <v>15264275</v>
      </c>
      <c r="AI172" s="91">
        <v>163</v>
      </c>
      <c r="AJ172" s="95">
        <v>163</v>
      </c>
      <c r="AK172" s="96" t="s">
        <v>245</v>
      </c>
      <c r="AL172" s="97">
        <f t="shared" si="74"/>
        <v>14180173</v>
      </c>
      <c r="AM172" s="98">
        <v>11255240</v>
      </c>
      <c r="AN172" s="97">
        <f t="shared" si="75"/>
        <v>2924933</v>
      </c>
      <c r="AO172" s="97">
        <v>309056.25</v>
      </c>
      <c r="AP172" s="97">
        <v>645236.5</v>
      </c>
      <c r="AQ172" s="97">
        <v>356117</v>
      </c>
      <c r="AR172" s="97">
        <v>273281.25</v>
      </c>
      <c r="AS172" s="97">
        <v>121460</v>
      </c>
      <c r="AT172" s="97">
        <f t="shared" si="76"/>
        <v>0</v>
      </c>
      <c r="AU172" s="99">
        <f t="shared" si="77"/>
        <v>4630084</v>
      </c>
      <c r="AV172" s="99">
        <f t="shared" si="78"/>
        <v>2423228.0836225511</v>
      </c>
      <c r="AX172" s="100">
        <v>163</v>
      </c>
      <c r="AY172" s="101" t="s">
        <v>245</v>
      </c>
      <c r="AZ172" s="102"/>
      <c r="BA172" s="102"/>
      <c r="BB172" s="103"/>
      <c r="BC172" s="104">
        <f t="shared" si="79"/>
        <v>0</v>
      </c>
      <c r="BD172" s="103"/>
      <c r="BE172" s="103"/>
      <c r="BF172" s="104">
        <f t="shared" si="61"/>
        <v>0</v>
      </c>
      <c r="BG172" s="105">
        <f t="shared" si="62"/>
        <v>0</v>
      </c>
      <c r="BH172" s="106"/>
      <c r="BI172" s="104">
        <v>0</v>
      </c>
      <c r="BJ172" s="97">
        <f t="shared" si="80"/>
        <v>2924933</v>
      </c>
      <c r="BK172" s="97">
        <f t="shared" si="81"/>
        <v>2924933</v>
      </c>
      <c r="BL172" s="97">
        <f t="shared" si="82"/>
        <v>0</v>
      </c>
      <c r="BM172" s="97"/>
      <c r="BN172" s="104">
        <f t="shared" si="83"/>
        <v>0</v>
      </c>
      <c r="BO172" s="105">
        <f t="shared" si="84"/>
        <v>0</v>
      </c>
      <c r="BP172" s="107"/>
      <c r="BQ172" s="108">
        <v>3540676</v>
      </c>
      <c r="BR172" s="109">
        <v>330480.5</v>
      </c>
      <c r="BS172" s="107"/>
      <c r="BT172" s="110"/>
      <c r="BU172" s="110">
        <f t="shared" si="63"/>
        <v>-163</v>
      </c>
      <c r="BV172"/>
      <c r="BW172" s="26"/>
      <c r="BX172" s="107"/>
    </row>
    <row r="173" spans="1:76">
      <c r="A173" s="79">
        <v>164</v>
      </c>
      <c r="B173" s="79">
        <v>164</v>
      </c>
      <c r="C173" s="80" t="s">
        <v>246</v>
      </c>
      <c r="D173" s="81">
        <f t="shared" si="64"/>
        <v>6</v>
      </c>
      <c r="E173" s="82">
        <f t="shared" si="65"/>
        <v>83166</v>
      </c>
      <c r="F173" s="82">
        <f t="shared" si="65"/>
        <v>5358</v>
      </c>
      <c r="G173" s="83">
        <f t="shared" si="66"/>
        <v>88524</v>
      </c>
      <c r="H173" s="84"/>
      <c r="I173" s="85">
        <f t="shared" si="67"/>
        <v>22728.32890397868</v>
      </c>
      <c r="J173" s="86">
        <f t="shared" si="57"/>
        <v>0.59349093649411633</v>
      </c>
      <c r="K173" s="87">
        <f t="shared" si="68"/>
        <v>5358</v>
      </c>
      <c r="L173" s="83">
        <f t="shared" si="69"/>
        <v>28086.32890397868</v>
      </c>
      <c r="M173" s="88"/>
      <c r="N173" s="111">
        <f t="shared" si="58"/>
        <v>60437.671096021324</v>
      </c>
      <c r="P173" s="85">
        <f t="shared" si="70"/>
        <v>0</v>
      </c>
      <c r="Q173" s="82">
        <f t="shared" si="71"/>
        <v>22728.32890397868</v>
      </c>
      <c r="R173" s="82">
        <f t="shared" si="72"/>
        <v>5358</v>
      </c>
      <c r="S173" s="90">
        <f t="shared" si="59"/>
        <v>28086.32890397868</v>
      </c>
      <c r="U173" s="111">
        <f t="shared" si="73"/>
        <v>43654</v>
      </c>
      <c r="V173">
        <f t="shared" si="60"/>
        <v>0</v>
      </c>
      <c r="W173" s="91">
        <v>164</v>
      </c>
      <c r="X173" s="92">
        <v>6</v>
      </c>
      <c r="Y173" s="93">
        <v>83166</v>
      </c>
      <c r="Z173" s="93">
        <v>0</v>
      </c>
      <c r="AA173" s="93">
        <v>83166</v>
      </c>
      <c r="AB173" s="93">
        <v>5358</v>
      </c>
      <c r="AC173" s="93">
        <v>88524</v>
      </c>
      <c r="AD173" s="93">
        <v>0</v>
      </c>
      <c r="AE173" s="93">
        <v>0</v>
      </c>
      <c r="AF173" s="93">
        <v>0</v>
      </c>
      <c r="AG173" s="94">
        <v>88524</v>
      </c>
      <c r="AI173" s="91">
        <v>164</v>
      </c>
      <c r="AJ173" s="95">
        <v>164</v>
      </c>
      <c r="AK173" s="96" t="s">
        <v>246</v>
      </c>
      <c r="AL173" s="97">
        <f t="shared" si="74"/>
        <v>83166</v>
      </c>
      <c r="AM173" s="98">
        <v>55732</v>
      </c>
      <c r="AN173" s="97">
        <f t="shared" si="75"/>
        <v>27434</v>
      </c>
      <c r="AO173" s="97">
        <v>2786.5</v>
      </c>
      <c r="AP173" s="97">
        <v>2487</v>
      </c>
      <c r="AQ173" s="97">
        <v>96.75</v>
      </c>
      <c r="AR173" s="97">
        <v>0</v>
      </c>
      <c r="AS173" s="97">
        <v>5491.75</v>
      </c>
      <c r="AT173" s="97">
        <f t="shared" si="76"/>
        <v>0</v>
      </c>
      <c r="AU173" s="99">
        <f t="shared" si="77"/>
        <v>38296</v>
      </c>
      <c r="AV173" s="99">
        <f t="shared" si="78"/>
        <v>22728.32890397868</v>
      </c>
      <c r="AX173" s="100">
        <v>164</v>
      </c>
      <c r="AY173" s="101" t="s">
        <v>246</v>
      </c>
      <c r="AZ173" s="102"/>
      <c r="BA173" s="102"/>
      <c r="BB173" s="103"/>
      <c r="BC173" s="104">
        <f t="shared" si="79"/>
        <v>0</v>
      </c>
      <c r="BD173" s="103"/>
      <c r="BE173" s="103"/>
      <c r="BF173" s="104">
        <f t="shared" si="61"/>
        <v>0</v>
      </c>
      <c r="BG173" s="105">
        <f t="shared" si="62"/>
        <v>0</v>
      </c>
      <c r="BH173" s="106"/>
      <c r="BI173" s="104">
        <v>0</v>
      </c>
      <c r="BJ173" s="97">
        <f t="shared" si="80"/>
        <v>27434</v>
      </c>
      <c r="BK173" s="97">
        <f t="shared" si="81"/>
        <v>27434</v>
      </c>
      <c r="BL173" s="97">
        <f t="shared" si="82"/>
        <v>0</v>
      </c>
      <c r="BM173" s="97"/>
      <c r="BN173" s="104">
        <f t="shared" si="83"/>
        <v>0</v>
      </c>
      <c r="BO173" s="105">
        <f t="shared" si="84"/>
        <v>0</v>
      </c>
      <c r="BP173" s="107"/>
      <c r="BQ173" s="108">
        <v>20903</v>
      </c>
      <c r="BR173" s="109">
        <v>3853.25</v>
      </c>
      <c r="BS173" s="107"/>
      <c r="BT173" s="110"/>
      <c r="BU173" s="110">
        <f t="shared" si="63"/>
        <v>-164</v>
      </c>
      <c r="BV173"/>
      <c r="BW173" s="26"/>
      <c r="BX173" s="107"/>
    </row>
    <row r="174" spans="1:76">
      <c r="A174" s="79">
        <v>165</v>
      </c>
      <c r="B174" s="79">
        <v>165</v>
      </c>
      <c r="C174" s="80" t="s">
        <v>247</v>
      </c>
      <c r="D174" s="81">
        <f t="shared" si="64"/>
        <v>808</v>
      </c>
      <c r="E174" s="82">
        <f t="shared" si="65"/>
        <v>8574079</v>
      </c>
      <c r="F174" s="82">
        <f t="shared" si="65"/>
        <v>721544</v>
      </c>
      <c r="G174" s="83">
        <f t="shared" si="66"/>
        <v>9295623</v>
      </c>
      <c r="H174" s="84"/>
      <c r="I174" s="85">
        <f t="shared" si="67"/>
        <v>155288.15489658306</v>
      </c>
      <c r="J174" s="86">
        <f t="shared" si="57"/>
        <v>0.21271701636023158</v>
      </c>
      <c r="K174" s="87">
        <f t="shared" si="68"/>
        <v>721544</v>
      </c>
      <c r="L174" s="83">
        <f t="shared" si="69"/>
        <v>876832.15489658306</v>
      </c>
      <c r="M174" s="88"/>
      <c r="N174" s="111">
        <f t="shared" si="58"/>
        <v>8418790.8451034166</v>
      </c>
      <c r="P174" s="85">
        <f t="shared" si="70"/>
        <v>0</v>
      </c>
      <c r="Q174" s="82">
        <f t="shared" si="71"/>
        <v>155288.15489658306</v>
      </c>
      <c r="R174" s="82">
        <f t="shared" si="72"/>
        <v>721544</v>
      </c>
      <c r="S174" s="90">
        <f t="shared" si="59"/>
        <v>876832.15489658306</v>
      </c>
      <c r="U174" s="111">
        <f t="shared" si="73"/>
        <v>1451566.25</v>
      </c>
      <c r="V174">
        <f t="shared" si="60"/>
        <v>0</v>
      </c>
      <c r="W174" s="91">
        <v>165</v>
      </c>
      <c r="X174" s="92">
        <v>808</v>
      </c>
      <c r="Y174" s="93">
        <v>8574079</v>
      </c>
      <c r="Z174" s="93">
        <v>0</v>
      </c>
      <c r="AA174" s="93">
        <v>8574079</v>
      </c>
      <c r="AB174" s="93">
        <v>721544</v>
      </c>
      <c r="AC174" s="93">
        <v>9295623</v>
      </c>
      <c r="AD174" s="93">
        <v>0</v>
      </c>
      <c r="AE174" s="93">
        <v>0</v>
      </c>
      <c r="AF174" s="93">
        <v>0</v>
      </c>
      <c r="AG174" s="94">
        <v>9295623</v>
      </c>
      <c r="AI174" s="91">
        <v>165</v>
      </c>
      <c r="AJ174" s="95">
        <v>165</v>
      </c>
      <c r="AK174" s="96" t="s">
        <v>247</v>
      </c>
      <c r="AL174" s="97">
        <f t="shared" si="74"/>
        <v>8574079</v>
      </c>
      <c r="AM174" s="98">
        <v>8386640</v>
      </c>
      <c r="AN174" s="97">
        <f t="shared" si="75"/>
        <v>187439</v>
      </c>
      <c r="AO174" s="97">
        <v>40623.25</v>
      </c>
      <c r="AP174" s="97">
        <v>188493.75</v>
      </c>
      <c r="AQ174" s="97">
        <v>106605</v>
      </c>
      <c r="AR174" s="97">
        <v>164415</v>
      </c>
      <c r="AS174" s="97">
        <v>42446.25</v>
      </c>
      <c r="AT174" s="97">
        <f t="shared" si="76"/>
        <v>0</v>
      </c>
      <c r="AU174" s="99">
        <f t="shared" si="77"/>
        <v>730022.25</v>
      </c>
      <c r="AV174" s="99">
        <f t="shared" si="78"/>
        <v>155288.15489658306</v>
      </c>
      <c r="AX174" s="100">
        <v>165</v>
      </c>
      <c r="AY174" s="101" t="s">
        <v>247</v>
      </c>
      <c r="AZ174" s="102"/>
      <c r="BA174" s="102"/>
      <c r="BB174" s="103"/>
      <c r="BC174" s="104">
        <f t="shared" si="79"/>
        <v>0</v>
      </c>
      <c r="BD174" s="103"/>
      <c r="BE174" s="103"/>
      <c r="BF174" s="104">
        <f t="shared" si="61"/>
        <v>0</v>
      </c>
      <c r="BG174" s="105">
        <f t="shared" si="62"/>
        <v>0</v>
      </c>
      <c r="BH174" s="106"/>
      <c r="BI174" s="104">
        <v>0</v>
      </c>
      <c r="BJ174" s="97">
        <f t="shared" si="80"/>
        <v>187439</v>
      </c>
      <c r="BK174" s="97">
        <f t="shared" si="81"/>
        <v>187439</v>
      </c>
      <c r="BL174" s="97">
        <f t="shared" si="82"/>
        <v>0</v>
      </c>
      <c r="BM174" s="97"/>
      <c r="BN174" s="104">
        <f t="shared" si="83"/>
        <v>0</v>
      </c>
      <c r="BO174" s="105">
        <f t="shared" si="84"/>
        <v>0</v>
      </c>
      <c r="BP174" s="107"/>
      <c r="BQ174" s="108">
        <v>558086</v>
      </c>
      <c r="BR174" s="109">
        <v>123989.5</v>
      </c>
      <c r="BS174" s="107"/>
      <c r="BT174" s="110"/>
      <c r="BU174" s="110">
        <f t="shared" si="63"/>
        <v>-165</v>
      </c>
      <c r="BV174"/>
      <c r="BW174" s="26"/>
      <c r="BX174" s="107"/>
    </row>
    <row r="175" spans="1:76">
      <c r="A175" s="79">
        <v>166</v>
      </c>
      <c r="B175" s="79">
        <v>166</v>
      </c>
      <c r="C175" s="80" t="s">
        <v>248</v>
      </c>
      <c r="D175" s="81">
        <f t="shared" si="64"/>
        <v>0</v>
      </c>
      <c r="E175" s="82">
        <f t="shared" si="65"/>
        <v>0</v>
      </c>
      <c r="F175" s="82">
        <f t="shared" si="65"/>
        <v>0</v>
      </c>
      <c r="G175" s="83">
        <f t="shared" si="66"/>
        <v>0</v>
      </c>
      <c r="H175" s="84"/>
      <c r="I175" s="85">
        <f t="shared" si="67"/>
        <v>0</v>
      </c>
      <c r="J175" s="86" t="str">
        <f t="shared" si="57"/>
        <v/>
      </c>
      <c r="K175" s="87">
        <f t="shared" si="68"/>
        <v>0</v>
      </c>
      <c r="L175" s="83">
        <f t="shared" si="69"/>
        <v>0</v>
      </c>
      <c r="M175" s="88"/>
      <c r="N175" s="111">
        <f t="shared" si="58"/>
        <v>0</v>
      </c>
      <c r="P175" s="85">
        <f t="shared" si="70"/>
        <v>0</v>
      </c>
      <c r="Q175" s="82">
        <f t="shared" si="71"/>
        <v>0</v>
      </c>
      <c r="R175" s="82">
        <f t="shared" si="72"/>
        <v>0</v>
      </c>
      <c r="S175" s="90">
        <f t="shared" si="59"/>
        <v>0</v>
      </c>
      <c r="U175" s="111">
        <f t="shared" si="73"/>
        <v>0</v>
      </c>
      <c r="V175">
        <f t="shared" si="60"/>
        <v>0</v>
      </c>
      <c r="W175" s="91">
        <v>166</v>
      </c>
      <c r="X175" s="92"/>
      <c r="Y175" s="93"/>
      <c r="Z175" s="93"/>
      <c r="AA175" s="93"/>
      <c r="AB175" s="93"/>
      <c r="AC175" s="93"/>
      <c r="AD175" s="93"/>
      <c r="AE175" s="93"/>
      <c r="AF175" s="93"/>
      <c r="AG175" s="94"/>
      <c r="AI175" s="91">
        <v>166</v>
      </c>
      <c r="AJ175" s="95">
        <v>166</v>
      </c>
      <c r="AK175" s="96" t="s">
        <v>248</v>
      </c>
      <c r="AL175" s="97">
        <f t="shared" si="74"/>
        <v>0</v>
      </c>
      <c r="AM175" s="98">
        <v>0</v>
      </c>
      <c r="AN175" s="97">
        <f t="shared" si="75"/>
        <v>0</v>
      </c>
      <c r="AO175" s="97">
        <v>0</v>
      </c>
      <c r="AP175" s="97">
        <v>0</v>
      </c>
      <c r="AQ175" s="97">
        <v>0</v>
      </c>
      <c r="AR175" s="97">
        <v>0</v>
      </c>
      <c r="AS175" s="97">
        <v>0</v>
      </c>
      <c r="AT175" s="97">
        <f t="shared" si="76"/>
        <v>0</v>
      </c>
      <c r="AU175" s="99">
        <f t="shared" si="77"/>
        <v>0</v>
      </c>
      <c r="AV175" s="99">
        <f t="shared" si="78"/>
        <v>0</v>
      </c>
      <c r="AX175" s="100">
        <v>166</v>
      </c>
      <c r="AY175" s="101" t="s">
        <v>248</v>
      </c>
      <c r="AZ175" s="102"/>
      <c r="BA175" s="102"/>
      <c r="BB175" s="103"/>
      <c r="BC175" s="104">
        <f t="shared" si="79"/>
        <v>0</v>
      </c>
      <c r="BD175" s="103"/>
      <c r="BE175" s="103"/>
      <c r="BF175" s="104">
        <f t="shared" si="61"/>
        <v>0</v>
      </c>
      <c r="BG175" s="105">
        <f t="shared" si="62"/>
        <v>0</v>
      </c>
      <c r="BH175" s="106"/>
      <c r="BI175" s="104">
        <v>0</v>
      </c>
      <c r="BJ175" s="97">
        <f t="shared" si="80"/>
        <v>0</v>
      </c>
      <c r="BK175" s="97">
        <f t="shared" si="81"/>
        <v>0</v>
      </c>
      <c r="BL175" s="97">
        <f t="shared" si="82"/>
        <v>0</v>
      </c>
      <c r="BM175" s="97"/>
      <c r="BN175" s="104">
        <f t="shared" si="83"/>
        <v>0</v>
      </c>
      <c r="BO175" s="105">
        <f t="shared" si="84"/>
        <v>0</v>
      </c>
      <c r="BP175" s="107"/>
      <c r="BQ175" s="108">
        <v>0</v>
      </c>
      <c r="BR175" s="109">
        <v>0</v>
      </c>
      <c r="BS175" s="107"/>
      <c r="BT175" s="110"/>
      <c r="BU175" s="110">
        <f t="shared" si="63"/>
        <v>-166</v>
      </c>
      <c r="BV175"/>
      <c r="BW175" s="26"/>
      <c r="BX175" s="107"/>
    </row>
    <row r="176" spans="1:76">
      <c r="A176" s="79">
        <v>167</v>
      </c>
      <c r="B176" s="79">
        <v>167</v>
      </c>
      <c r="C176" s="80" t="s">
        <v>249</v>
      </c>
      <c r="D176" s="81">
        <f t="shared" si="64"/>
        <v>144</v>
      </c>
      <c r="E176" s="82">
        <f t="shared" si="65"/>
        <v>1541707</v>
      </c>
      <c r="F176" s="82">
        <f t="shared" si="65"/>
        <v>128592</v>
      </c>
      <c r="G176" s="83">
        <f t="shared" si="66"/>
        <v>1670299</v>
      </c>
      <c r="H176" s="84"/>
      <c r="I176" s="85">
        <f t="shared" si="67"/>
        <v>43581.823357651032</v>
      </c>
      <c r="J176" s="86">
        <f t="shared" si="57"/>
        <v>0.29808811190935319</v>
      </c>
      <c r="K176" s="87">
        <f t="shared" si="68"/>
        <v>128592</v>
      </c>
      <c r="L176" s="83">
        <f t="shared" si="69"/>
        <v>172173.82335765104</v>
      </c>
      <c r="M176" s="88"/>
      <c r="N176" s="111">
        <f t="shared" si="58"/>
        <v>1498125.176642349</v>
      </c>
      <c r="P176" s="85">
        <f t="shared" si="70"/>
        <v>0</v>
      </c>
      <c r="Q176" s="82">
        <f t="shared" si="71"/>
        <v>43581.823357651032</v>
      </c>
      <c r="R176" s="82">
        <f t="shared" si="72"/>
        <v>128592</v>
      </c>
      <c r="S176" s="90">
        <f t="shared" si="59"/>
        <v>172173.82335765104</v>
      </c>
      <c r="U176" s="111">
        <f t="shared" si="73"/>
        <v>274796.5</v>
      </c>
      <c r="V176">
        <f t="shared" si="60"/>
        <v>0</v>
      </c>
      <c r="W176" s="91">
        <v>167</v>
      </c>
      <c r="X176" s="92">
        <v>144</v>
      </c>
      <c r="Y176" s="93">
        <v>1541707</v>
      </c>
      <c r="Z176" s="93">
        <v>0</v>
      </c>
      <c r="AA176" s="93">
        <v>1541707</v>
      </c>
      <c r="AB176" s="93">
        <v>128592</v>
      </c>
      <c r="AC176" s="93">
        <v>1670299</v>
      </c>
      <c r="AD176" s="93">
        <v>0</v>
      </c>
      <c r="AE176" s="93">
        <v>0</v>
      </c>
      <c r="AF176" s="93">
        <v>0</v>
      </c>
      <c r="AG176" s="94">
        <v>1670299</v>
      </c>
      <c r="AI176" s="91">
        <v>167</v>
      </c>
      <c r="AJ176" s="95">
        <v>167</v>
      </c>
      <c r="AK176" s="96" t="s">
        <v>249</v>
      </c>
      <c r="AL176" s="97">
        <f t="shared" si="74"/>
        <v>1541707</v>
      </c>
      <c r="AM176" s="98">
        <v>1489102</v>
      </c>
      <c r="AN176" s="97">
        <f t="shared" si="75"/>
        <v>52605</v>
      </c>
      <c r="AO176" s="97">
        <v>0</v>
      </c>
      <c r="AP176" s="97">
        <v>14567.25</v>
      </c>
      <c r="AQ176" s="97">
        <v>42367.25</v>
      </c>
      <c r="AR176" s="97">
        <v>36665</v>
      </c>
      <c r="AS176" s="97">
        <v>0</v>
      </c>
      <c r="AT176" s="97">
        <f t="shared" si="76"/>
        <v>0</v>
      </c>
      <c r="AU176" s="99">
        <f t="shared" si="77"/>
        <v>146204.5</v>
      </c>
      <c r="AV176" s="99">
        <f t="shared" si="78"/>
        <v>43581.823357651032</v>
      </c>
      <c r="AX176" s="100">
        <v>167</v>
      </c>
      <c r="AY176" s="101" t="s">
        <v>249</v>
      </c>
      <c r="AZ176" s="102"/>
      <c r="BA176" s="102"/>
      <c r="BB176" s="103"/>
      <c r="BC176" s="104">
        <f t="shared" si="79"/>
        <v>0</v>
      </c>
      <c r="BD176" s="103"/>
      <c r="BE176" s="103"/>
      <c r="BF176" s="104">
        <f t="shared" si="61"/>
        <v>0</v>
      </c>
      <c r="BG176" s="105">
        <f t="shared" si="62"/>
        <v>0</v>
      </c>
      <c r="BH176" s="106"/>
      <c r="BI176" s="104">
        <v>0</v>
      </c>
      <c r="BJ176" s="97">
        <f t="shared" si="80"/>
        <v>52605</v>
      </c>
      <c r="BK176" s="97">
        <f t="shared" si="81"/>
        <v>52605</v>
      </c>
      <c r="BL176" s="97">
        <f t="shared" si="82"/>
        <v>0</v>
      </c>
      <c r="BM176" s="97"/>
      <c r="BN176" s="104">
        <f t="shared" si="83"/>
        <v>0</v>
      </c>
      <c r="BO176" s="105">
        <f t="shared" si="84"/>
        <v>0</v>
      </c>
      <c r="BP176" s="107"/>
      <c r="BQ176" s="108">
        <v>102171</v>
      </c>
      <c r="BR176" s="109">
        <v>0</v>
      </c>
      <c r="BS176" s="107"/>
      <c r="BT176" s="110"/>
      <c r="BU176" s="110">
        <f t="shared" si="63"/>
        <v>-167</v>
      </c>
      <c r="BV176"/>
      <c r="BW176" s="26"/>
      <c r="BX176" s="107"/>
    </row>
    <row r="177" spans="1:76">
      <c r="A177" s="79">
        <v>168</v>
      </c>
      <c r="B177" s="79">
        <v>168</v>
      </c>
      <c r="C177" s="80" t="s">
        <v>250</v>
      </c>
      <c r="D177" s="81">
        <f t="shared" si="64"/>
        <v>199</v>
      </c>
      <c r="E177" s="82">
        <f t="shared" si="65"/>
        <v>2195012</v>
      </c>
      <c r="F177" s="82">
        <f t="shared" si="65"/>
        <v>177707</v>
      </c>
      <c r="G177" s="83">
        <f t="shared" si="66"/>
        <v>2372719</v>
      </c>
      <c r="H177" s="84"/>
      <c r="I177" s="85">
        <f t="shared" si="67"/>
        <v>136224.99064490449</v>
      </c>
      <c r="J177" s="86">
        <f t="shared" si="57"/>
        <v>0.34849576489013201</v>
      </c>
      <c r="K177" s="87">
        <f t="shared" si="68"/>
        <v>177707</v>
      </c>
      <c r="L177" s="83">
        <f t="shared" si="69"/>
        <v>313931.99064490449</v>
      </c>
      <c r="M177" s="88"/>
      <c r="N177" s="111">
        <f t="shared" si="58"/>
        <v>2058787.0093550954</v>
      </c>
      <c r="P177" s="85">
        <f t="shared" si="70"/>
        <v>0</v>
      </c>
      <c r="Q177" s="82">
        <f t="shared" si="71"/>
        <v>136224.99064490449</v>
      </c>
      <c r="R177" s="82">
        <f t="shared" si="72"/>
        <v>177707</v>
      </c>
      <c r="S177" s="90">
        <f t="shared" si="59"/>
        <v>313931.99064490449</v>
      </c>
      <c r="U177" s="111">
        <f t="shared" si="73"/>
        <v>568601.25</v>
      </c>
      <c r="V177">
        <f t="shared" si="60"/>
        <v>0</v>
      </c>
      <c r="W177" s="91">
        <v>168</v>
      </c>
      <c r="X177" s="92">
        <v>199</v>
      </c>
      <c r="Y177" s="93">
        <v>2195012</v>
      </c>
      <c r="Z177" s="93">
        <v>0</v>
      </c>
      <c r="AA177" s="93">
        <v>2195012</v>
      </c>
      <c r="AB177" s="93">
        <v>177707</v>
      </c>
      <c r="AC177" s="93">
        <v>2372719</v>
      </c>
      <c r="AD177" s="93">
        <v>0</v>
      </c>
      <c r="AE177" s="93">
        <v>0</v>
      </c>
      <c r="AF177" s="93">
        <v>0</v>
      </c>
      <c r="AG177" s="94">
        <v>2372719</v>
      </c>
      <c r="AI177" s="91">
        <v>168</v>
      </c>
      <c r="AJ177" s="95">
        <v>168</v>
      </c>
      <c r="AK177" s="96" t="s">
        <v>250</v>
      </c>
      <c r="AL177" s="97">
        <f t="shared" si="74"/>
        <v>2195012</v>
      </c>
      <c r="AM177" s="98">
        <v>2030583</v>
      </c>
      <c r="AN177" s="97">
        <f t="shared" si="75"/>
        <v>164429</v>
      </c>
      <c r="AO177" s="97">
        <v>6863</v>
      </c>
      <c r="AP177" s="97">
        <v>34480.25</v>
      </c>
      <c r="AQ177" s="97">
        <v>41852.75</v>
      </c>
      <c r="AR177" s="97">
        <v>41238.5</v>
      </c>
      <c r="AS177" s="97">
        <v>102030.75</v>
      </c>
      <c r="AT177" s="97">
        <f t="shared" si="76"/>
        <v>0</v>
      </c>
      <c r="AU177" s="99">
        <f t="shared" si="77"/>
        <v>390894.25</v>
      </c>
      <c r="AV177" s="99">
        <f t="shared" si="78"/>
        <v>136224.99064490449</v>
      </c>
      <c r="AX177" s="100">
        <v>168</v>
      </c>
      <c r="AY177" s="101" t="s">
        <v>250</v>
      </c>
      <c r="AZ177" s="102"/>
      <c r="BA177" s="102"/>
      <c r="BB177" s="103"/>
      <c r="BC177" s="104">
        <f t="shared" si="79"/>
        <v>0</v>
      </c>
      <c r="BD177" s="103"/>
      <c r="BE177" s="103"/>
      <c r="BF177" s="104">
        <f t="shared" si="61"/>
        <v>0</v>
      </c>
      <c r="BG177" s="105">
        <f t="shared" si="62"/>
        <v>0</v>
      </c>
      <c r="BH177" s="106"/>
      <c r="BI177" s="104">
        <v>0</v>
      </c>
      <c r="BJ177" s="97">
        <f t="shared" si="80"/>
        <v>164429</v>
      </c>
      <c r="BK177" s="97">
        <f t="shared" si="81"/>
        <v>164429</v>
      </c>
      <c r="BL177" s="97">
        <f t="shared" si="82"/>
        <v>0</v>
      </c>
      <c r="BM177" s="97"/>
      <c r="BN177" s="104">
        <f t="shared" si="83"/>
        <v>0</v>
      </c>
      <c r="BO177" s="105">
        <f t="shared" si="84"/>
        <v>0</v>
      </c>
      <c r="BP177" s="107"/>
      <c r="BQ177" s="108">
        <v>19281</v>
      </c>
      <c r="BR177" s="109">
        <v>33479.5</v>
      </c>
      <c r="BS177" s="107"/>
      <c r="BT177" s="110"/>
      <c r="BU177" s="110">
        <f t="shared" si="63"/>
        <v>-168</v>
      </c>
      <c r="BV177"/>
      <c r="BW177" s="26"/>
      <c r="BX177" s="107"/>
    </row>
    <row r="178" spans="1:76">
      <c r="A178" s="79">
        <v>169</v>
      </c>
      <c r="B178" s="79">
        <v>169</v>
      </c>
      <c r="C178" s="80" t="s">
        <v>251</v>
      </c>
      <c r="D178" s="81">
        <f t="shared" si="64"/>
        <v>1</v>
      </c>
      <c r="E178" s="82">
        <f t="shared" si="65"/>
        <v>14306</v>
      </c>
      <c r="F178" s="82">
        <f t="shared" si="65"/>
        <v>893</v>
      </c>
      <c r="G178" s="83">
        <f t="shared" si="66"/>
        <v>15199</v>
      </c>
      <c r="H178" s="84"/>
      <c r="I178" s="85">
        <f t="shared" si="67"/>
        <v>11852.135062343041</v>
      </c>
      <c r="J178" s="86">
        <f t="shared" si="57"/>
        <v>0.82847302267181888</v>
      </c>
      <c r="K178" s="87">
        <f t="shared" si="68"/>
        <v>893</v>
      </c>
      <c r="L178" s="83">
        <f t="shared" si="69"/>
        <v>12745.135062343041</v>
      </c>
      <c r="M178" s="88"/>
      <c r="N178" s="111">
        <f t="shared" si="58"/>
        <v>2453.8649376569592</v>
      </c>
      <c r="P178" s="85">
        <f t="shared" si="70"/>
        <v>0</v>
      </c>
      <c r="Q178" s="82">
        <f t="shared" si="71"/>
        <v>11852.135062343041</v>
      </c>
      <c r="R178" s="82">
        <f t="shared" si="72"/>
        <v>893</v>
      </c>
      <c r="S178" s="90">
        <f t="shared" si="59"/>
        <v>12745.135062343041</v>
      </c>
      <c r="U178" s="111">
        <f t="shared" si="73"/>
        <v>15199</v>
      </c>
      <c r="V178">
        <f t="shared" si="60"/>
        <v>0</v>
      </c>
      <c r="W178" s="91">
        <v>169</v>
      </c>
      <c r="X178" s="92">
        <v>1</v>
      </c>
      <c r="Y178" s="93">
        <v>14306</v>
      </c>
      <c r="Z178" s="93">
        <v>0</v>
      </c>
      <c r="AA178" s="93">
        <v>14306</v>
      </c>
      <c r="AB178" s="93">
        <v>893</v>
      </c>
      <c r="AC178" s="93">
        <v>15199</v>
      </c>
      <c r="AD178" s="93">
        <v>0</v>
      </c>
      <c r="AE178" s="93">
        <v>0</v>
      </c>
      <c r="AF178" s="93">
        <v>0</v>
      </c>
      <c r="AG178" s="94">
        <v>15199</v>
      </c>
      <c r="AI178" s="91">
        <v>169</v>
      </c>
      <c r="AJ178" s="95">
        <v>169</v>
      </c>
      <c r="AK178" s="96" t="s">
        <v>251</v>
      </c>
      <c r="AL178" s="97">
        <f t="shared" si="74"/>
        <v>14306</v>
      </c>
      <c r="AM178" s="98">
        <v>0</v>
      </c>
      <c r="AN178" s="97">
        <f t="shared" si="75"/>
        <v>14306</v>
      </c>
      <c r="AO178" s="97">
        <v>0</v>
      </c>
      <c r="AP178" s="97">
        <v>0</v>
      </c>
      <c r="AQ178" s="97">
        <v>0</v>
      </c>
      <c r="AR178" s="97">
        <v>0</v>
      </c>
      <c r="AS178" s="97">
        <v>0</v>
      </c>
      <c r="AT178" s="97">
        <f t="shared" si="76"/>
        <v>0</v>
      </c>
      <c r="AU178" s="99">
        <f t="shared" si="77"/>
        <v>14306</v>
      </c>
      <c r="AV178" s="99">
        <f t="shared" si="78"/>
        <v>11852.135062343041</v>
      </c>
      <c r="AX178" s="100">
        <v>169</v>
      </c>
      <c r="AY178" s="101" t="s">
        <v>251</v>
      </c>
      <c r="AZ178" s="102"/>
      <c r="BA178" s="102"/>
      <c r="BB178" s="103"/>
      <c r="BC178" s="104">
        <f t="shared" si="79"/>
        <v>0</v>
      </c>
      <c r="BD178" s="103"/>
      <c r="BE178" s="103"/>
      <c r="BF178" s="104">
        <f t="shared" si="61"/>
        <v>0</v>
      </c>
      <c r="BG178" s="105">
        <f t="shared" si="62"/>
        <v>0</v>
      </c>
      <c r="BH178" s="106"/>
      <c r="BI178" s="104">
        <v>0</v>
      </c>
      <c r="BJ178" s="97">
        <f t="shared" si="80"/>
        <v>14306</v>
      </c>
      <c r="BK178" s="97">
        <f t="shared" si="81"/>
        <v>14306</v>
      </c>
      <c r="BL178" s="97">
        <f t="shared" si="82"/>
        <v>0</v>
      </c>
      <c r="BM178" s="97"/>
      <c r="BN178" s="104">
        <f t="shared" si="83"/>
        <v>0</v>
      </c>
      <c r="BO178" s="105">
        <f t="shared" si="84"/>
        <v>0</v>
      </c>
      <c r="BP178" s="107"/>
      <c r="BQ178" s="108">
        <v>0</v>
      </c>
      <c r="BR178" s="109">
        <v>0</v>
      </c>
      <c r="BS178" s="107"/>
      <c r="BT178" s="110"/>
      <c r="BU178" s="110">
        <f t="shared" si="63"/>
        <v>-169</v>
      </c>
      <c r="BV178"/>
      <c r="BW178" s="26"/>
      <c r="BX178" s="107"/>
    </row>
    <row r="179" spans="1:76">
      <c r="A179" s="79">
        <v>170</v>
      </c>
      <c r="B179" s="79">
        <v>170</v>
      </c>
      <c r="C179" s="80" t="s">
        <v>252</v>
      </c>
      <c r="D179" s="81">
        <f t="shared" si="64"/>
        <v>437</v>
      </c>
      <c r="E179" s="82">
        <f t="shared" si="65"/>
        <v>5409357</v>
      </c>
      <c r="F179" s="82">
        <f t="shared" si="65"/>
        <v>390241</v>
      </c>
      <c r="G179" s="83">
        <f t="shared" si="66"/>
        <v>5799598</v>
      </c>
      <c r="H179" s="84"/>
      <c r="I179" s="85">
        <f t="shared" si="67"/>
        <v>571529.57094735827</v>
      </c>
      <c r="J179" s="86">
        <f t="shared" si="57"/>
        <v>0.41239819943011052</v>
      </c>
      <c r="K179" s="87">
        <f t="shared" si="68"/>
        <v>390241</v>
      </c>
      <c r="L179" s="83">
        <f t="shared" si="69"/>
        <v>961770.57094735827</v>
      </c>
      <c r="M179" s="88"/>
      <c r="N179" s="111">
        <f t="shared" si="58"/>
        <v>4837827.4290526416</v>
      </c>
      <c r="P179" s="85">
        <f t="shared" si="70"/>
        <v>0</v>
      </c>
      <c r="Q179" s="82">
        <f t="shared" si="71"/>
        <v>571529.57094735827</v>
      </c>
      <c r="R179" s="82">
        <f t="shared" si="72"/>
        <v>390241</v>
      </c>
      <c r="S179" s="90">
        <f t="shared" si="59"/>
        <v>961770.57094735827</v>
      </c>
      <c r="U179" s="111">
        <f t="shared" si="73"/>
        <v>1776109.25</v>
      </c>
      <c r="V179">
        <f t="shared" si="60"/>
        <v>0</v>
      </c>
      <c r="W179" s="91">
        <v>170</v>
      </c>
      <c r="X179" s="92">
        <v>437</v>
      </c>
      <c r="Y179" s="93">
        <v>5409357</v>
      </c>
      <c r="Z179" s="93">
        <v>0</v>
      </c>
      <c r="AA179" s="93">
        <v>5409357</v>
      </c>
      <c r="AB179" s="93">
        <v>390241</v>
      </c>
      <c r="AC179" s="93">
        <v>5799598</v>
      </c>
      <c r="AD179" s="93">
        <v>0</v>
      </c>
      <c r="AE179" s="93">
        <v>0</v>
      </c>
      <c r="AF179" s="93">
        <v>0</v>
      </c>
      <c r="AG179" s="94">
        <v>5799598</v>
      </c>
      <c r="AI179" s="91">
        <v>170</v>
      </c>
      <c r="AJ179" s="95">
        <v>170</v>
      </c>
      <c r="AK179" s="96" t="s">
        <v>252</v>
      </c>
      <c r="AL179" s="97">
        <f t="shared" si="74"/>
        <v>5409357</v>
      </c>
      <c r="AM179" s="98">
        <v>4719498</v>
      </c>
      <c r="AN179" s="97">
        <f t="shared" si="75"/>
        <v>689859</v>
      </c>
      <c r="AO179" s="97">
        <v>146599.75</v>
      </c>
      <c r="AP179" s="97">
        <v>194455.75</v>
      </c>
      <c r="AQ179" s="97">
        <v>143496.5</v>
      </c>
      <c r="AR179" s="97">
        <v>67259.25</v>
      </c>
      <c r="AS179" s="97">
        <v>144198</v>
      </c>
      <c r="AT179" s="97">
        <f t="shared" si="76"/>
        <v>0</v>
      </c>
      <c r="AU179" s="99">
        <f t="shared" si="77"/>
        <v>1385868.25</v>
      </c>
      <c r="AV179" s="99">
        <f t="shared" si="78"/>
        <v>571529.57094735827</v>
      </c>
      <c r="AX179" s="100">
        <v>170</v>
      </c>
      <c r="AY179" s="101" t="s">
        <v>252</v>
      </c>
      <c r="AZ179" s="102"/>
      <c r="BA179" s="102"/>
      <c r="BB179" s="103"/>
      <c r="BC179" s="104">
        <f t="shared" si="79"/>
        <v>0</v>
      </c>
      <c r="BD179" s="103"/>
      <c r="BE179" s="103"/>
      <c r="BF179" s="104">
        <f t="shared" si="61"/>
        <v>0</v>
      </c>
      <c r="BG179" s="105">
        <f t="shared" si="62"/>
        <v>0</v>
      </c>
      <c r="BH179" s="106"/>
      <c r="BI179" s="104">
        <v>0</v>
      </c>
      <c r="BJ179" s="97">
        <f t="shared" si="80"/>
        <v>689859</v>
      </c>
      <c r="BK179" s="97">
        <f t="shared" si="81"/>
        <v>689859</v>
      </c>
      <c r="BL179" s="97">
        <f t="shared" si="82"/>
        <v>0</v>
      </c>
      <c r="BM179" s="97"/>
      <c r="BN179" s="104">
        <f t="shared" si="83"/>
        <v>0</v>
      </c>
      <c r="BO179" s="105">
        <f t="shared" si="84"/>
        <v>0</v>
      </c>
      <c r="BP179" s="107"/>
      <c r="BQ179" s="108">
        <v>0</v>
      </c>
      <c r="BR179" s="109">
        <v>201809.5</v>
      </c>
      <c r="BS179" s="107"/>
      <c r="BT179" s="110"/>
      <c r="BU179" s="110">
        <f t="shared" si="63"/>
        <v>-170</v>
      </c>
      <c r="BV179"/>
      <c r="BW179" s="26"/>
      <c r="BX179" s="107"/>
    </row>
    <row r="180" spans="1:76">
      <c r="A180" s="79">
        <v>171</v>
      </c>
      <c r="B180" s="79">
        <v>171</v>
      </c>
      <c r="C180" s="80" t="s">
        <v>253</v>
      </c>
      <c r="D180" s="81">
        <f t="shared" si="64"/>
        <v>29</v>
      </c>
      <c r="E180" s="82">
        <f t="shared" si="65"/>
        <v>311373</v>
      </c>
      <c r="F180" s="82">
        <f t="shared" si="65"/>
        <v>25897</v>
      </c>
      <c r="G180" s="83">
        <f t="shared" si="66"/>
        <v>337270</v>
      </c>
      <c r="H180" s="84"/>
      <c r="I180" s="85">
        <f t="shared" si="67"/>
        <v>0</v>
      </c>
      <c r="J180" s="86">
        <f t="shared" si="57"/>
        <v>0</v>
      </c>
      <c r="K180" s="87">
        <f t="shared" si="68"/>
        <v>25897</v>
      </c>
      <c r="L180" s="83">
        <f t="shared" si="69"/>
        <v>25897</v>
      </c>
      <c r="M180" s="88"/>
      <c r="N180" s="111">
        <f t="shared" si="58"/>
        <v>311373</v>
      </c>
      <c r="P180" s="85">
        <f t="shared" si="70"/>
        <v>0</v>
      </c>
      <c r="Q180" s="82">
        <f t="shared" si="71"/>
        <v>0</v>
      </c>
      <c r="R180" s="82">
        <f t="shared" si="72"/>
        <v>25897</v>
      </c>
      <c r="S180" s="90">
        <f t="shared" si="59"/>
        <v>25897</v>
      </c>
      <c r="U180" s="111">
        <f t="shared" si="73"/>
        <v>59398.25</v>
      </c>
      <c r="V180">
        <f t="shared" si="60"/>
        <v>0</v>
      </c>
      <c r="W180" s="91">
        <v>171</v>
      </c>
      <c r="X180" s="92">
        <v>29</v>
      </c>
      <c r="Y180" s="93">
        <v>311373</v>
      </c>
      <c r="Z180" s="93">
        <v>0</v>
      </c>
      <c r="AA180" s="93">
        <v>311373</v>
      </c>
      <c r="AB180" s="93">
        <v>25897</v>
      </c>
      <c r="AC180" s="93">
        <v>337270</v>
      </c>
      <c r="AD180" s="93">
        <v>0</v>
      </c>
      <c r="AE180" s="93">
        <v>0</v>
      </c>
      <c r="AF180" s="93">
        <v>0</v>
      </c>
      <c r="AG180" s="94">
        <v>337270</v>
      </c>
      <c r="AI180" s="91">
        <v>171</v>
      </c>
      <c r="AJ180" s="95">
        <v>171</v>
      </c>
      <c r="AK180" s="96" t="s">
        <v>253</v>
      </c>
      <c r="AL180" s="97">
        <f t="shared" si="74"/>
        <v>311373</v>
      </c>
      <c r="AM180" s="98">
        <v>346919</v>
      </c>
      <c r="AN180" s="97">
        <f t="shared" si="75"/>
        <v>0</v>
      </c>
      <c r="AO180" s="97">
        <v>0</v>
      </c>
      <c r="AP180" s="97">
        <v>15887.75</v>
      </c>
      <c r="AQ180" s="97">
        <v>7964.25</v>
      </c>
      <c r="AR180" s="97">
        <v>192.5</v>
      </c>
      <c r="AS180" s="97">
        <v>9456.75</v>
      </c>
      <c r="AT180" s="97">
        <f t="shared" si="76"/>
        <v>0</v>
      </c>
      <c r="AU180" s="99">
        <f t="shared" si="77"/>
        <v>33501.25</v>
      </c>
      <c r="AV180" s="99">
        <f t="shared" si="78"/>
        <v>0</v>
      </c>
      <c r="AX180" s="100">
        <v>171</v>
      </c>
      <c r="AY180" s="101" t="s">
        <v>253</v>
      </c>
      <c r="AZ180" s="102"/>
      <c r="BA180" s="102"/>
      <c r="BB180" s="103"/>
      <c r="BC180" s="104">
        <f t="shared" si="79"/>
        <v>0</v>
      </c>
      <c r="BD180" s="103"/>
      <c r="BE180" s="103"/>
      <c r="BF180" s="104">
        <f t="shared" si="61"/>
        <v>0</v>
      </c>
      <c r="BG180" s="105">
        <f t="shared" si="62"/>
        <v>0</v>
      </c>
      <c r="BH180" s="106"/>
      <c r="BI180" s="104">
        <v>0</v>
      </c>
      <c r="BJ180" s="97">
        <f t="shared" si="80"/>
        <v>0</v>
      </c>
      <c r="BK180" s="97">
        <f t="shared" si="81"/>
        <v>0</v>
      </c>
      <c r="BL180" s="97">
        <f t="shared" si="82"/>
        <v>0</v>
      </c>
      <c r="BM180" s="97"/>
      <c r="BN180" s="104">
        <f t="shared" si="83"/>
        <v>0</v>
      </c>
      <c r="BO180" s="105">
        <f t="shared" si="84"/>
        <v>0</v>
      </c>
      <c r="BP180" s="107"/>
      <c r="BQ180" s="108">
        <v>13577</v>
      </c>
      <c r="BR180" s="109">
        <v>2716.5</v>
      </c>
      <c r="BS180" s="107"/>
      <c r="BT180" s="110"/>
      <c r="BU180" s="110">
        <f t="shared" si="63"/>
        <v>-171</v>
      </c>
      <c r="BV180"/>
      <c r="BW180" s="26"/>
      <c r="BX180" s="107"/>
    </row>
    <row r="181" spans="1:76">
      <c r="A181" s="79">
        <v>172</v>
      </c>
      <c r="B181" s="79">
        <v>172</v>
      </c>
      <c r="C181" s="80" t="s">
        <v>254</v>
      </c>
      <c r="D181" s="81">
        <f t="shared" si="64"/>
        <v>43</v>
      </c>
      <c r="E181" s="82">
        <f t="shared" si="65"/>
        <v>616248</v>
      </c>
      <c r="F181" s="82">
        <f t="shared" si="65"/>
        <v>38399</v>
      </c>
      <c r="G181" s="83">
        <f t="shared" si="66"/>
        <v>654647</v>
      </c>
      <c r="H181" s="84"/>
      <c r="I181" s="85">
        <f t="shared" si="67"/>
        <v>48366.255063580786</v>
      </c>
      <c r="J181" s="86">
        <f t="shared" si="57"/>
        <v>0.28767861641614495</v>
      </c>
      <c r="K181" s="87">
        <f t="shared" si="68"/>
        <v>38399</v>
      </c>
      <c r="L181" s="83">
        <f t="shared" si="69"/>
        <v>86765.255063580786</v>
      </c>
      <c r="M181" s="88"/>
      <c r="N181" s="111">
        <f t="shared" si="58"/>
        <v>567881.74493641919</v>
      </c>
      <c r="P181" s="85">
        <f t="shared" si="70"/>
        <v>0</v>
      </c>
      <c r="Q181" s="82">
        <f t="shared" si="71"/>
        <v>48366.255063580786</v>
      </c>
      <c r="R181" s="82">
        <f t="shared" si="72"/>
        <v>38399</v>
      </c>
      <c r="S181" s="90">
        <f t="shared" si="59"/>
        <v>86765.255063580786</v>
      </c>
      <c r="U181" s="111">
        <f t="shared" si="73"/>
        <v>206525</v>
      </c>
      <c r="V181">
        <f t="shared" si="60"/>
        <v>0</v>
      </c>
      <c r="W181" s="91">
        <v>172</v>
      </c>
      <c r="X181" s="92">
        <v>43</v>
      </c>
      <c r="Y181" s="93">
        <v>616248</v>
      </c>
      <c r="Z181" s="93">
        <v>0</v>
      </c>
      <c r="AA181" s="93">
        <v>616248</v>
      </c>
      <c r="AB181" s="93">
        <v>38399</v>
      </c>
      <c r="AC181" s="93">
        <v>654647</v>
      </c>
      <c r="AD181" s="93">
        <v>0</v>
      </c>
      <c r="AE181" s="93">
        <v>0</v>
      </c>
      <c r="AF181" s="93">
        <v>0</v>
      </c>
      <c r="AG181" s="94">
        <v>654647</v>
      </c>
      <c r="AI181" s="91">
        <v>172</v>
      </c>
      <c r="AJ181" s="95">
        <v>172</v>
      </c>
      <c r="AK181" s="96" t="s">
        <v>254</v>
      </c>
      <c r="AL181" s="97">
        <f t="shared" si="74"/>
        <v>616248</v>
      </c>
      <c r="AM181" s="98">
        <v>557868</v>
      </c>
      <c r="AN181" s="97">
        <f t="shared" si="75"/>
        <v>58380</v>
      </c>
      <c r="AO181" s="97">
        <v>0</v>
      </c>
      <c r="AP181" s="97">
        <v>16631</v>
      </c>
      <c r="AQ181" s="97">
        <v>41864</v>
      </c>
      <c r="AR181" s="97">
        <v>27310.5</v>
      </c>
      <c r="AS181" s="97">
        <v>23940.5</v>
      </c>
      <c r="AT181" s="97">
        <f t="shared" si="76"/>
        <v>0</v>
      </c>
      <c r="AU181" s="99">
        <f t="shared" si="77"/>
        <v>168126</v>
      </c>
      <c r="AV181" s="99">
        <f t="shared" si="78"/>
        <v>48366.255063580786</v>
      </c>
      <c r="AX181" s="100">
        <v>172</v>
      </c>
      <c r="AY181" s="101" t="s">
        <v>254</v>
      </c>
      <c r="AZ181" s="102"/>
      <c r="BA181" s="102"/>
      <c r="BB181" s="103"/>
      <c r="BC181" s="104">
        <f t="shared" si="79"/>
        <v>0</v>
      </c>
      <c r="BD181" s="103"/>
      <c r="BE181" s="103"/>
      <c r="BF181" s="104">
        <f t="shared" si="61"/>
        <v>0</v>
      </c>
      <c r="BG181" s="105">
        <f t="shared" si="62"/>
        <v>0</v>
      </c>
      <c r="BH181" s="106"/>
      <c r="BI181" s="104">
        <v>0</v>
      </c>
      <c r="BJ181" s="97">
        <f t="shared" si="80"/>
        <v>58380</v>
      </c>
      <c r="BK181" s="97">
        <f t="shared" si="81"/>
        <v>58380</v>
      </c>
      <c r="BL181" s="97">
        <f t="shared" si="82"/>
        <v>0</v>
      </c>
      <c r="BM181" s="97"/>
      <c r="BN181" s="104">
        <f t="shared" si="83"/>
        <v>0</v>
      </c>
      <c r="BO181" s="105">
        <f t="shared" si="84"/>
        <v>0</v>
      </c>
      <c r="BP181" s="107"/>
      <c r="BQ181" s="108">
        <v>17897</v>
      </c>
      <c r="BR181" s="109">
        <v>3365.75</v>
      </c>
      <c r="BS181" s="107"/>
      <c r="BT181" s="110"/>
      <c r="BU181" s="110">
        <f t="shared" si="63"/>
        <v>-172</v>
      </c>
      <c r="BV181"/>
      <c r="BW181" s="26"/>
      <c r="BX181" s="107"/>
    </row>
    <row r="182" spans="1:76">
      <c r="A182" s="79">
        <v>173</v>
      </c>
      <c r="B182" s="79">
        <v>173</v>
      </c>
      <c r="C182" s="80" t="s">
        <v>255</v>
      </c>
      <c r="D182" s="81">
        <f t="shared" si="64"/>
        <v>0</v>
      </c>
      <c r="E182" s="82">
        <f t="shared" si="65"/>
        <v>0</v>
      </c>
      <c r="F182" s="82">
        <f t="shared" si="65"/>
        <v>0</v>
      </c>
      <c r="G182" s="83">
        <f t="shared" si="66"/>
        <v>0</v>
      </c>
      <c r="H182" s="84"/>
      <c r="I182" s="85">
        <f t="shared" si="67"/>
        <v>0</v>
      </c>
      <c r="J182" s="86" t="str">
        <f t="shared" si="57"/>
        <v/>
      </c>
      <c r="K182" s="87">
        <f t="shared" si="68"/>
        <v>0</v>
      </c>
      <c r="L182" s="83">
        <f t="shared" si="69"/>
        <v>0</v>
      </c>
      <c r="M182" s="88"/>
      <c r="N182" s="111">
        <f t="shared" si="58"/>
        <v>0</v>
      </c>
      <c r="P182" s="85">
        <f t="shared" si="70"/>
        <v>0</v>
      </c>
      <c r="Q182" s="82">
        <f t="shared" si="71"/>
        <v>0</v>
      </c>
      <c r="R182" s="82">
        <f t="shared" si="72"/>
        <v>0</v>
      </c>
      <c r="S182" s="90">
        <f t="shared" si="59"/>
        <v>0</v>
      </c>
      <c r="U182" s="111">
        <f t="shared" si="73"/>
        <v>0</v>
      </c>
      <c r="V182">
        <f t="shared" si="60"/>
        <v>0</v>
      </c>
      <c r="W182" s="91">
        <v>173</v>
      </c>
      <c r="X182" s="92"/>
      <c r="Y182" s="93"/>
      <c r="Z182" s="93"/>
      <c r="AA182" s="93"/>
      <c r="AB182" s="93"/>
      <c r="AC182" s="93"/>
      <c r="AD182" s="93"/>
      <c r="AE182" s="93"/>
      <c r="AF182" s="93"/>
      <c r="AG182" s="94"/>
      <c r="AI182" s="91">
        <v>173</v>
      </c>
      <c r="AJ182" s="95">
        <v>173</v>
      </c>
      <c r="AK182" s="96" t="s">
        <v>255</v>
      </c>
      <c r="AL182" s="97">
        <f t="shared" si="74"/>
        <v>0</v>
      </c>
      <c r="AM182" s="98">
        <v>0</v>
      </c>
      <c r="AN182" s="97">
        <f t="shared" si="75"/>
        <v>0</v>
      </c>
      <c r="AO182" s="97">
        <v>0</v>
      </c>
      <c r="AP182" s="97">
        <v>0</v>
      </c>
      <c r="AQ182" s="97">
        <v>0</v>
      </c>
      <c r="AR182" s="97">
        <v>0</v>
      </c>
      <c r="AS182" s="97">
        <v>0</v>
      </c>
      <c r="AT182" s="97">
        <f t="shared" si="76"/>
        <v>0</v>
      </c>
      <c r="AU182" s="99">
        <f t="shared" si="77"/>
        <v>0</v>
      </c>
      <c r="AV182" s="99">
        <f t="shared" si="78"/>
        <v>0</v>
      </c>
      <c r="AX182" s="100">
        <v>173</v>
      </c>
      <c r="AY182" s="101" t="s">
        <v>255</v>
      </c>
      <c r="AZ182" s="102"/>
      <c r="BA182" s="102"/>
      <c r="BB182" s="103"/>
      <c r="BC182" s="104">
        <f t="shared" si="79"/>
        <v>0</v>
      </c>
      <c r="BD182" s="103"/>
      <c r="BE182" s="103"/>
      <c r="BF182" s="104">
        <f t="shared" si="61"/>
        <v>0</v>
      </c>
      <c r="BG182" s="105">
        <f t="shared" si="62"/>
        <v>0</v>
      </c>
      <c r="BH182" s="106"/>
      <c r="BI182" s="104">
        <v>0</v>
      </c>
      <c r="BJ182" s="97">
        <f t="shared" si="80"/>
        <v>0</v>
      </c>
      <c r="BK182" s="97">
        <f t="shared" si="81"/>
        <v>0</v>
      </c>
      <c r="BL182" s="97">
        <f t="shared" si="82"/>
        <v>0</v>
      </c>
      <c r="BM182" s="97"/>
      <c r="BN182" s="104">
        <f t="shared" si="83"/>
        <v>0</v>
      </c>
      <c r="BO182" s="105">
        <f t="shared" si="84"/>
        <v>0</v>
      </c>
      <c r="BP182" s="107"/>
      <c r="BQ182" s="108">
        <v>0</v>
      </c>
      <c r="BR182" s="109">
        <v>0</v>
      </c>
      <c r="BS182" s="107"/>
      <c r="BT182" s="110"/>
      <c r="BU182" s="110">
        <f t="shared" si="63"/>
        <v>-173</v>
      </c>
      <c r="BV182"/>
      <c r="BW182" s="26"/>
      <c r="BX182" s="107"/>
    </row>
    <row r="183" spans="1:76">
      <c r="A183" s="79">
        <v>174</v>
      </c>
      <c r="B183" s="79">
        <v>174</v>
      </c>
      <c r="C183" s="80" t="s">
        <v>256</v>
      </c>
      <c r="D183" s="81">
        <f t="shared" si="64"/>
        <v>26</v>
      </c>
      <c r="E183" s="82">
        <f t="shared" si="65"/>
        <v>319782</v>
      </c>
      <c r="F183" s="82">
        <f t="shared" si="65"/>
        <v>23218</v>
      </c>
      <c r="G183" s="83">
        <f t="shared" si="66"/>
        <v>343000</v>
      </c>
      <c r="H183" s="84"/>
      <c r="I183" s="85">
        <f t="shared" si="67"/>
        <v>119024.2337481922</v>
      </c>
      <c r="J183" s="86">
        <f t="shared" si="57"/>
        <v>0.7128490864254885</v>
      </c>
      <c r="K183" s="87">
        <f t="shared" si="68"/>
        <v>23218</v>
      </c>
      <c r="L183" s="83">
        <f t="shared" si="69"/>
        <v>142242.2337481922</v>
      </c>
      <c r="M183" s="88"/>
      <c r="N183" s="111">
        <f t="shared" si="58"/>
        <v>200757.7662518078</v>
      </c>
      <c r="P183" s="85">
        <f t="shared" si="70"/>
        <v>0</v>
      </c>
      <c r="Q183" s="82">
        <f t="shared" si="71"/>
        <v>119024.2337481922</v>
      </c>
      <c r="R183" s="82">
        <f t="shared" si="72"/>
        <v>23218</v>
      </c>
      <c r="S183" s="90">
        <f t="shared" si="59"/>
        <v>142242.2337481922</v>
      </c>
      <c r="U183" s="111">
        <f t="shared" si="73"/>
        <v>190187.75</v>
      </c>
      <c r="V183">
        <f t="shared" si="60"/>
        <v>0</v>
      </c>
      <c r="W183" s="91">
        <v>174</v>
      </c>
      <c r="X183" s="92">
        <v>26</v>
      </c>
      <c r="Y183" s="93">
        <v>319782</v>
      </c>
      <c r="Z183" s="93">
        <v>0</v>
      </c>
      <c r="AA183" s="93">
        <v>319782</v>
      </c>
      <c r="AB183" s="93">
        <v>23218</v>
      </c>
      <c r="AC183" s="93">
        <v>343000</v>
      </c>
      <c r="AD183" s="93">
        <v>0</v>
      </c>
      <c r="AE183" s="93">
        <v>0</v>
      </c>
      <c r="AF183" s="93">
        <v>0</v>
      </c>
      <c r="AG183" s="94">
        <v>343000</v>
      </c>
      <c r="AI183" s="91">
        <v>174</v>
      </c>
      <c r="AJ183" s="95">
        <v>174</v>
      </c>
      <c r="AK183" s="96" t="s">
        <v>256</v>
      </c>
      <c r="AL183" s="97">
        <f t="shared" si="74"/>
        <v>319782</v>
      </c>
      <c r="AM183" s="98">
        <v>176115</v>
      </c>
      <c r="AN183" s="97">
        <f t="shared" si="75"/>
        <v>143667</v>
      </c>
      <c r="AO183" s="97">
        <v>0</v>
      </c>
      <c r="AP183" s="97">
        <v>6319.25</v>
      </c>
      <c r="AQ183" s="97">
        <v>16983.5</v>
      </c>
      <c r="AR183" s="97">
        <v>0</v>
      </c>
      <c r="AS183" s="97">
        <v>0</v>
      </c>
      <c r="AT183" s="97">
        <f t="shared" si="76"/>
        <v>0</v>
      </c>
      <c r="AU183" s="99">
        <f t="shared" si="77"/>
        <v>166969.75</v>
      </c>
      <c r="AV183" s="99">
        <f t="shared" si="78"/>
        <v>119024.2337481922</v>
      </c>
      <c r="AX183" s="100">
        <v>174</v>
      </c>
      <c r="AY183" s="101" t="s">
        <v>256</v>
      </c>
      <c r="AZ183" s="102"/>
      <c r="BA183" s="102"/>
      <c r="BB183" s="103"/>
      <c r="BC183" s="104">
        <f t="shared" si="79"/>
        <v>0</v>
      </c>
      <c r="BD183" s="103"/>
      <c r="BE183" s="103"/>
      <c r="BF183" s="104">
        <f t="shared" si="61"/>
        <v>0</v>
      </c>
      <c r="BG183" s="105">
        <f t="shared" si="62"/>
        <v>0</v>
      </c>
      <c r="BH183" s="106"/>
      <c r="BI183" s="104">
        <v>0</v>
      </c>
      <c r="BJ183" s="97">
        <f t="shared" si="80"/>
        <v>143667</v>
      </c>
      <c r="BK183" s="97">
        <f t="shared" si="81"/>
        <v>143667</v>
      </c>
      <c r="BL183" s="97">
        <f t="shared" si="82"/>
        <v>0</v>
      </c>
      <c r="BM183" s="97"/>
      <c r="BN183" s="104">
        <f t="shared" si="83"/>
        <v>0</v>
      </c>
      <c r="BO183" s="105">
        <f t="shared" si="84"/>
        <v>0</v>
      </c>
      <c r="BP183" s="107"/>
      <c r="BQ183" s="108">
        <v>0</v>
      </c>
      <c r="BR183" s="109">
        <v>0</v>
      </c>
      <c r="BS183" s="107"/>
      <c r="BT183" s="110"/>
      <c r="BU183" s="110">
        <f t="shared" si="63"/>
        <v>-174</v>
      </c>
      <c r="BV183"/>
      <c r="BW183" s="26"/>
      <c r="BX183" s="107"/>
    </row>
    <row r="184" spans="1:76">
      <c r="A184" s="79">
        <v>175</v>
      </c>
      <c r="B184" s="79">
        <v>175</v>
      </c>
      <c r="C184" s="80" t="s">
        <v>257</v>
      </c>
      <c r="D184" s="81">
        <f t="shared" si="64"/>
        <v>1</v>
      </c>
      <c r="E184" s="82">
        <f t="shared" si="65"/>
        <v>11223</v>
      </c>
      <c r="F184" s="82">
        <f t="shared" si="65"/>
        <v>893</v>
      </c>
      <c r="G184" s="83">
        <f t="shared" si="66"/>
        <v>12116</v>
      </c>
      <c r="H184" s="84"/>
      <c r="I184" s="85">
        <f t="shared" si="67"/>
        <v>197.1765793958929</v>
      </c>
      <c r="J184" s="86">
        <f t="shared" si="57"/>
        <v>6.2955485120016891E-2</v>
      </c>
      <c r="K184" s="87">
        <f t="shared" si="68"/>
        <v>893</v>
      </c>
      <c r="L184" s="83">
        <f t="shared" si="69"/>
        <v>1090.176579395893</v>
      </c>
      <c r="M184" s="88"/>
      <c r="N184" s="111">
        <f t="shared" si="58"/>
        <v>11025.823420604107</v>
      </c>
      <c r="P184" s="85">
        <f t="shared" si="70"/>
        <v>0</v>
      </c>
      <c r="Q184" s="82">
        <f t="shared" si="71"/>
        <v>197.1765793958929</v>
      </c>
      <c r="R184" s="82">
        <f t="shared" si="72"/>
        <v>893</v>
      </c>
      <c r="S184" s="90">
        <f t="shared" si="59"/>
        <v>1090.176579395893</v>
      </c>
      <c r="U184" s="111">
        <f t="shared" si="73"/>
        <v>4025</v>
      </c>
      <c r="V184">
        <f t="shared" si="60"/>
        <v>0</v>
      </c>
      <c r="W184" s="91">
        <v>175</v>
      </c>
      <c r="X184" s="92">
        <v>1</v>
      </c>
      <c r="Y184" s="93">
        <v>11223</v>
      </c>
      <c r="Z184" s="93">
        <v>0</v>
      </c>
      <c r="AA184" s="93">
        <v>11223</v>
      </c>
      <c r="AB184" s="93">
        <v>893</v>
      </c>
      <c r="AC184" s="93">
        <v>12116</v>
      </c>
      <c r="AD184" s="93">
        <v>0</v>
      </c>
      <c r="AE184" s="93">
        <v>0</v>
      </c>
      <c r="AF184" s="93">
        <v>0</v>
      </c>
      <c r="AG184" s="94">
        <v>12116</v>
      </c>
      <c r="AI184" s="91">
        <v>175</v>
      </c>
      <c r="AJ184" s="95">
        <v>175</v>
      </c>
      <c r="AK184" s="96" t="s">
        <v>257</v>
      </c>
      <c r="AL184" s="97">
        <f t="shared" si="74"/>
        <v>11223</v>
      </c>
      <c r="AM184" s="98">
        <v>10985</v>
      </c>
      <c r="AN184" s="97">
        <f t="shared" si="75"/>
        <v>238</v>
      </c>
      <c r="AO184" s="97">
        <v>0</v>
      </c>
      <c r="AP184" s="97">
        <v>2814</v>
      </c>
      <c r="AQ184" s="97">
        <v>0</v>
      </c>
      <c r="AR184" s="97">
        <v>0</v>
      </c>
      <c r="AS184" s="97">
        <v>80</v>
      </c>
      <c r="AT184" s="97">
        <f t="shared" si="76"/>
        <v>0</v>
      </c>
      <c r="AU184" s="99">
        <f t="shared" si="77"/>
        <v>3132</v>
      </c>
      <c r="AV184" s="99">
        <f t="shared" si="78"/>
        <v>197.1765793958929</v>
      </c>
      <c r="AX184" s="100">
        <v>175</v>
      </c>
      <c r="AY184" s="101" t="s">
        <v>257</v>
      </c>
      <c r="AZ184" s="102"/>
      <c r="BA184" s="102"/>
      <c r="BB184" s="103"/>
      <c r="BC184" s="104">
        <f t="shared" si="79"/>
        <v>0</v>
      </c>
      <c r="BD184" s="103"/>
      <c r="BE184" s="103"/>
      <c r="BF184" s="104">
        <f t="shared" si="61"/>
        <v>0</v>
      </c>
      <c r="BG184" s="105">
        <f t="shared" si="62"/>
        <v>0</v>
      </c>
      <c r="BH184" s="106"/>
      <c r="BI184" s="104">
        <v>0</v>
      </c>
      <c r="BJ184" s="97">
        <f t="shared" si="80"/>
        <v>238</v>
      </c>
      <c r="BK184" s="97">
        <f t="shared" si="81"/>
        <v>238</v>
      </c>
      <c r="BL184" s="97">
        <f t="shared" si="82"/>
        <v>0</v>
      </c>
      <c r="BM184" s="97"/>
      <c r="BN184" s="104">
        <f t="shared" si="83"/>
        <v>0</v>
      </c>
      <c r="BO184" s="105">
        <f t="shared" si="84"/>
        <v>0</v>
      </c>
      <c r="BP184" s="107"/>
      <c r="BQ184" s="108">
        <v>145</v>
      </c>
      <c r="BR184" s="109">
        <v>0</v>
      </c>
      <c r="BS184" s="107"/>
      <c r="BT184" s="110"/>
      <c r="BU184" s="110">
        <f t="shared" si="63"/>
        <v>-175</v>
      </c>
      <c r="BV184"/>
      <c r="BW184" s="26"/>
      <c r="BX184" s="107"/>
    </row>
    <row r="185" spans="1:76">
      <c r="A185" s="79">
        <v>176</v>
      </c>
      <c r="B185" s="79">
        <v>176</v>
      </c>
      <c r="C185" s="80" t="s">
        <v>258</v>
      </c>
      <c r="D185" s="81">
        <f t="shared" si="64"/>
        <v>329</v>
      </c>
      <c r="E185" s="82">
        <f t="shared" si="65"/>
        <v>4169722</v>
      </c>
      <c r="F185" s="82">
        <f t="shared" si="65"/>
        <v>293797</v>
      </c>
      <c r="G185" s="83">
        <f t="shared" si="66"/>
        <v>4463519</v>
      </c>
      <c r="H185" s="84"/>
      <c r="I185" s="85">
        <f t="shared" si="67"/>
        <v>161915.93907795762</v>
      </c>
      <c r="J185" s="86">
        <f t="shared" si="57"/>
        <v>0.42416462746597094</v>
      </c>
      <c r="K185" s="87">
        <f t="shared" si="68"/>
        <v>293797</v>
      </c>
      <c r="L185" s="83">
        <f t="shared" si="69"/>
        <v>455712.93907795765</v>
      </c>
      <c r="M185" s="88"/>
      <c r="N185" s="111">
        <f t="shared" si="58"/>
        <v>4007806.0609220425</v>
      </c>
      <c r="P185" s="85">
        <f t="shared" si="70"/>
        <v>0</v>
      </c>
      <c r="Q185" s="82">
        <f t="shared" si="71"/>
        <v>161915.93907795762</v>
      </c>
      <c r="R185" s="82">
        <f t="shared" si="72"/>
        <v>293797</v>
      </c>
      <c r="S185" s="90">
        <f t="shared" si="59"/>
        <v>455712.93907795765</v>
      </c>
      <c r="U185" s="111">
        <f t="shared" si="73"/>
        <v>675526</v>
      </c>
      <c r="V185">
        <f t="shared" si="60"/>
        <v>0</v>
      </c>
      <c r="W185" s="91">
        <v>176</v>
      </c>
      <c r="X185" s="92">
        <v>329</v>
      </c>
      <c r="Y185" s="93">
        <v>4169722</v>
      </c>
      <c r="Z185" s="93">
        <v>0</v>
      </c>
      <c r="AA185" s="93">
        <v>4169722</v>
      </c>
      <c r="AB185" s="93">
        <v>293797</v>
      </c>
      <c r="AC185" s="93">
        <v>4463519</v>
      </c>
      <c r="AD185" s="93">
        <v>0</v>
      </c>
      <c r="AE185" s="93">
        <v>0</v>
      </c>
      <c r="AF185" s="93">
        <v>0</v>
      </c>
      <c r="AG185" s="94">
        <v>4463519</v>
      </c>
      <c r="AI185" s="91">
        <v>176</v>
      </c>
      <c r="AJ185" s="95">
        <v>176</v>
      </c>
      <c r="AK185" s="96" t="s">
        <v>258</v>
      </c>
      <c r="AL185" s="97">
        <f t="shared" si="74"/>
        <v>4169722</v>
      </c>
      <c r="AM185" s="98">
        <v>3974283</v>
      </c>
      <c r="AN185" s="97">
        <f t="shared" si="75"/>
        <v>195439</v>
      </c>
      <c r="AO185" s="97">
        <v>28096.25</v>
      </c>
      <c r="AP185" s="97">
        <v>62354</v>
      </c>
      <c r="AQ185" s="97">
        <v>42014.5</v>
      </c>
      <c r="AR185" s="97">
        <v>3279.75</v>
      </c>
      <c r="AS185" s="97">
        <v>50545.5</v>
      </c>
      <c r="AT185" s="97">
        <f t="shared" si="76"/>
        <v>0</v>
      </c>
      <c r="AU185" s="99">
        <f t="shared" si="77"/>
        <v>381729</v>
      </c>
      <c r="AV185" s="99">
        <f t="shared" si="78"/>
        <v>161915.93907795762</v>
      </c>
      <c r="AX185" s="100">
        <v>176</v>
      </c>
      <c r="AY185" s="101" t="s">
        <v>258</v>
      </c>
      <c r="AZ185" s="102"/>
      <c r="BA185" s="102"/>
      <c r="BB185" s="103"/>
      <c r="BC185" s="104">
        <f t="shared" si="79"/>
        <v>0</v>
      </c>
      <c r="BD185" s="103"/>
      <c r="BE185" s="103"/>
      <c r="BF185" s="104">
        <f t="shared" si="61"/>
        <v>0</v>
      </c>
      <c r="BG185" s="105">
        <f t="shared" si="62"/>
        <v>0</v>
      </c>
      <c r="BH185" s="106"/>
      <c r="BI185" s="104">
        <v>0</v>
      </c>
      <c r="BJ185" s="97">
        <f t="shared" si="80"/>
        <v>195439</v>
      </c>
      <c r="BK185" s="97">
        <f t="shared" si="81"/>
        <v>195439</v>
      </c>
      <c r="BL185" s="97">
        <f t="shared" si="82"/>
        <v>0</v>
      </c>
      <c r="BM185" s="97"/>
      <c r="BN185" s="104">
        <f t="shared" si="83"/>
        <v>0</v>
      </c>
      <c r="BO185" s="105">
        <f t="shared" si="84"/>
        <v>0</v>
      </c>
      <c r="BP185" s="107"/>
      <c r="BQ185" s="108">
        <v>160634</v>
      </c>
      <c r="BR185" s="109">
        <v>85035.75</v>
      </c>
      <c r="BS185" s="107"/>
      <c r="BT185" s="110"/>
      <c r="BU185" s="110">
        <f t="shared" si="63"/>
        <v>-176</v>
      </c>
      <c r="BV185"/>
      <c r="BW185" s="26"/>
      <c r="BX185" s="107"/>
    </row>
    <row r="186" spans="1:76">
      <c r="A186" s="79">
        <v>177</v>
      </c>
      <c r="B186" s="79">
        <v>177</v>
      </c>
      <c r="C186" s="80" t="s">
        <v>259</v>
      </c>
      <c r="D186" s="81">
        <f t="shared" si="64"/>
        <v>16</v>
      </c>
      <c r="E186" s="82">
        <f t="shared" si="65"/>
        <v>184121</v>
      </c>
      <c r="F186" s="82">
        <f t="shared" si="65"/>
        <v>14288</v>
      </c>
      <c r="G186" s="83">
        <f t="shared" si="66"/>
        <v>198409</v>
      </c>
      <c r="H186" s="84"/>
      <c r="I186" s="85">
        <f t="shared" si="67"/>
        <v>0</v>
      </c>
      <c r="J186" s="86">
        <f t="shared" si="57"/>
        <v>0</v>
      </c>
      <c r="K186" s="87">
        <f t="shared" si="68"/>
        <v>14288</v>
      </c>
      <c r="L186" s="83">
        <f t="shared" si="69"/>
        <v>14288</v>
      </c>
      <c r="M186" s="88"/>
      <c r="N186" s="111">
        <f t="shared" si="58"/>
        <v>184121</v>
      </c>
      <c r="P186" s="85">
        <f t="shared" si="70"/>
        <v>0</v>
      </c>
      <c r="Q186" s="82">
        <f t="shared" si="71"/>
        <v>0</v>
      </c>
      <c r="R186" s="82">
        <f t="shared" si="72"/>
        <v>14288</v>
      </c>
      <c r="S186" s="90">
        <f t="shared" si="59"/>
        <v>14288</v>
      </c>
      <c r="U186" s="111">
        <f t="shared" si="73"/>
        <v>47483.75</v>
      </c>
      <c r="V186">
        <f t="shared" si="60"/>
        <v>0</v>
      </c>
      <c r="W186" s="91">
        <v>177</v>
      </c>
      <c r="X186" s="92">
        <v>16</v>
      </c>
      <c r="Y186" s="93">
        <v>184121</v>
      </c>
      <c r="Z186" s="93">
        <v>0</v>
      </c>
      <c r="AA186" s="93">
        <v>184121</v>
      </c>
      <c r="AB186" s="93">
        <v>14288</v>
      </c>
      <c r="AC186" s="93">
        <v>198409</v>
      </c>
      <c r="AD186" s="93">
        <v>0</v>
      </c>
      <c r="AE186" s="93">
        <v>0</v>
      </c>
      <c r="AF186" s="93">
        <v>0</v>
      </c>
      <c r="AG186" s="94">
        <v>198409</v>
      </c>
      <c r="AI186" s="91">
        <v>177</v>
      </c>
      <c r="AJ186" s="95">
        <v>177</v>
      </c>
      <c r="AK186" s="96" t="s">
        <v>259</v>
      </c>
      <c r="AL186" s="97">
        <f t="shared" si="74"/>
        <v>184121</v>
      </c>
      <c r="AM186" s="98">
        <v>190428</v>
      </c>
      <c r="AN186" s="97">
        <f t="shared" si="75"/>
        <v>0</v>
      </c>
      <c r="AO186" s="97">
        <v>0</v>
      </c>
      <c r="AP186" s="97">
        <v>0</v>
      </c>
      <c r="AQ186" s="97">
        <v>13887</v>
      </c>
      <c r="AR186" s="97">
        <v>9603.75</v>
      </c>
      <c r="AS186" s="97">
        <v>9705</v>
      </c>
      <c r="AT186" s="97">
        <f t="shared" si="76"/>
        <v>0</v>
      </c>
      <c r="AU186" s="99">
        <f t="shared" si="77"/>
        <v>33195.75</v>
      </c>
      <c r="AV186" s="99">
        <f t="shared" si="78"/>
        <v>0</v>
      </c>
      <c r="AX186" s="100">
        <v>177</v>
      </c>
      <c r="AY186" s="101" t="s">
        <v>259</v>
      </c>
      <c r="AZ186" s="102"/>
      <c r="BA186" s="102"/>
      <c r="BB186" s="103"/>
      <c r="BC186" s="104">
        <f t="shared" si="79"/>
        <v>0</v>
      </c>
      <c r="BD186" s="103"/>
      <c r="BE186" s="103"/>
      <c r="BF186" s="104">
        <f t="shared" si="61"/>
        <v>0</v>
      </c>
      <c r="BG186" s="105">
        <f t="shared" si="62"/>
        <v>0</v>
      </c>
      <c r="BH186" s="106"/>
      <c r="BI186" s="104">
        <v>0</v>
      </c>
      <c r="BJ186" s="97">
        <f t="shared" si="80"/>
        <v>0</v>
      </c>
      <c r="BK186" s="97">
        <f t="shared" si="81"/>
        <v>0</v>
      </c>
      <c r="BL186" s="97">
        <f t="shared" si="82"/>
        <v>0</v>
      </c>
      <c r="BM186" s="97"/>
      <c r="BN186" s="104">
        <f t="shared" si="83"/>
        <v>0</v>
      </c>
      <c r="BO186" s="105">
        <f t="shared" si="84"/>
        <v>0</v>
      </c>
      <c r="BP186" s="107"/>
      <c r="BQ186" s="108">
        <v>42118</v>
      </c>
      <c r="BR186" s="109">
        <v>0</v>
      </c>
      <c r="BS186" s="107"/>
      <c r="BT186" s="110"/>
      <c r="BU186" s="110">
        <f t="shared" si="63"/>
        <v>-177</v>
      </c>
      <c r="BV186"/>
      <c r="BW186" s="26"/>
      <c r="BX186" s="107"/>
    </row>
    <row r="187" spans="1:76">
      <c r="A187" s="79">
        <v>178</v>
      </c>
      <c r="B187" s="79">
        <v>178</v>
      </c>
      <c r="C187" s="80" t="s">
        <v>260</v>
      </c>
      <c r="D187" s="81">
        <f t="shared" si="64"/>
        <v>248</v>
      </c>
      <c r="E187" s="82">
        <f t="shared" si="65"/>
        <v>2433787</v>
      </c>
      <c r="F187" s="82">
        <f t="shared" si="65"/>
        <v>221464</v>
      </c>
      <c r="G187" s="83">
        <f t="shared" si="66"/>
        <v>2655251</v>
      </c>
      <c r="H187" s="84"/>
      <c r="I187" s="85">
        <f t="shared" si="67"/>
        <v>0</v>
      </c>
      <c r="J187" s="86">
        <f t="shared" si="57"/>
        <v>0</v>
      </c>
      <c r="K187" s="87">
        <f t="shared" si="68"/>
        <v>221464</v>
      </c>
      <c r="L187" s="83">
        <f t="shared" si="69"/>
        <v>221464</v>
      </c>
      <c r="M187" s="88"/>
      <c r="N187" s="111">
        <f t="shared" si="58"/>
        <v>2433787</v>
      </c>
      <c r="P187" s="85">
        <f t="shared" si="70"/>
        <v>0</v>
      </c>
      <c r="Q187" s="82">
        <f t="shared" si="71"/>
        <v>0</v>
      </c>
      <c r="R187" s="82">
        <f t="shared" si="72"/>
        <v>221464</v>
      </c>
      <c r="S187" s="90">
        <f t="shared" si="59"/>
        <v>221464</v>
      </c>
      <c r="U187" s="111">
        <f t="shared" si="73"/>
        <v>347616.25</v>
      </c>
      <c r="V187">
        <f t="shared" si="60"/>
        <v>0</v>
      </c>
      <c r="W187" s="91">
        <v>178</v>
      </c>
      <c r="X187" s="92">
        <v>248</v>
      </c>
      <c r="Y187" s="93">
        <v>2433787</v>
      </c>
      <c r="Z187" s="93">
        <v>0</v>
      </c>
      <c r="AA187" s="93">
        <v>2433787</v>
      </c>
      <c r="AB187" s="93">
        <v>221464</v>
      </c>
      <c r="AC187" s="93">
        <v>2655251</v>
      </c>
      <c r="AD187" s="93">
        <v>0</v>
      </c>
      <c r="AE187" s="93">
        <v>0</v>
      </c>
      <c r="AF187" s="93">
        <v>0</v>
      </c>
      <c r="AG187" s="94">
        <v>2655251</v>
      </c>
      <c r="AI187" s="91">
        <v>178</v>
      </c>
      <c r="AJ187" s="95">
        <v>178</v>
      </c>
      <c r="AK187" s="96" t="s">
        <v>260</v>
      </c>
      <c r="AL187" s="97">
        <f t="shared" si="74"/>
        <v>2433787</v>
      </c>
      <c r="AM187" s="98">
        <v>2454502</v>
      </c>
      <c r="AN187" s="97">
        <f t="shared" si="75"/>
        <v>0</v>
      </c>
      <c r="AO187" s="97">
        <v>48831.75</v>
      </c>
      <c r="AP187" s="97">
        <v>18282.25</v>
      </c>
      <c r="AQ187" s="97">
        <v>12672.25</v>
      </c>
      <c r="AR187" s="97">
        <v>4417.75</v>
      </c>
      <c r="AS187" s="97">
        <v>41948.25</v>
      </c>
      <c r="AT187" s="97">
        <f t="shared" si="76"/>
        <v>0</v>
      </c>
      <c r="AU187" s="99">
        <f t="shared" si="77"/>
        <v>126152.25</v>
      </c>
      <c r="AV187" s="99">
        <f t="shared" si="78"/>
        <v>0</v>
      </c>
      <c r="AX187" s="100">
        <v>178</v>
      </c>
      <c r="AY187" s="101" t="s">
        <v>260</v>
      </c>
      <c r="AZ187" s="102"/>
      <c r="BA187" s="102"/>
      <c r="BB187" s="103"/>
      <c r="BC187" s="104">
        <f t="shared" si="79"/>
        <v>0</v>
      </c>
      <c r="BD187" s="103"/>
      <c r="BE187" s="103"/>
      <c r="BF187" s="104">
        <f t="shared" si="61"/>
        <v>0</v>
      </c>
      <c r="BG187" s="105">
        <f t="shared" si="62"/>
        <v>0</v>
      </c>
      <c r="BH187" s="106"/>
      <c r="BI187" s="104">
        <v>0</v>
      </c>
      <c r="BJ187" s="97">
        <f t="shared" si="80"/>
        <v>0</v>
      </c>
      <c r="BK187" s="97">
        <f t="shared" si="81"/>
        <v>0</v>
      </c>
      <c r="BL187" s="97">
        <f t="shared" si="82"/>
        <v>0</v>
      </c>
      <c r="BM187" s="97"/>
      <c r="BN187" s="104">
        <f t="shared" si="83"/>
        <v>0</v>
      </c>
      <c r="BO187" s="105">
        <f t="shared" si="84"/>
        <v>0</v>
      </c>
      <c r="BP187" s="107"/>
      <c r="BQ187" s="108">
        <v>103954</v>
      </c>
      <c r="BR187" s="109">
        <v>79445.25</v>
      </c>
      <c r="BS187" s="107"/>
      <c r="BT187" s="110"/>
      <c r="BU187" s="110">
        <f t="shared" si="63"/>
        <v>-178</v>
      </c>
      <c r="BV187"/>
      <c r="BW187" s="26"/>
      <c r="BX187" s="107"/>
    </row>
    <row r="188" spans="1:76">
      <c r="A188" s="79">
        <v>179</v>
      </c>
      <c r="B188" s="79">
        <v>179</v>
      </c>
      <c r="C188" s="80" t="s">
        <v>261</v>
      </c>
      <c r="D188" s="81">
        <f t="shared" si="64"/>
        <v>0</v>
      </c>
      <c r="E188" s="82">
        <f t="shared" si="65"/>
        <v>0</v>
      </c>
      <c r="F188" s="82">
        <f t="shared" si="65"/>
        <v>0</v>
      </c>
      <c r="G188" s="83">
        <f t="shared" si="66"/>
        <v>0</v>
      </c>
      <c r="H188" s="84"/>
      <c r="I188" s="85">
        <f t="shared" si="67"/>
        <v>0</v>
      </c>
      <c r="J188" s="86" t="str">
        <f t="shared" si="57"/>
        <v/>
      </c>
      <c r="K188" s="87">
        <f t="shared" si="68"/>
        <v>0</v>
      </c>
      <c r="L188" s="83">
        <f t="shared" si="69"/>
        <v>0</v>
      </c>
      <c r="M188" s="88"/>
      <c r="N188" s="111">
        <f t="shared" si="58"/>
        <v>0</v>
      </c>
      <c r="P188" s="85">
        <f t="shared" si="70"/>
        <v>0</v>
      </c>
      <c r="Q188" s="82">
        <f t="shared" si="71"/>
        <v>0</v>
      </c>
      <c r="R188" s="82">
        <f t="shared" si="72"/>
        <v>0</v>
      </c>
      <c r="S188" s="90">
        <f t="shared" si="59"/>
        <v>0</v>
      </c>
      <c r="U188" s="111">
        <f t="shared" si="73"/>
        <v>0</v>
      </c>
      <c r="V188">
        <f t="shared" si="60"/>
        <v>0</v>
      </c>
      <c r="W188" s="91">
        <v>179</v>
      </c>
      <c r="X188" s="92"/>
      <c r="Y188" s="93"/>
      <c r="Z188" s="93"/>
      <c r="AA188" s="93"/>
      <c r="AB188" s="93"/>
      <c r="AC188" s="93"/>
      <c r="AD188" s="93"/>
      <c r="AE188" s="93"/>
      <c r="AF188" s="93"/>
      <c r="AG188" s="94"/>
      <c r="AI188" s="91">
        <v>179</v>
      </c>
      <c r="AJ188" s="95">
        <v>179</v>
      </c>
      <c r="AK188" s="96" t="s">
        <v>261</v>
      </c>
      <c r="AL188" s="97">
        <f t="shared" si="74"/>
        <v>0</v>
      </c>
      <c r="AM188" s="98">
        <v>0</v>
      </c>
      <c r="AN188" s="97">
        <f t="shared" si="75"/>
        <v>0</v>
      </c>
      <c r="AO188" s="97">
        <v>0</v>
      </c>
      <c r="AP188" s="97">
        <v>0</v>
      </c>
      <c r="AQ188" s="97">
        <v>0</v>
      </c>
      <c r="AR188" s="97">
        <v>0</v>
      </c>
      <c r="AS188" s="97">
        <v>0</v>
      </c>
      <c r="AT188" s="97">
        <f t="shared" si="76"/>
        <v>0</v>
      </c>
      <c r="AU188" s="99">
        <f t="shared" si="77"/>
        <v>0</v>
      </c>
      <c r="AV188" s="99">
        <f t="shared" si="78"/>
        <v>0</v>
      </c>
      <c r="AX188" s="100">
        <v>179</v>
      </c>
      <c r="AY188" s="101" t="s">
        <v>261</v>
      </c>
      <c r="AZ188" s="102"/>
      <c r="BA188" s="102"/>
      <c r="BB188" s="103"/>
      <c r="BC188" s="104">
        <f t="shared" si="79"/>
        <v>0</v>
      </c>
      <c r="BD188" s="103"/>
      <c r="BE188" s="103"/>
      <c r="BF188" s="104">
        <f t="shared" si="61"/>
        <v>0</v>
      </c>
      <c r="BG188" s="105">
        <f t="shared" si="62"/>
        <v>0</v>
      </c>
      <c r="BH188" s="106"/>
      <c r="BI188" s="104">
        <v>0</v>
      </c>
      <c r="BJ188" s="97">
        <f t="shared" si="80"/>
        <v>0</v>
      </c>
      <c r="BK188" s="97">
        <f t="shared" si="81"/>
        <v>0</v>
      </c>
      <c r="BL188" s="97">
        <f t="shared" si="82"/>
        <v>0</v>
      </c>
      <c r="BM188" s="97"/>
      <c r="BN188" s="104">
        <f t="shared" si="83"/>
        <v>0</v>
      </c>
      <c r="BO188" s="105">
        <f t="shared" si="84"/>
        <v>0</v>
      </c>
      <c r="BP188" s="107"/>
      <c r="BQ188" s="108">
        <v>0</v>
      </c>
      <c r="BR188" s="109">
        <v>0</v>
      </c>
      <c r="BS188" s="107"/>
      <c r="BT188" s="110"/>
      <c r="BU188" s="110">
        <f t="shared" si="63"/>
        <v>-179</v>
      </c>
      <c r="BV188"/>
      <c r="BW188" s="26"/>
      <c r="BX188" s="107"/>
    </row>
    <row r="189" spans="1:76">
      <c r="A189" s="79">
        <v>180</v>
      </c>
      <c r="B189" s="79">
        <v>180</v>
      </c>
      <c r="C189" s="80" t="s">
        <v>262</v>
      </c>
      <c r="D189" s="81">
        <f t="shared" si="64"/>
        <v>0</v>
      </c>
      <c r="E189" s="82">
        <f t="shared" si="65"/>
        <v>0</v>
      </c>
      <c r="F189" s="82">
        <f t="shared" si="65"/>
        <v>0</v>
      </c>
      <c r="G189" s="83">
        <f t="shared" si="66"/>
        <v>0</v>
      </c>
      <c r="H189" s="84"/>
      <c r="I189" s="85">
        <f t="shared" si="67"/>
        <v>0</v>
      </c>
      <c r="J189" s="86" t="str">
        <f t="shared" si="57"/>
        <v/>
      </c>
      <c r="K189" s="87">
        <f t="shared" si="68"/>
        <v>0</v>
      </c>
      <c r="L189" s="83">
        <f t="shared" si="69"/>
        <v>0</v>
      </c>
      <c r="M189" s="88"/>
      <c r="N189" s="111">
        <f t="shared" si="58"/>
        <v>0</v>
      </c>
      <c r="P189" s="85">
        <f t="shared" si="70"/>
        <v>0</v>
      </c>
      <c r="Q189" s="82">
        <f t="shared" si="71"/>
        <v>0</v>
      </c>
      <c r="R189" s="82">
        <f t="shared" si="72"/>
        <v>0</v>
      </c>
      <c r="S189" s="90">
        <f t="shared" si="59"/>
        <v>0</v>
      </c>
      <c r="U189" s="111">
        <f t="shared" si="73"/>
        <v>0</v>
      </c>
      <c r="V189">
        <f t="shared" si="60"/>
        <v>0</v>
      </c>
      <c r="W189" s="91">
        <v>180</v>
      </c>
      <c r="X189" s="92"/>
      <c r="Y189" s="93"/>
      <c r="Z189" s="93"/>
      <c r="AA189" s="93"/>
      <c r="AB189" s="93"/>
      <c r="AC189" s="93"/>
      <c r="AD189" s="93"/>
      <c r="AE189" s="93"/>
      <c r="AF189" s="93"/>
      <c r="AG189" s="94"/>
      <c r="AI189" s="91">
        <v>180</v>
      </c>
      <c r="AJ189" s="95">
        <v>180</v>
      </c>
      <c r="AK189" s="96" t="s">
        <v>262</v>
      </c>
      <c r="AL189" s="97">
        <f t="shared" si="74"/>
        <v>0</v>
      </c>
      <c r="AM189" s="98">
        <v>0</v>
      </c>
      <c r="AN189" s="97">
        <f t="shared" si="75"/>
        <v>0</v>
      </c>
      <c r="AO189" s="97">
        <v>0</v>
      </c>
      <c r="AP189" s="97">
        <v>0</v>
      </c>
      <c r="AQ189" s="97">
        <v>0</v>
      </c>
      <c r="AR189" s="97">
        <v>0</v>
      </c>
      <c r="AS189" s="97">
        <v>0</v>
      </c>
      <c r="AT189" s="97">
        <f t="shared" si="76"/>
        <v>0</v>
      </c>
      <c r="AU189" s="99">
        <f t="shared" si="77"/>
        <v>0</v>
      </c>
      <c r="AV189" s="99">
        <f t="shared" si="78"/>
        <v>0</v>
      </c>
      <c r="AX189" s="100">
        <v>180</v>
      </c>
      <c r="AY189" s="101" t="s">
        <v>262</v>
      </c>
      <c r="AZ189" s="102"/>
      <c r="BA189" s="102"/>
      <c r="BB189" s="103"/>
      <c r="BC189" s="104">
        <f t="shared" si="79"/>
        <v>0</v>
      </c>
      <c r="BD189" s="103"/>
      <c r="BE189" s="103"/>
      <c r="BF189" s="104">
        <f t="shared" si="61"/>
        <v>0</v>
      </c>
      <c r="BG189" s="105">
        <f t="shared" si="62"/>
        <v>0</v>
      </c>
      <c r="BH189" s="106"/>
      <c r="BI189" s="104">
        <v>0</v>
      </c>
      <c r="BJ189" s="97">
        <f t="shared" si="80"/>
        <v>0</v>
      </c>
      <c r="BK189" s="97">
        <f t="shared" si="81"/>
        <v>0</v>
      </c>
      <c r="BL189" s="97">
        <f t="shared" si="82"/>
        <v>0</v>
      </c>
      <c r="BM189" s="97"/>
      <c r="BN189" s="104">
        <f t="shared" si="83"/>
        <v>0</v>
      </c>
      <c r="BO189" s="105">
        <f t="shared" si="84"/>
        <v>0</v>
      </c>
      <c r="BP189" s="107"/>
      <c r="BQ189" s="108">
        <v>0</v>
      </c>
      <c r="BR189" s="109">
        <v>0</v>
      </c>
      <c r="BS189" s="107"/>
      <c r="BT189" s="110"/>
      <c r="BU189" s="110">
        <f t="shared" si="63"/>
        <v>-180</v>
      </c>
      <c r="BV189"/>
      <c r="BW189" s="26"/>
      <c r="BX189" s="107"/>
    </row>
    <row r="190" spans="1:76">
      <c r="A190" s="79">
        <v>181</v>
      </c>
      <c r="B190" s="79">
        <v>181</v>
      </c>
      <c r="C190" s="80" t="s">
        <v>263</v>
      </c>
      <c r="D190" s="81">
        <f t="shared" si="64"/>
        <v>65</v>
      </c>
      <c r="E190" s="82">
        <f t="shared" si="65"/>
        <v>728946</v>
      </c>
      <c r="F190" s="82">
        <f t="shared" si="65"/>
        <v>58045</v>
      </c>
      <c r="G190" s="83">
        <f t="shared" si="66"/>
        <v>786991</v>
      </c>
      <c r="H190" s="84"/>
      <c r="I190" s="85">
        <f t="shared" si="67"/>
        <v>0</v>
      </c>
      <c r="J190" s="86">
        <f t="shared" si="57"/>
        <v>0</v>
      </c>
      <c r="K190" s="87">
        <f t="shared" si="68"/>
        <v>58045</v>
      </c>
      <c r="L190" s="83">
        <f t="shared" si="69"/>
        <v>58045</v>
      </c>
      <c r="M190" s="88"/>
      <c r="N190" s="111">
        <f t="shared" si="58"/>
        <v>728946</v>
      </c>
      <c r="P190" s="85">
        <f t="shared" si="70"/>
        <v>0</v>
      </c>
      <c r="Q190" s="82">
        <f t="shared" si="71"/>
        <v>0</v>
      </c>
      <c r="R190" s="82">
        <f t="shared" si="72"/>
        <v>58045</v>
      </c>
      <c r="S190" s="90">
        <f t="shared" si="59"/>
        <v>58045</v>
      </c>
      <c r="U190" s="111">
        <f t="shared" si="73"/>
        <v>179028.25</v>
      </c>
      <c r="V190">
        <f t="shared" si="60"/>
        <v>0</v>
      </c>
      <c r="W190" s="91">
        <v>181</v>
      </c>
      <c r="X190" s="92">
        <v>65</v>
      </c>
      <c r="Y190" s="93">
        <v>728946</v>
      </c>
      <c r="Z190" s="93">
        <v>0</v>
      </c>
      <c r="AA190" s="93">
        <v>728946</v>
      </c>
      <c r="AB190" s="93">
        <v>58045</v>
      </c>
      <c r="AC190" s="93">
        <v>786991</v>
      </c>
      <c r="AD190" s="93">
        <v>0</v>
      </c>
      <c r="AE190" s="93">
        <v>0</v>
      </c>
      <c r="AF190" s="93">
        <v>0</v>
      </c>
      <c r="AG190" s="94">
        <v>786991</v>
      </c>
      <c r="AI190" s="91">
        <v>181</v>
      </c>
      <c r="AJ190" s="95">
        <v>181</v>
      </c>
      <c r="AK190" s="96" t="s">
        <v>263</v>
      </c>
      <c r="AL190" s="97">
        <f t="shared" si="74"/>
        <v>728946</v>
      </c>
      <c r="AM190" s="98">
        <v>745576</v>
      </c>
      <c r="AN190" s="97">
        <f t="shared" si="75"/>
        <v>0</v>
      </c>
      <c r="AO190" s="97">
        <v>25644.25</v>
      </c>
      <c r="AP190" s="97">
        <v>47084</v>
      </c>
      <c r="AQ190" s="97">
        <v>31421</v>
      </c>
      <c r="AR190" s="97">
        <v>7718.25</v>
      </c>
      <c r="AS190" s="97">
        <v>9115.75</v>
      </c>
      <c r="AT190" s="97">
        <f t="shared" si="76"/>
        <v>0</v>
      </c>
      <c r="AU190" s="99">
        <f t="shared" si="77"/>
        <v>120983.25</v>
      </c>
      <c r="AV190" s="99">
        <f t="shared" si="78"/>
        <v>0</v>
      </c>
      <c r="AX190" s="100">
        <v>181</v>
      </c>
      <c r="AY190" s="101" t="s">
        <v>263</v>
      </c>
      <c r="AZ190" s="102"/>
      <c r="BA190" s="102"/>
      <c r="BB190" s="103"/>
      <c r="BC190" s="104">
        <f t="shared" si="79"/>
        <v>0</v>
      </c>
      <c r="BD190" s="103"/>
      <c r="BE190" s="103"/>
      <c r="BF190" s="104">
        <f t="shared" si="61"/>
        <v>0</v>
      </c>
      <c r="BG190" s="105">
        <f t="shared" si="62"/>
        <v>0</v>
      </c>
      <c r="BH190" s="106"/>
      <c r="BI190" s="104">
        <v>0</v>
      </c>
      <c r="BJ190" s="97">
        <f t="shared" si="80"/>
        <v>0</v>
      </c>
      <c r="BK190" s="97">
        <f t="shared" si="81"/>
        <v>0</v>
      </c>
      <c r="BL190" s="97">
        <f t="shared" si="82"/>
        <v>0</v>
      </c>
      <c r="BM190" s="97"/>
      <c r="BN190" s="104">
        <f t="shared" si="83"/>
        <v>0</v>
      </c>
      <c r="BO190" s="105">
        <f t="shared" si="84"/>
        <v>0</v>
      </c>
      <c r="BP190" s="107"/>
      <c r="BQ190" s="108">
        <v>34618</v>
      </c>
      <c r="BR190" s="109">
        <v>25245.75</v>
      </c>
      <c r="BS190" s="107"/>
      <c r="BT190" s="110"/>
      <c r="BU190" s="110">
        <f t="shared" si="63"/>
        <v>-181</v>
      </c>
      <c r="BV190"/>
      <c r="BW190" s="26"/>
      <c r="BX190" s="107"/>
    </row>
    <row r="191" spans="1:76">
      <c r="A191" s="79">
        <v>182</v>
      </c>
      <c r="B191" s="79">
        <v>182</v>
      </c>
      <c r="C191" s="80" t="s">
        <v>264</v>
      </c>
      <c r="D191" s="81">
        <f t="shared" si="64"/>
        <v>24</v>
      </c>
      <c r="E191" s="82">
        <f t="shared" si="65"/>
        <v>269616</v>
      </c>
      <c r="F191" s="82">
        <f t="shared" si="65"/>
        <v>21432</v>
      </c>
      <c r="G191" s="83">
        <f t="shared" si="66"/>
        <v>291048</v>
      </c>
      <c r="H191" s="84"/>
      <c r="I191" s="85">
        <f t="shared" si="67"/>
        <v>92247.985655439013</v>
      </c>
      <c r="J191" s="86">
        <f t="shared" si="57"/>
        <v>0.71332288641439368</v>
      </c>
      <c r="K191" s="87">
        <f t="shared" si="68"/>
        <v>21432</v>
      </c>
      <c r="L191" s="83">
        <f t="shared" si="69"/>
        <v>113679.98565543901</v>
      </c>
      <c r="M191" s="88"/>
      <c r="N191" s="111">
        <f t="shared" si="58"/>
        <v>177368.01434456097</v>
      </c>
      <c r="P191" s="85">
        <f t="shared" si="70"/>
        <v>0</v>
      </c>
      <c r="Q191" s="82">
        <f t="shared" si="71"/>
        <v>92247.985655439013</v>
      </c>
      <c r="R191" s="82">
        <f t="shared" si="72"/>
        <v>21432</v>
      </c>
      <c r="S191" s="90">
        <f t="shared" si="59"/>
        <v>113679.98565543901</v>
      </c>
      <c r="U191" s="111">
        <f t="shared" si="73"/>
        <v>150753.5</v>
      </c>
      <c r="V191">
        <f t="shared" si="60"/>
        <v>0</v>
      </c>
      <c r="W191" s="91">
        <v>182</v>
      </c>
      <c r="X191" s="92">
        <v>24</v>
      </c>
      <c r="Y191" s="93">
        <v>269616</v>
      </c>
      <c r="Z191" s="93">
        <v>0</v>
      </c>
      <c r="AA191" s="93">
        <v>269616</v>
      </c>
      <c r="AB191" s="93">
        <v>21432</v>
      </c>
      <c r="AC191" s="93">
        <v>291048</v>
      </c>
      <c r="AD191" s="93">
        <v>0</v>
      </c>
      <c r="AE191" s="93">
        <v>0</v>
      </c>
      <c r="AF191" s="93">
        <v>0</v>
      </c>
      <c r="AG191" s="94">
        <v>291048</v>
      </c>
      <c r="AI191" s="91">
        <v>182</v>
      </c>
      <c r="AJ191" s="95">
        <v>182</v>
      </c>
      <c r="AK191" s="96" t="s">
        <v>264</v>
      </c>
      <c r="AL191" s="97">
        <f t="shared" si="74"/>
        <v>269616</v>
      </c>
      <c r="AM191" s="98">
        <v>158269</v>
      </c>
      <c r="AN191" s="97">
        <f t="shared" si="75"/>
        <v>111347</v>
      </c>
      <c r="AO191" s="97">
        <v>13384.5</v>
      </c>
      <c r="AP191" s="97">
        <v>3483.75</v>
      </c>
      <c r="AQ191" s="97">
        <v>1106.25</v>
      </c>
      <c r="AR191" s="97">
        <v>0</v>
      </c>
      <c r="AS191" s="97">
        <v>0</v>
      </c>
      <c r="AT191" s="97">
        <f t="shared" si="76"/>
        <v>0</v>
      </c>
      <c r="AU191" s="99">
        <f t="shared" si="77"/>
        <v>129321.5</v>
      </c>
      <c r="AV191" s="99">
        <f t="shared" si="78"/>
        <v>92247.985655439013</v>
      </c>
      <c r="AX191" s="100">
        <v>182</v>
      </c>
      <c r="AY191" s="101" t="s">
        <v>264</v>
      </c>
      <c r="AZ191" s="102"/>
      <c r="BA191" s="102"/>
      <c r="BB191" s="103"/>
      <c r="BC191" s="104">
        <f t="shared" si="79"/>
        <v>0</v>
      </c>
      <c r="BD191" s="103"/>
      <c r="BE191" s="103"/>
      <c r="BF191" s="104">
        <f t="shared" si="61"/>
        <v>0</v>
      </c>
      <c r="BG191" s="105">
        <f t="shared" si="62"/>
        <v>0</v>
      </c>
      <c r="BH191" s="106"/>
      <c r="BI191" s="104">
        <v>0</v>
      </c>
      <c r="BJ191" s="97">
        <f t="shared" si="80"/>
        <v>111347</v>
      </c>
      <c r="BK191" s="97">
        <f t="shared" si="81"/>
        <v>111347</v>
      </c>
      <c r="BL191" s="97">
        <f t="shared" si="82"/>
        <v>0</v>
      </c>
      <c r="BM191" s="97"/>
      <c r="BN191" s="104">
        <f t="shared" si="83"/>
        <v>0</v>
      </c>
      <c r="BO191" s="105">
        <f t="shared" si="84"/>
        <v>0</v>
      </c>
      <c r="BP191" s="107"/>
      <c r="BQ191" s="108">
        <v>23092</v>
      </c>
      <c r="BR191" s="109">
        <v>25782.25</v>
      </c>
      <c r="BS191" s="107"/>
      <c r="BT191" s="110"/>
      <c r="BU191" s="110">
        <f t="shared" si="63"/>
        <v>-182</v>
      </c>
      <c r="BV191"/>
      <c r="BW191" s="26"/>
      <c r="BX191" s="107"/>
    </row>
    <row r="192" spans="1:76">
      <c r="A192" s="79">
        <v>183</v>
      </c>
      <c r="B192" s="79">
        <v>183</v>
      </c>
      <c r="C192" s="80" t="s">
        <v>265</v>
      </c>
      <c r="D192" s="81">
        <f t="shared" si="64"/>
        <v>0</v>
      </c>
      <c r="E192" s="82">
        <f t="shared" si="65"/>
        <v>0</v>
      </c>
      <c r="F192" s="82">
        <f t="shared" si="65"/>
        <v>0</v>
      </c>
      <c r="G192" s="83">
        <f t="shared" si="66"/>
        <v>0</v>
      </c>
      <c r="H192" s="84"/>
      <c r="I192" s="85">
        <f t="shared" si="67"/>
        <v>0</v>
      </c>
      <c r="J192" s="86" t="str">
        <f t="shared" si="57"/>
        <v/>
      </c>
      <c r="K192" s="87">
        <f t="shared" si="68"/>
        <v>0</v>
      </c>
      <c r="L192" s="83">
        <f t="shared" si="69"/>
        <v>0</v>
      </c>
      <c r="M192" s="88"/>
      <c r="N192" s="111">
        <f t="shared" si="58"/>
        <v>0</v>
      </c>
      <c r="P192" s="85">
        <f t="shared" si="70"/>
        <v>0</v>
      </c>
      <c r="Q192" s="82">
        <f t="shared" si="71"/>
        <v>0</v>
      </c>
      <c r="R192" s="82">
        <f t="shared" si="72"/>
        <v>0</v>
      </c>
      <c r="S192" s="90">
        <f t="shared" si="59"/>
        <v>0</v>
      </c>
      <c r="U192" s="111">
        <f t="shared" si="73"/>
        <v>0</v>
      </c>
      <c r="V192">
        <f t="shared" si="60"/>
        <v>0</v>
      </c>
      <c r="W192" s="91">
        <v>183</v>
      </c>
      <c r="X192" s="92"/>
      <c r="Y192" s="93"/>
      <c r="Z192" s="93"/>
      <c r="AA192" s="93"/>
      <c r="AB192" s="93"/>
      <c r="AC192" s="93"/>
      <c r="AD192" s="93"/>
      <c r="AE192" s="93"/>
      <c r="AF192" s="93"/>
      <c r="AG192" s="94"/>
      <c r="AI192" s="91">
        <v>183</v>
      </c>
      <c r="AJ192" s="95">
        <v>183</v>
      </c>
      <c r="AK192" s="96" t="s">
        <v>265</v>
      </c>
      <c r="AL192" s="97">
        <f t="shared" si="74"/>
        <v>0</v>
      </c>
      <c r="AM192" s="98">
        <v>0</v>
      </c>
      <c r="AN192" s="97">
        <f t="shared" si="75"/>
        <v>0</v>
      </c>
      <c r="AO192" s="97">
        <v>0</v>
      </c>
      <c r="AP192" s="97">
        <v>0</v>
      </c>
      <c r="AQ192" s="97">
        <v>0</v>
      </c>
      <c r="AR192" s="97">
        <v>0</v>
      </c>
      <c r="AS192" s="97">
        <v>0</v>
      </c>
      <c r="AT192" s="97">
        <f t="shared" si="76"/>
        <v>0</v>
      </c>
      <c r="AU192" s="99">
        <f t="shared" si="77"/>
        <v>0</v>
      </c>
      <c r="AV192" s="99">
        <f t="shared" si="78"/>
        <v>0</v>
      </c>
      <c r="AX192" s="100">
        <v>183</v>
      </c>
      <c r="AY192" s="101" t="s">
        <v>265</v>
      </c>
      <c r="AZ192" s="102"/>
      <c r="BA192" s="102"/>
      <c r="BB192" s="103"/>
      <c r="BC192" s="104">
        <f t="shared" si="79"/>
        <v>0</v>
      </c>
      <c r="BD192" s="103"/>
      <c r="BE192" s="103"/>
      <c r="BF192" s="104">
        <f t="shared" si="61"/>
        <v>0</v>
      </c>
      <c r="BG192" s="105">
        <f t="shared" si="62"/>
        <v>0</v>
      </c>
      <c r="BH192" s="106"/>
      <c r="BI192" s="104">
        <v>0</v>
      </c>
      <c r="BJ192" s="97">
        <f t="shared" si="80"/>
        <v>0</v>
      </c>
      <c r="BK192" s="97">
        <f t="shared" si="81"/>
        <v>0</v>
      </c>
      <c r="BL192" s="97">
        <f t="shared" si="82"/>
        <v>0</v>
      </c>
      <c r="BM192" s="97"/>
      <c r="BN192" s="104">
        <f t="shared" si="83"/>
        <v>0</v>
      </c>
      <c r="BO192" s="105">
        <f t="shared" si="84"/>
        <v>0</v>
      </c>
      <c r="BP192" s="107"/>
      <c r="BQ192" s="108">
        <v>0</v>
      </c>
      <c r="BR192" s="109">
        <v>0</v>
      </c>
      <c r="BS192" s="107"/>
      <c r="BT192" s="110"/>
      <c r="BU192" s="110">
        <f t="shared" si="63"/>
        <v>-183</v>
      </c>
      <c r="BV192"/>
      <c r="BW192" s="26"/>
      <c r="BX192" s="107"/>
    </row>
    <row r="193" spans="1:76">
      <c r="A193" s="79">
        <v>184</v>
      </c>
      <c r="B193" s="79">
        <v>184</v>
      </c>
      <c r="C193" s="80" t="s">
        <v>266</v>
      </c>
      <c r="D193" s="81">
        <f t="shared" si="64"/>
        <v>0</v>
      </c>
      <c r="E193" s="82">
        <f t="shared" si="65"/>
        <v>0</v>
      </c>
      <c r="F193" s="82">
        <f t="shared" si="65"/>
        <v>0</v>
      </c>
      <c r="G193" s="83">
        <f t="shared" si="66"/>
        <v>0</v>
      </c>
      <c r="H193" s="84"/>
      <c r="I193" s="85">
        <f t="shared" si="67"/>
        <v>0</v>
      </c>
      <c r="J193" s="86" t="str">
        <f t="shared" si="57"/>
        <v/>
      </c>
      <c r="K193" s="87">
        <f t="shared" si="68"/>
        <v>0</v>
      </c>
      <c r="L193" s="83">
        <f t="shared" si="69"/>
        <v>0</v>
      </c>
      <c r="M193" s="88"/>
      <c r="N193" s="111">
        <f t="shared" si="58"/>
        <v>0</v>
      </c>
      <c r="P193" s="85">
        <f t="shared" si="70"/>
        <v>0</v>
      </c>
      <c r="Q193" s="82">
        <f t="shared" si="71"/>
        <v>0</v>
      </c>
      <c r="R193" s="82">
        <f t="shared" si="72"/>
        <v>0</v>
      </c>
      <c r="S193" s="90">
        <f t="shared" si="59"/>
        <v>0</v>
      </c>
      <c r="U193" s="111">
        <f t="shared" si="73"/>
        <v>0</v>
      </c>
      <c r="V193">
        <f t="shared" si="60"/>
        <v>0</v>
      </c>
      <c r="W193" s="91">
        <v>184</v>
      </c>
      <c r="X193" s="92"/>
      <c r="Y193" s="93"/>
      <c r="Z193" s="93"/>
      <c r="AA193" s="93"/>
      <c r="AB193" s="93"/>
      <c r="AC193" s="93"/>
      <c r="AD193" s="93"/>
      <c r="AE193" s="93"/>
      <c r="AF193" s="93"/>
      <c r="AG193" s="94"/>
      <c r="AI193" s="91">
        <v>184</v>
      </c>
      <c r="AJ193" s="95">
        <v>184</v>
      </c>
      <c r="AK193" s="96" t="s">
        <v>266</v>
      </c>
      <c r="AL193" s="97">
        <f t="shared" si="74"/>
        <v>0</v>
      </c>
      <c r="AM193" s="98">
        <v>0</v>
      </c>
      <c r="AN193" s="97">
        <f t="shared" si="75"/>
        <v>0</v>
      </c>
      <c r="AO193" s="97">
        <v>0</v>
      </c>
      <c r="AP193" s="97">
        <v>0</v>
      </c>
      <c r="AQ193" s="97">
        <v>0</v>
      </c>
      <c r="AR193" s="97">
        <v>0</v>
      </c>
      <c r="AS193" s="97">
        <v>0</v>
      </c>
      <c r="AT193" s="97">
        <f t="shared" si="76"/>
        <v>0</v>
      </c>
      <c r="AU193" s="99">
        <f t="shared" si="77"/>
        <v>0</v>
      </c>
      <c r="AV193" s="99">
        <f t="shared" si="78"/>
        <v>0</v>
      </c>
      <c r="AX193" s="100">
        <v>184</v>
      </c>
      <c r="AY193" s="101" t="s">
        <v>266</v>
      </c>
      <c r="AZ193" s="102"/>
      <c r="BA193" s="102"/>
      <c r="BB193" s="103"/>
      <c r="BC193" s="104">
        <f t="shared" si="79"/>
        <v>0</v>
      </c>
      <c r="BD193" s="103"/>
      <c r="BE193" s="103"/>
      <c r="BF193" s="104">
        <f t="shared" si="61"/>
        <v>0</v>
      </c>
      <c r="BG193" s="105">
        <f t="shared" si="62"/>
        <v>0</v>
      </c>
      <c r="BH193" s="106"/>
      <c r="BI193" s="104">
        <v>0</v>
      </c>
      <c r="BJ193" s="97">
        <f t="shared" si="80"/>
        <v>0</v>
      </c>
      <c r="BK193" s="97">
        <f t="shared" si="81"/>
        <v>0</v>
      </c>
      <c r="BL193" s="97">
        <f t="shared" si="82"/>
        <v>0</v>
      </c>
      <c r="BM193" s="97"/>
      <c r="BN193" s="104">
        <f t="shared" si="83"/>
        <v>0</v>
      </c>
      <c r="BO193" s="105">
        <f t="shared" si="84"/>
        <v>0</v>
      </c>
      <c r="BP193" s="107"/>
      <c r="BQ193" s="108">
        <v>0</v>
      </c>
      <c r="BR193" s="109">
        <v>0</v>
      </c>
      <c r="BS193" s="107"/>
      <c r="BT193" s="110"/>
      <c r="BU193" s="110">
        <f t="shared" si="63"/>
        <v>-184</v>
      </c>
      <c r="BV193"/>
      <c r="BW193" s="26"/>
      <c r="BX193" s="107"/>
    </row>
    <row r="194" spans="1:76">
      <c r="A194" s="79">
        <v>185</v>
      </c>
      <c r="B194" s="79">
        <v>185</v>
      </c>
      <c r="C194" s="80" t="s">
        <v>267</v>
      </c>
      <c r="D194" s="81">
        <f t="shared" si="64"/>
        <v>4</v>
      </c>
      <c r="E194" s="82">
        <f t="shared" si="65"/>
        <v>37020</v>
      </c>
      <c r="F194" s="82">
        <f t="shared" si="65"/>
        <v>3572</v>
      </c>
      <c r="G194" s="83">
        <f t="shared" si="66"/>
        <v>40592</v>
      </c>
      <c r="H194" s="84"/>
      <c r="I194" s="85">
        <f t="shared" si="67"/>
        <v>0</v>
      </c>
      <c r="J194" s="86">
        <f t="shared" si="57"/>
        <v>0</v>
      </c>
      <c r="K194" s="87">
        <f t="shared" si="68"/>
        <v>3572</v>
      </c>
      <c r="L194" s="83">
        <f t="shared" si="69"/>
        <v>3572</v>
      </c>
      <c r="M194" s="88"/>
      <c r="N194" s="111">
        <f t="shared" si="58"/>
        <v>37020</v>
      </c>
      <c r="P194" s="85">
        <f t="shared" si="70"/>
        <v>0</v>
      </c>
      <c r="Q194" s="82">
        <f t="shared" si="71"/>
        <v>0</v>
      </c>
      <c r="R194" s="82">
        <f t="shared" si="72"/>
        <v>3572</v>
      </c>
      <c r="S194" s="90">
        <f t="shared" si="59"/>
        <v>3572</v>
      </c>
      <c r="U194" s="111">
        <f t="shared" si="73"/>
        <v>11052.75</v>
      </c>
      <c r="V194">
        <f t="shared" si="60"/>
        <v>0</v>
      </c>
      <c r="W194" s="91">
        <v>185</v>
      </c>
      <c r="X194" s="92">
        <v>4</v>
      </c>
      <c r="Y194" s="93">
        <v>37020</v>
      </c>
      <c r="Z194" s="93">
        <v>0</v>
      </c>
      <c r="AA194" s="93">
        <v>37020</v>
      </c>
      <c r="AB194" s="93">
        <v>3572</v>
      </c>
      <c r="AC194" s="93">
        <v>40592</v>
      </c>
      <c r="AD194" s="93">
        <v>0</v>
      </c>
      <c r="AE194" s="93">
        <v>0</v>
      </c>
      <c r="AF194" s="93">
        <v>0</v>
      </c>
      <c r="AG194" s="94">
        <v>40592</v>
      </c>
      <c r="AI194" s="91">
        <v>185</v>
      </c>
      <c r="AJ194" s="95">
        <v>185</v>
      </c>
      <c r="AK194" s="96" t="s">
        <v>267</v>
      </c>
      <c r="AL194" s="97">
        <f t="shared" si="74"/>
        <v>37020</v>
      </c>
      <c r="AM194" s="98">
        <v>58290</v>
      </c>
      <c r="AN194" s="97">
        <f t="shared" si="75"/>
        <v>0</v>
      </c>
      <c r="AO194" s="97">
        <v>2608.25</v>
      </c>
      <c r="AP194" s="97">
        <v>3313.25</v>
      </c>
      <c r="AQ194" s="97">
        <v>1559.25</v>
      </c>
      <c r="AR194" s="97">
        <v>0</v>
      </c>
      <c r="AS194" s="97">
        <v>0</v>
      </c>
      <c r="AT194" s="97">
        <f t="shared" si="76"/>
        <v>0</v>
      </c>
      <c r="AU194" s="99">
        <f t="shared" si="77"/>
        <v>7480.75</v>
      </c>
      <c r="AV194" s="99">
        <f t="shared" si="78"/>
        <v>0</v>
      </c>
      <c r="AX194" s="100">
        <v>185</v>
      </c>
      <c r="AY194" s="101" t="s">
        <v>267</v>
      </c>
      <c r="AZ194" s="102"/>
      <c r="BA194" s="102"/>
      <c r="BB194" s="103"/>
      <c r="BC194" s="104">
        <f t="shared" si="79"/>
        <v>0</v>
      </c>
      <c r="BD194" s="103"/>
      <c r="BE194" s="103"/>
      <c r="BF194" s="104">
        <f t="shared" si="61"/>
        <v>0</v>
      </c>
      <c r="BG194" s="105">
        <f t="shared" si="62"/>
        <v>0</v>
      </c>
      <c r="BH194" s="106"/>
      <c r="BI194" s="104">
        <v>0</v>
      </c>
      <c r="BJ194" s="97">
        <f t="shared" si="80"/>
        <v>0</v>
      </c>
      <c r="BK194" s="97">
        <f t="shared" si="81"/>
        <v>0</v>
      </c>
      <c r="BL194" s="97">
        <f t="shared" si="82"/>
        <v>0</v>
      </c>
      <c r="BM194" s="97"/>
      <c r="BN194" s="104">
        <f t="shared" si="83"/>
        <v>0</v>
      </c>
      <c r="BO194" s="105">
        <f t="shared" si="84"/>
        <v>0</v>
      </c>
      <c r="BP194" s="107"/>
      <c r="BQ194" s="108">
        <v>10596</v>
      </c>
      <c r="BR194" s="109">
        <v>0</v>
      </c>
      <c r="BS194" s="107"/>
      <c r="BT194" s="110"/>
      <c r="BU194" s="110">
        <f t="shared" si="63"/>
        <v>-185</v>
      </c>
      <c r="BV194"/>
      <c r="BW194" s="26"/>
      <c r="BX194" s="107"/>
    </row>
    <row r="195" spans="1:76">
      <c r="A195" s="79">
        <v>186</v>
      </c>
      <c r="B195" s="79">
        <v>186</v>
      </c>
      <c r="C195" s="80" t="s">
        <v>268</v>
      </c>
      <c r="D195" s="81">
        <f t="shared" si="64"/>
        <v>4</v>
      </c>
      <c r="E195" s="82">
        <f t="shared" si="65"/>
        <v>50744</v>
      </c>
      <c r="F195" s="82">
        <f t="shared" si="65"/>
        <v>3572</v>
      </c>
      <c r="G195" s="83">
        <f t="shared" si="66"/>
        <v>54316</v>
      </c>
      <c r="H195" s="84"/>
      <c r="I195" s="85">
        <f t="shared" si="67"/>
        <v>0</v>
      </c>
      <c r="J195" s="86">
        <f t="shared" si="57"/>
        <v>0</v>
      </c>
      <c r="K195" s="87">
        <f t="shared" si="68"/>
        <v>3572</v>
      </c>
      <c r="L195" s="83">
        <f t="shared" si="69"/>
        <v>3572</v>
      </c>
      <c r="M195" s="88"/>
      <c r="N195" s="111">
        <f t="shared" si="58"/>
        <v>50744</v>
      </c>
      <c r="P195" s="85">
        <f t="shared" si="70"/>
        <v>0</v>
      </c>
      <c r="Q195" s="82">
        <f t="shared" si="71"/>
        <v>0</v>
      </c>
      <c r="R195" s="82">
        <f t="shared" si="72"/>
        <v>3572</v>
      </c>
      <c r="S195" s="90">
        <f t="shared" si="59"/>
        <v>3572</v>
      </c>
      <c r="U195" s="111">
        <f t="shared" si="73"/>
        <v>15557</v>
      </c>
      <c r="V195">
        <f t="shared" si="60"/>
        <v>0</v>
      </c>
      <c r="W195" s="91">
        <v>186</v>
      </c>
      <c r="X195" s="92">
        <v>4</v>
      </c>
      <c r="Y195" s="93">
        <v>50744</v>
      </c>
      <c r="Z195" s="93">
        <v>0</v>
      </c>
      <c r="AA195" s="93">
        <v>50744</v>
      </c>
      <c r="AB195" s="93">
        <v>3572</v>
      </c>
      <c r="AC195" s="93">
        <v>54316</v>
      </c>
      <c r="AD195" s="93">
        <v>0</v>
      </c>
      <c r="AE195" s="93">
        <v>0</v>
      </c>
      <c r="AF195" s="93">
        <v>0</v>
      </c>
      <c r="AG195" s="94">
        <v>54316</v>
      </c>
      <c r="AI195" s="91">
        <v>186</v>
      </c>
      <c r="AJ195" s="95">
        <v>186</v>
      </c>
      <c r="AK195" s="96" t="s">
        <v>268</v>
      </c>
      <c r="AL195" s="97">
        <f t="shared" si="74"/>
        <v>50744</v>
      </c>
      <c r="AM195" s="98">
        <v>64600</v>
      </c>
      <c r="AN195" s="97">
        <f t="shared" si="75"/>
        <v>0</v>
      </c>
      <c r="AO195" s="97">
        <v>0</v>
      </c>
      <c r="AP195" s="97">
        <v>9076</v>
      </c>
      <c r="AQ195" s="97">
        <v>0</v>
      </c>
      <c r="AR195" s="97">
        <v>0</v>
      </c>
      <c r="AS195" s="97">
        <v>2909</v>
      </c>
      <c r="AT195" s="97">
        <f t="shared" si="76"/>
        <v>0</v>
      </c>
      <c r="AU195" s="99">
        <f t="shared" si="77"/>
        <v>11985</v>
      </c>
      <c r="AV195" s="99">
        <f t="shared" si="78"/>
        <v>0</v>
      </c>
      <c r="AX195" s="100">
        <v>186</v>
      </c>
      <c r="AY195" s="101" t="s">
        <v>268</v>
      </c>
      <c r="AZ195" s="102"/>
      <c r="BA195" s="102"/>
      <c r="BB195" s="103"/>
      <c r="BC195" s="104">
        <f t="shared" si="79"/>
        <v>0</v>
      </c>
      <c r="BD195" s="103"/>
      <c r="BE195" s="103"/>
      <c r="BF195" s="104">
        <f t="shared" si="61"/>
        <v>0</v>
      </c>
      <c r="BG195" s="105">
        <f t="shared" si="62"/>
        <v>0</v>
      </c>
      <c r="BH195" s="106"/>
      <c r="BI195" s="104">
        <v>0</v>
      </c>
      <c r="BJ195" s="97">
        <f t="shared" si="80"/>
        <v>0</v>
      </c>
      <c r="BK195" s="97">
        <f t="shared" si="81"/>
        <v>0</v>
      </c>
      <c r="BL195" s="97">
        <f t="shared" si="82"/>
        <v>0</v>
      </c>
      <c r="BM195" s="97"/>
      <c r="BN195" s="104">
        <f t="shared" si="83"/>
        <v>0</v>
      </c>
      <c r="BO195" s="105">
        <f t="shared" si="84"/>
        <v>0</v>
      </c>
      <c r="BP195" s="107"/>
      <c r="BQ195" s="108">
        <v>579</v>
      </c>
      <c r="BR195" s="109">
        <v>0</v>
      </c>
      <c r="BS195" s="107"/>
      <c r="BT195" s="110"/>
      <c r="BU195" s="110">
        <f t="shared" si="63"/>
        <v>-186</v>
      </c>
      <c r="BV195"/>
      <c r="BW195" s="26"/>
      <c r="BX195" s="107"/>
    </row>
    <row r="196" spans="1:76">
      <c r="A196" s="79">
        <v>187</v>
      </c>
      <c r="B196" s="79">
        <v>187</v>
      </c>
      <c r="C196" s="80" t="s">
        <v>269</v>
      </c>
      <c r="D196" s="81">
        <f t="shared" si="64"/>
        <v>2</v>
      </c>
      <c r="E196" s="82">
        <f t="shared" si="65"/>
        <v>21394</v>
      </c>
      <c r="F196" s="82">
        <f t="shared" si="65"/>
        <v>1786</v>
      </c>
      <c r="G196" s="83">
        <f t="shared" si="66"/>
        <v>23180</v>
      </c>
      <c r="H196" s="84"/>
      <c r="I196" s="85">
        <f t="shared" si="67"/>
        <v>8994.7316071479381</v>
      </c>
      <c r="J196" s="86">
        <f t="shared" si="57"/>
        <v>0.55330913384993086</v>
      </c>
      <c r="K196" s="87">
        <f t="shared" si="68"/>
        <v>1786</v>
      </c>
      <c r="L196" s="83">
        <f t="shared" si="69"/>
        <v>10780.731607147938</v>
      </c>
      <c r="M196" s="88"/>
      <c r="N196" s="111">
        <f t="shared" si="58"/>
        <v>12399.268392852062</v>
      </c>
      <c r="P196" s="85">
        <f t="shared" si="70"/>
        <v>0</v>
      </c>
      <c r="Q196" s="82">
        <f t="shared" si="71"/>
        <v>8994.7316071479381</v>
      </c>
      <c r="R196" s="82">
        <f t="shared" si="72"/>
        <v>1786</v>
      </c>
      <c r="S196" s="90">
        <f t="shared" si="59"/>
        <v>10780.731607147938</v>
      </c>
      <c r="U196" s="111">
        <f t="shared" si="73"/>
        <v>18042.25</v>
      </c>
      <c r="V196">
        <f t="shared" si="60"/>
        <v>0</v>
      </c>
      <c r="W196" s="91">
        <v>187</v>
      </c>
      <c r="X196" s="92">
        <v>2</v>
      </c>
      <c r="Y196" s="93">
        <v>21394</v>
      </c>
      <c r="Z196" s="93">
        <v>0</v>
      </c>
      <c r="AA196" s="93">
        <v>21394</v>
      </c>
      <c r="AB196" s="93">
        <v>1786</v>
      </c>
      <c r="AC196" s="93">
        <v>23180</v>
      </c>
      <c r="AD196" s="93">
        <v>0</v>
      </c>
      <c r="AE196" s="93">
        <v>0</v>
      </c>
      <c r="AF196" s="93">
        <v>0</v>
      </c>
      <c r="AG196" s="94">
        <v>23180</v>
      </c>
      <c r="AI196" s="91">
        <v>187</v>
      </c>
      <c r="AJ196" s="95">
        <v>187</v>
      </c>
      <c r="AK196" s="96" t="s">
        <v>269</v>
      </c>
      <c r="AL196" s="97">
        <f t="shared" si="74"/>
        <v>21394</v>
      </c>
      <c r="AM196" s="98">
        <v>10537</v>
      </c>
      <c r="AN196" s="97">
        <f t="shared" si="75"/>
        <v>10857</v>
      </c>
      <c r="AO196" s="97">
        <v>0</v>
      </c>
      <c r="AP196" s="97">
        <v>5399.25</v>
      </c>
      <c r="AQ196" s="97">
        <v>0</v>
      </c>
      <c r="AR196" s="97">
        <v>0</v>
      </c>
      <c r="AS196" s="97">
        <v>0</v>
      </c>
      <c r="AT196" s="97">
        <f t="shared" si="76"/>
        <v>0</v>
      </c>
      <c r="AU196" s="99">
        <f t="shared" si="77"/>
        <v>16256.25</v>
      </c>
      <c r="AV196" s="99">
        <f t="shared" si="78"/>
        <v>8994.7316071479381</v>
      </c>
      <c r="AX196" s="100">
        <v>187</v>
      </c>
      <c r="AY196" s="101" t="s">
        <v>269</v>
      </c>
      <c r="AZ196" s="102"/>
      <c r="BA196" s="102"/>
      <c r="BB196" s="103"/>
      <c r="BC196" s="104">
        <f t="shared" si="79"/>
        <v>0</v>
      </c>
      <c r="BD196" s="103"/>
      <c r="BE196" s="103"/>
      <c r="BF196" s="104">
        <f t="shared" si="61"/>
        <v>0</v>
      </c>
      <c r="BG196" s="105">
        <f t="shared" si="62"/>
        <v>0</v>
      </c>
      <c r="BH196" s="106"/>
      <c r="BI196" s="104">
        <v>0</v>
      </c>
      <c r="BJ196" s="97">
        <f t="shared" si="80"/>
        <v>10857</v>
      </c>
      <c r="BK196" s="97">
        <f t="shared" si="81"/>
        <v>10857</v>
      </c>
      <c r="BL196" s="97">
        <f t="shared" si="82"/>
        <v>0</v>
      </c>
      <c r="BM196" s="97"/>
      <c r="BN196" s="104">
        <f t="shared" si="83"/>
        <v>0</v>
      </c>
      <c r="BO196" s="105">
        <f t="shared" si="84"/>
        <v>0</v>
      </c>
      <c r="BP196" s="107"/>
      <c r="BQ196" s="108">
        <v>4880</v>
      </c>
      <c r="BR196" s="109">
        <v>0</v>
      </c>
      <c r="BS196" s="107"/>
      <c r="BT196" s="110"/>
      <c r="BU196" s="110">
        <f t="shared" si="63"/>
        <v>-187</v>
      </c>
      <c r="BV196"/>
      <c r="BW196" s="26"/>
      <c r="BX196" s="107"/>
    </row>
    <row r="197" spans="1:76">
      <c r="A197" s="79">
        <v>188</v>
      </c>
      <c r="B197" s="79">
        <v>188</v>
      </c>
      <c r="C197" s="80" t="s">
        <v>270</v>
      </c>
      <c r="D197" s="81">
        <f t="shared" si="64"/>
        <v>0</v>
      </c>
      <c r="E197" s="82">
        <f t="shared" si="65"/>
        <v>0</v>
      </c>
      <c r="F197" s="82">
        <f t="shared" si="65"/>
        <v>0</v>
      </c>
      <c r="G197" s="83">
        <f t="shared" si="66"/>
        <v>0</v>
      </c>
      <c r="H197" s="84"/>
      <c r="I197" s="85">
        <f t="shared" si="67"/>
        <v>0</v>
      </c>
      <c r="J197" s="86" t="str">
        <f t="shared" si="57"/>
        <v/>
      </c>
      <c r="K197" s="87">
        <f t="shared" si="68"/>
        <v>0</v>
      </c>
      <c r="L197" s="83">
        <f t="shared" si="69"/>
        <v>0</v>
      </c>
      <c r="M197" s="88"/>
      <c r="N197" s="111">
        <f t="shared" si="58"/>
        <v>0</v>
      </c>
      <c r="P197" s="85">
        <f t="shared" si="70"/>
        <v>0</v>
      </c>
      <c r="Q197" s="82">
        <f t="shared" si="71"/>
        <v>0</v>
      </c>
      <c r="R197" s="82">
        <f t="shared" si="72"/>
        <v>0</v>
      </c>
      <c r="S197" s="90">
        <f t="shared" si="59"/>
        <v>0</v>
      </c>
      <c r="U197" s="111">
        <f t="shared" si="73"/>
        <v>0</v>
      </c>
      <c r="V197">
        <f t="shared" si="60"/>
        <v>0</v>
      </c>
      <c r="W197" s="91">
        <v>188</v>
      </c>
      <c r="X197" s="92"/>
      <c r="Y197" s="93"/>
      <c r="Z197" s="93"/>
      <c r="AA197" s="93"/>
      <c r="AB197" s="93"/>
      <c r="AC197" s="93"/>
      <c r="AD197" s="93"/>
      <c r="AE197" s="93"/>
      <c r="AF197" s="93"/>
      <c r="AG197" s="94"/>
      <c r="AI197" s="91">
        <v>188</v>
      </c>
      <c r="AJ197" s="95">
        <v>188</v>
      </c>
      <c r="AK197" s="96" t="s">
        <v>270</v>
      </c>
      <c r="AL197" s="97">
        <f t="shared" si="74"/>
        <v>0</v>
      </c>
      <c r="AM197" s="98">
        <v>0</v>
      </c>
      <c r="AN197" s="97">
        <f t="shared" si="75"/>
        <v>0</v>
      </c>
      <c r="AO197" s="97">
        <v>0</v>
      </c>
      <c r="AP197" s="97">
        <v>0</v>
      </c>
      <c r="AQ197" s="97">
        <v>0</v>
      </c>
      <c r="AR197" s="97">
        <v>0</v>
      </c>
      <c r="AS197" s="97">
        <v>0</v>
      </c>
      <c r="AT197" s="97">
        <f t="shared" si="76"/>
        <v>0</v>
      </c>
      <c r="AU197" s="99">
        <f t="shared" si="77"/>
        <v>0</v>
      </c>
      <c r="AV197" s="99">
        <f t="shared" si="78"/>
        <v>0</v>
      </c>
      <c r="AX197" s="100">
        <v>188</v>
      </c>
      <c r="AY197" s="101" t="s">
        <v>270</v>
      </c>
      <c r="AZ197" s="102"/>
      <c r="BA197" s="102"/>
      <c r="BB197" s="103"/>
      <c r="BC197" s="104">
        <f t="shared" si="79"/>
        <v>0</v>
      </c>
      <c r="BD197" s="103"/>
      <c r="BE197" s="103"/>
      <c r="BF197" s="104">
        <f t="shared" si="61"/>
        <v>0</v>
      </c>
      <c r="BG197" s="105">
        <f t="shared" si="62"/>
        <v>0</v>
      </c>
      <c r="BH197" s="106"/>
      <c r="BI197" s="104">
        <v>0</v>
      </c>
      <c r="BJ197" s="97">
        <f t="shared" si="80"/>
        <v>0</v>
      </c>
      <c r="BK197" s="97">
        <f t="shared" si="81"/>
        <v>0</v>
      </c>
      <c r="BL197" s="97">
        <f t="shared" si="82"/>
        <v>0</v>
      </c>
      <c r="BM197" s="97"/>
      <c r="BN197" s="104">
        <f t="shared" si="83"/>
        <v>0</v>
      </c>
      <c r="BO197" s="105">
        <f t="shared" si="84"/>
        <v>0</v>
      </c>
      <c r="BP197" s="107"/>
      <c r="BQ197" s="108">
        <v>0</v>
      </c>
      <c r="BR197" s="109">
        <v>0</v>
      </c>
      <c r="BS197" s="107"/>
      <c r="BT197" s="110"/>
      <c r="BU197" s="110">
        <f t="shared" si="63"/>
        <v>-188</v>
      </c>
      <c r="BV197"/>
      <c r="BW197" s="26"/>
      <c r="BX197" s="107"/>
    </row>
    <row r="198" spans="1:76">
      <c r="A198" s="79">
        <v>189</v>
      </c>
      <c r="B198" s="79">
        <v>189</v>
      </c>
      <c r="C198" s="80" t="s">
        <v>271</v>
      </c>
      <c r="D198" s="81">
        <f t="shared" si="64"/>
        <v>7</v>
      </c>
      <c r="E198" s="82">
        <f t="shared" si="65"/>
        <v>101019</v>
      </c>
      <c r="F198" s="82">
        <f t="shared" si="65"/>
        <v>6251</v>
      </c>
      <c r="G198" s="83">
        <f t="shared" si="66"/>
        <v>107270</v>
      </c>
      <c r="H198" s="84"/>
      <c r="I198" s="85">
        <f t="shared" si="67"/>
        <v>0</v>
      </c>
      <c r="J198" s="86">
        <f t="shared" si="57"/>
        <v>0</v>
      </c>
      <c r="K198" s="87">
        <f t="shared" si="68"/>
        <v>6251</v>
      </c>
      <c r="L198" s="83">
        <f t="shared" si="69"/>
        <v>6251</v>
      </c>
      <c r="M198" s="88"/>
      <c r="N198" s="111">
        <f t="shared" si="58"/>
        <v>101019</v>
      </c>
      <c r="P198" s="85">
        <f t="shared" si="70"/>
        <v>0</v>
      </c>
      <c r="Q198" s="82">
        <f t="shared" si="71"/>
        <v>0</v>
      </c>
      <c r="R198" s="82">
        <f t="shared" si="72"/>
        <v>6251</v>
      </c>
      <c r="S198" s="90">
        <f t="shared" si="59"/>
        <v>6251</v>
      </c>
      <c r="U198" s="111">
        <f t="shared" si="73"/>
        <v>26631.5</v>
      </c>
      <c r="V198">
        <f t="shared" si="60"/>
        <v>0</v>
      </c>
      <c r="W198" s="91">
        <v>189</v>
      </c>
      <c r="X198" s="92">
        <v>7</v>
      </c>
      <c r="Y198" s="93">
        <v>101019</v>
      </c>
      <c r="Z198" s="93">
        <v>0</v>
      </c>
      <c r="AA198" s="93">
        <v>101019</v>
      </c>
      <c r="AB198" s="93">
        <v>6251</v>
      </c>
      <c r="AC198" s="93">
        <v>107270</v>
      </c>
      <c r="AD198" s="93">
        <v>0</v>
      </c>
      <c r="AE198" s="93">
        <v>0</v>
      </c>
      <c r="AF198" s="93">
        <v>0</v>
      </c>
      <c r="AG198" s="94">
        <v>107270</v>
      </c>
      <c r="AI198" s="91">
        <v>189</v>
      </c>
      <c r="AJ198" s="95">
        <v>189</v>
      </c>
      <c r="AK198" s="96" t="s">
        <v>271</v>
      </c>
      <c r="AL198" s="97">
        <f t="shared" si="74"/>
        <v>101019</v>
      </c>
      <c r="AM198" s="98">
        <v>126202</v>
      </c>
      <c r="AN198" s="97">
        <f t="shared" si="75"/>
        <v>0</v>
      </c>
      <c r="AO198" s="97">
        <v>10748.75</v>
      </c>
      <c r="AP198" s="97">
        <v>6960.25</v>
      </c>
      <c r="AQ198" s="97">
        <v>0</v>
      </c>
      <c r="AR198" s="97">
        <v>2079.5</v>
      </c>
      <c r="AS198" s="97">
        <v>592</v>
      </c>
      <c r="AT198" s="97">
        <f t="shared" si="76"/>
        <v>0</v>
      </c>
      <c r="AU198" s="99">
        <f t="shared" si="77"/>
        <v>20380.5</v>
      </c>
      <c r="AV198" s="99">
        <f t="shared" si="78"/>
        <v>0</v>
      </c>
      <c r="AX198" s="100">
        <v>189</v>
      </c>
      <c r="AY198" s="101" t="s">
        <v>271</v>
      </c>
      <c r="AZ198" s="102"/>
      <c r="BA198" s="102"/>
      <c r="BB198" s="103"/>
      <c r="BC198" s="104">
        <f t="shared" si="79"/>
        <v>0</v>
      </c>
      <c r="BD198" s="103"/>
      <c r="BE198" s="103"/>
      <c r="BF198" s="104">
        <f t="shared" si="61"/>
        <v>0</v>
      </c>
      <c r="BG198" s="105">
        <f t="shared" si="62"/>
        <v>0</v>
      </c>
      <c r="BH198" s="106"/>
      <c r="BI198" s="104">
        <v>0</v>
      </c>
      <c r="BJ198" s="97">
        <f t="shared" si="80"/>
        <v>0</v>
      </c>
      <c r="BK198" s="97">
        <f t="shared" si="81"/>
        <v>0</v>
      </c>
      <c r="BL198" s="97">
        <f t="shared" si="82"/>
        <v>0</v>
      </c>
      <c r="BM198" s="97"/>
      <c r="BN198" s="104">
        <f t="shared" si="83"/>
        <v>0</v>
      </c>
      <c r="BO198" s="105">
        <f t="shared" si="84"/>
        <v>0</v>
      </c>
      <c r="BP198" s="107"/>
      <c r="BQ198" s="108">
        <v>23667</v>
      </c>
      <c r="BR198" s="109">
        <v>2203.75</v>
      </c>
      <c r="BS198" s="107"/>
      <c r="BT198" s="110"/>
      <c r="BU198" s="110">
        <f t="shared" si="63"/>
        <v>-189</v>
      </c>
      <c r="BV198"/>
      <c r="BW198" s="26"/>
      <c r="BX198" s="107"/>
    </row>
    <row r="199" spans="1:76">
      <c r="A199" s="79">
        <v>190</v>
      </c>
      <c r="B199" s="79">
        <v>190</v>
      </c>
      <c r="C199" s="80" t="s">
        <v>272</v>
      </c>
      <c r="D199" s="81">
        <f t="shared" si="64"/>
        <v>0</v>
      </c>
      <c r="E199" s="82">
        <f t="shared" si="65"/>
        <v>0</v>
      </c>
      <c r="F199" s="82">
        <f t="shared" si="65"/>
        <v>0</v>
      </c>
      <c r="G199" s="83">
        <f t="shared" si="66"/>
        <v>0</v>
      </c>
      <c r="H199" s="84"/>
      <c r="I199" s="85">
        <f t="shared" si="67"/>
        <v>0</v>
      </c>
      <c r="J199" s="86" t="str">
        <f t="shared" si="57"/>
        <v/>
      </c>
      <c r="K199" s="87">
        <f t="shared" si="68"/>
        <v>0</v>
      </c>
      <c r="L199" s="83">
        <f t="shared" si="69"/>
        <v>0</v>
      </c>
      <c r="M199" s="88"/>
      <c r="N199" s="111">
        <f t="shared" si="58"/>
        <v>0</v>
      </c>
      <c r="P199" s="85">
        <f t="shared" si="70"/>
        <v>0</v>
      </c>
      <c r="Q199" s="82">
        <f t="shared" si="71"/>
        <v>0</v>
      </c>
      <c r="R199" s="82">
        <f t="shared" si="72"/>
        <v>0</v>
      </c>
      <c r="S199" s="90">
        <f t="shared" si="59"/>
        <v>0</v>
      </c>
      <c r="U199" s="111">
        <f t="shared" si="73"/>
        <v>0</v>
      </c>
      <c r="V199">
        <f t="shared" si="60"/>
        <v>0</v>
      </c>
      <c r="W199" s="91">
        <v>190</v>
      </c>
      <c r="X199" s="92"/>
      <c r="Y199" s="93"/>
      <c r="Z199" s="93"/>
      <c r="AA199" s="93"/>
      <c r="AB199" s="93"/>
      <c r="AC199" s="93"/>
      <c r="AD199" s="93"/>
      <c r="AE199" s="93"/>
      <c r="AF199" s="93"/>
      <c r="AG199" s="94"/>
      <c r="AI199" s="91">
        <v>190</v>
      </c>
      <c r="AJ199" s="95">
        <v>190</v>
      </c>
      <c r="AK199" s="96" t="s">
        <v>272</v>
      </c>
      <c r="AL199" s="97">
        <f t="shared" si="74"/>
        <v>0</v>
      </c>
      <c r="AM199" s="98">
        <v>0</v>
      </c>
      <c r="AN199" s="97">
        <f t="shared" si="75"/>
        <v>0</v>
      </c>
      <c r="AO199" s="97">
        <v>0</v>
      </c>
      <c r="AP199" s="97">
        <v>0</v>
      </c>
      <c r="AQ199" s="97">
        <v>0</v>
      </c>
      <c r="AR199" s="97">
        <v>0</v>
      </c>
      <c r="AS199" s="97">
        <v>0</v>
      </c>
      <c r="AT199" s="97">
        <f t="shared" si="76"/>
        <v>0</v>
      </c>
      <c r="AU199" s="99">
        <f t="shared" si="77"/>
        <v>0</v>
      </c>
      <c r="AV199" s="99">
        <f t="shared" si="78"/>
        <v>0</v>
      </c>
      <c r="AX199" s="100">
        <v>190</v>
      </c>
      <c r="AY199" s="101" t="s">
        <v>272</v>
      </c>
      <c r="AZ199" s="102"/>
      <c r="BA199" s="102"/>
      <c r="BB199" s="103"/>
      <c r="BC199" s="104">
        <f t="shared" si="79"/>
        <v>0</v>
      </c>
      <c r="BD199" s="103"/>
      <c r="BE199" s="103"/>
      <c r="BF199" s="104">
        <f t="shared" si="61"/>
        <v>0</v>
      </c>
      <c r="BG199" s="105">
        <f t="shared" si="62"/>
        <v>0</v>
      </c>
      <c r="BH199" s="106"/>
      <c r="BI199" s="104">
        <v>0</v>
      </c>
      <c r="BJ199" s="97">
        <f t="shared" si="80"/>
        <v>0</v>
      </c>
      <c r="BK199" s="97">
        <f t="shared" si="81"/>
        <v>0</v>
      </c>
      <c r="BL199" s="97">
        <f t="shared" si="82"/>
        <v>0</v>
      </c>
      <c r="BM199" s="97"/>
      <c r="BN199" s="104">
        <f t="shared" si="83"/>
        <v>0</v>
      </c>
      <c r="BO199" s="105">
        <f t="shared" si="84"/>
        <v>0</v>
      </c>
      <c r="BP199" s="107"/>
      <c r="BQ199" s="108">
        <v>0</v>
      </c>
      <c r="BR199" s="109">
        <v>0</v>
      </c>
      <c r="BS199" s="107"/>
      <c r="BT199" s="110"/>
      <c r="BU199" s="110">
        <f t="shared" si="63"/>
        <v>-190</v>
      </c>
      <c r="BV199"/>
      <c r="BW199" s="26"/>
      <c r="BX199" s="107"/>
    </row>
    <row r="200" spans="1:76">
      <c r="A200" s="79">
        <v>191</v>
      </c>
      <c r="B200" s="79">
        <v>191</v>
      </c>
      <c r="C200" s="80" t="s">
        <v>273</v>
      </c>
      <c r="D200" s="81">
        <f t="shared" si="64"/>
        <v>8</v>
      </c>
      <c r="E200" s="82">
        <f t="shared" si="65"/>
        <v>89136</v>
      </c>
      <c r="F200" s="82">
        <f t="shared" si="65"/>
        <v>7144</v>
      </c>
      <c r="G200" s="83">
        <f t="shared" si="66"/>
        <v>96280</v>
      </c>
      <c r="H200" s="84"/>
      <c r="I200" s="85">
        <f t="shared" si="67"/>
        <v>0</v>
      </c>
      <c r="J200" s="86">
        <f t="shared" si="57"/>
        <v>0</v>
      </c>
      <c r="K200" s="87">
        <f t="shared" si="68"/>
        <v>7144</v>
      </c>
      <c r="L200" s="83">
        <f t="shared" si="69"/>
        <v>7144</v>
      </c>
      <c r="M200" s="88"/>
      <c r="N200" s="111">
        <f t="shared" si="58"/>
        <v>89136</v>
      </c>
      <c r="P200" s="85">
        <f t="shared" si="70"/>
        <v>0</v>
      </c>
      <c r="Q200" s="82">
        <f t="shared" si="71"/>
        <v>0</v>
      </c>
      <c r="R200" s="82">
        <f t="shared" si="72"/>
        <v>7144</v>
      </c>
      <c r="S200" s="90">
        <f t="shared" si="59"/>
        <v>7144</v>
      </c>
      <c r="U200" s="111">
        <f t="shared" si="73"/>
        <v>30148.5</v>
      </c>
      <c r="V200">
        <f t="shared" si="60"/>
        <v>0</v>
      </c>
      <c r="W200" s="91">
        <v>191</v>
      </c>
      <c r="X200" s="92">
        <v>8</v>
      </c>
      <c r="Y200" s="93">
        <v>89136</v>
      </c>
      <c r="Z200" s="93">
        <v>0</v>
      </c>
      <c r="AA200" s="93">
        <v>89136</v>
      </c>
      <c r="AB200" s="93">
        <v>7144</v>
      </c>
      <c r="AC200" s="93">
        <v>96280</v>
      </c>
      <c r="AD200" s="93">
        <v>0</v>
      </c>
      <c r="AE200" s="93">
        <v>0</v>
      </c>
      <c r="AF200" s="93">
        <v>0</v>
      </c>
      <c r="AG200" s="94">
        <v>96280</v>
      </c>
      <c r="AI200" s="91">
        <v>191</v>
      </c>
      <c r="AJ200" s="95">
        <v>191</v>
      </c>
      <c r="AK200" s="96" t="s">
        <v>273</v>
      </c>
      <c r="AL200" s="97">
        <f t="shared" si="74"/>
        <v>89136</v>
      </c>
      <c r="AM200" s="98">
        <v>106577</v>
      </c>
      <c r="AN200" s="97">
        <f t="shared" si="75"/>
        <v>0</v>
      </c>
      <c r="AO200" s="97">
        <v>0</v>
      </c>
      <c r="AP200" s="97">
        <v>13115.25</v>
      </c>
      <c r="AQ200" s="97">
        <v>5399.5</v>
      </c>
      <c r="AR200" s="97">
        <v>0</v>
      </c>
      <c r="AS200" s="97">
        <v>4489.75</v>
      </c>
      <c r="AT200" s="97">
        <f t="shared" si="76"/>
        <v>0</v>
      </c>
      <c r="AU200" s="99">
        <f t="shared" si="77"/>
        <v>23004.5</v>
      </c>
      <c r="AV200" s="99">
        <f t="shared" si="78"/>
        <v>0</v>
      </c>
      <c r="AX200" s="100">
        <v>191</v>
      </c>
      <c r="AY200" s="101" t="s">
        <v>273</v>
      </c>
      <c r="AZ200" s="102"/>
      <c r="BA200" s="102"/>
      <c r="BB200" s="103"/>
      <c r="BC200" s="104">
        <f t="shared" si="79"/>
        <v>0</v>
      </c>
      <c r="BD200" s="103"/>
      <c r="BE200" s="103"/>
      <c r="BF200" s="104">
        <f t="shared" si="61"/>
        <v>0</v>
      </c>
      <c r="BG200" s="105">
        <f t="shared" si="62"/>
        <v>0</v>
      </c>
      <c r="BH200" s="106"/>
      <c r="BI200" s="104">
        <v>0</v>
      </c>
      <c r="BJ200" s="97">
        <f t="shared" si="80"/>
        <v>0</v>
      </c>
      <c r="BK200" s="97">
        <f t="shared" si="81"/>
        <v>0</v>
      </c>
      <c r="BL200" s="97">
        <f t="shared" si="82"/>
        <v>0</v>
      </c>
      <c r="BM200" s="97"/>
      <c r="BN200" s="104">
        <f t="shared" si="83"/>
        <v>0</v>
      </c>
      <c r="BO200" s="105">
        <f t="shared" si="84"/>
        <v>0</v>
      </c>
      <c r="BP200" s="107"/>
      <c r="BQ200" s="108">
        <v>6318</v>
      </c>
      <c r="BR200" s="109">
        <v>0</v>
      </c>
      <c r="BS200" s="107"/>
      <c r="BT200" s="110"/>
      <c r="BU200" s="110">
        <f t="shared" si="63"/>
        <v>-191</v>
      </c>
      <c r="BV200"/>
      <c r="BW200" s="26"/>
      <c r="BX200" s="107"/>
    </row>
    <row r="201" spans="1:76">
      <c r="A201" s="79">
        <v>192</v>
      </c>
      <c r="B201" s="79">
        <v>192</v>
      </c>
      <c r="C201" s="80" t="s">
        <v>274</v>
      </c>
      <c r="D201" s="81">
        <f t="shared" si="64"/>
        <v>0</v>
      </c>
      <c r="E201" s="82">
        <f t="shared" si="65"/>
        <v>0</v>
      </c>
      <c r="F201" s="82">
        <f t="shared" si="65"/>
        <v>0</v>
      </c>
      <c r="G201" s="83">
        <f t="shared" si="66"/>
        <v>0</v>
      </c>
      <c r="H201" s="84"/>
      <c r="I201" s="85">
        <f t="shared" si="67"/>
        <v>0</v>
      </c>
      <c r="J201" s="86" t="str">
        <f t="shared" si="57"/>
        <v/>
      </c>
      <c r="K201" s="87">
        <f t="shared" si="68"/>
        <v>0</v>
      </c>
      <c r="L201" s="83">
        <f t="shared" si="69"/>
        <v>0</v>
      </c>
      <c r="M201" s="88"/>
      <c r="N201" s="111">
        <f t="shared" si="58"/>
        <v>0</v>
      </c>
      <c r="P201" s="85">
        <f t="shared" si="70"/>
        <v>0</v>
      </c>
      <c r="Q201" s="82">
        <f t="shared" si="71"/>
        <v>0</v>
      </c>
      <c r="R201" s="82">
        <f t="shared" si="72"/>
        <v>0</v>
      </c>
      <c r="S201" s="90">
        <f t="shared" si="59"/>
        <v>0</v>
      </c>
      <c r="U201" s="111">
        <f t="shared" si="73"/>
        <v>0</v>
      </c>
      <c r="V201">
        <f t="shared" si="60"/>
        <v>0</v>
      </c>
      <c r="W201" s="91">
        <v>192</v>
      </c>
      <c r="X201" s="92"/>
      <c r="Y201" s="93"/>
      <c r="Z201" s="93"/>
      <c r="AA201" s="93"/>
      <c r="AB201" s="93"/>
      <c r="AC201" s="93"/>
      <c r="AD201" s="93"/>
      <c r="AE201" s="93"/>
      <c r="AF201" s="93"/>
      <c r="AG201" s="94"/>
      <c r="AI201" s="91">
        <v>192</v>
      </c>
      <c r="AJ201" s="95">
        <v>192</v>
      </c>
      <c r="AK201" s="96" t="s">
        <v>274</v>
      </c>
      <c r="AL201" s="97">
        <f t="shared" si="74"/>
        <v>0</v>
      </c>
      <c r="AM201" s="98">
        <v>0</v>
      </c>
      <c r="AN201" s="97">
        <f t="shared" si="75"/>
        <v>0</v>
      </c>
      <c r="AO201" s="97">
        <v>0</v>
      </c>
      <c r="AP201" s="97">
        <v>0</v>
      </c>
      <c r="AQ201" s="97">
        <v>0</v>
      </c>
      <c r="AR201" s="97">
        <v>0</v>
      </c>
      <c r="AS201" s="97">
        <v>0</v>
      </c>
      <c r="AT201" s="97">
        <f t="shared" si="76"/>
        <v>0</v>
      </c>
      <c r="AU201" s="99">
        <f t="shared" si="77"/>
        <v>0</v>
      </c>
      <c r="AV201" s="99">
        <f t="shared" si="78"/>
        <v>0</v>
      </c>
      <c r="AX201" s="100">
        <v>192</v>
      </c>
      <c r="AY201" s="101" t="s">
        <v>274</v>
      </c>
      <c r="AZ201" s="102"/>
      <c r="BA201" s="102"/>
      <c r="BB201" s="103"/>
      <c r="BC201" s="104">
        <f t="shared" si="79"/>
        <v>0</v>
      </c>
      <c r="BD201" s="103"/>
      <c r="BE201" s="103"/>
      <c r="BF201" s="104">
        <f t="shared" si="61"/>
        <v>0</v>
      </c>
      <c r="BG201" s="105">
        <f t="shared" si="62"/>
        <v>0</v>
      </c>
      <c r="BH201" s="106"/>
      <c r="BI201" s="104">
        <v>0</v>
      </c>
      <c r="BJ201" s="97">
        <f t="shared" si="80"/>
        <v>0</v>
      </c>
      <c r="BK201" s="97">
        <f t="shared" si="81"/>
        <v>0</v>
      </c>
      <c r="BL201" s="97">
        <f t="shared" si="82"/>
        <v>0</v>
      </c>
      <c r="BM201" s="97"/>
      <c r="BN201" s="104">
        <f t="shared" si="83"/>
        <v>0</v>
      </c>
      <c r="BO201" s="105">
        <f t="shared" si="84"/>
        <v>0</v>
      </c>
      <c r="BP201" s="107"/>
      <c r="BQ201" s="108">
        <v>0</v>
      </c>
      <c r="BR201" s="109">
        <v>0</v>
      </c>
      <c r="BS201" s="107"/>
      <c r="BT201" s="110"/>
      <c r="BU201" s="110">
        <f t="shared" si="63"/>
        <v>-192</v>
      </c>
      <c r="BV201"/>
      <c r="BW201" s="26"/>
      <c r="BX201" s="107"/>
    </row>
    <row r="202" spans="1:76">
      <c r="A202" s="79">
        <v>193</v>
      </c>
      <c r="B202" s="79">
        <v>193</v>
      </c>
      <c r="C202" s="80" t="s">
        <v>275</v>
      </c>
      <c r="D202" s="81">
        <f t="shared" si="64"/>
        <v>0</v>
      </c>
      <c r="E202" s="82">
        <f t="shared" si="65"/>
        <v>0</v>
      </c>
      <c r="F202" s="82">
        <f t="shared" si="65"/>
        <v>0</v>
      </c>
      <c r="G202" s="83">
        <f t="shared" si="66"/>
        <v>0</v>
      </c>
      <c r="H202" s="84"/>
      <c r="I202" s="85">
        <f t="shared" si="67"/>
        <v>0</v>
      </c>
      <c r="J202" s="86" t="str">
        <f t="shared" ref="J202:J265" si="85">IF(AU202=0,"",(SUM(I202)/SUM(AU202)))</f>
        <v/>
      </c>
      <c r="K202" s="87">
        <f t="shared" si="68"/>
        <v>0</v>
      </c>
      <c r="L202" s="83">
        <f t="shared" si="69"/>
        <v>0</v>
      </c>
      <c r="M202" s="88"/>
      <c r="N202" s="111">
        <f t="shared" ref="N202:N265" si="86">G202-L202</f>
        <v>0</v>
      </c>
      <c r="P202" s="85">
        <f t="shared" si="70"/>
        <v>0</v>
      </c>
      <c r="Q202" s="82">
        <f t="shared" si="71"/>
        <v>0</v>
      </c>
      <c r="R202" s="82">
        <f t="shared" si="72"/>
        <v>0</v>
      </c>
      <c r="S202" s="90">
        <f t="shared" ref="S202:S265" si="87">SUM(P202:R202)-AE202-BE202</f>
        <v>0</v>
      </c>
      <c r="U202" s="111">
        <f t="shared" si="73"/>
        <v>0</v>
      </c>
      <c r="V202">
        <f t="shared" ref="V202:V265" si="88">W202-A202</f>
        <v>0</v>
      </c>
      <c r="W202" s="91">
        <v>193</v>
      </c>
      <c r="X202" s="92"/>
      <c r="Y202" s="93"/>
      <c r="Z202" s="93"/>
      <c r="AA202" s="93"/>
      <c r="AB202" s="93"/>
      <c r="AC202" s="93"/>
      <c r="AD202" s="93"/>
      <c r="AE202" s="93"/>
      <c r="AF202" s="93"/>
      <c r="AG202" s="94"/>
      <c r="AI202" s="91">
        <v>193</v>
      </c>
      <c r="AJ202" s="95">
        <v>193</v>
      </c>
      <c r="AK202" s="96" t="s">
        <v>275</v>
      </c>
      <c r="AL202" s="97">
        <f t="shared" si="74"/>
        <v>0</v>
      </c>
      <c r="AM202" s="98">
        <v>0</v>
      </c>
      <c r="AN202" s="97">
        <f t="shared" si="75"/>
        <v>0</v>
      </c>
      <c r="AO202" s="97">
        <v>0</v>
      </c>
      <c r="AP202" s="97">
        <v>0</v>
      </c>
      <c r="AQ202" s="97">
        <v>0</v>
      </c>
      <c r="AR202" s="97">
        <v>0</v>
      </c>
      <c r="AS202" s="97">
        <v>0</v>
      </c>
      <c r="AT202" s="97">
        <f t="shared" si="76"/>
        <v>0</v>
      </c>
      <c r="AU202" s="99">
        <f t="shared" si="77"/>
        <v>0</v>
      </c>
      <c r="AV202" s="99">
        <f t="shared" si="78"/>
        <v>0</v>
      </c>
      <c r="AX202" s="100">
        <v>193</v>
      </c>
      <c r="AY202" s="101" t="s">
        <v>275</v>
      </c>
      <c r="AZ202" s="102"/>
      <c r="BA202" s="102"/>
      <c r="BB202" s="103"/>
      <c r="BC202" s="104">
        <f t="shared" si="79"/>
        <v>0</v>
      </c>
      <c r="BD202" s="103"/>
      <c r="BE202" s="103"/>
      <c r="BF202" s="104">
        <f t="shared" ref="BF202:BF265" si="89">BD202+BE202</f>
        <v>0</v>
      </c>
      <c r="BG202" s="105">
        <f t="shared" ref="BG202:BG265" si="90">BF202+BC202</f>
        <v>0</v>
      </c>
      <c r="BH202" s="106"/>
      <c r="BI202" s="104">
        <v>0</v>
      </c>
      <c r="BJ202" s="97">
        <f t="shared" si="80"/>
        <v>0</v>
      </c>
      <c r="BK202" s="97">
        <f t="shared" si="81"/>
        <v>0</v>
      </c>
      <c r="BL202" s="97">
        <f t="shared" si="82"/>
        <v>0</v>
      </c>
      <c r="BM202" s="97"/>
      <c r="BN202" s="104">
        <f t="shared" si="83"/>
        <v>0</v>
      </c>
      <c r="BO202" s="105">
        <f t="shared" si="84"/>
        <v>0</v>
      </c>
      <c r="BP202" s="107"/>
      <c r="BQ202" s="108">
        <v>0</v>
      </c>
      <c r="BR202" s="109">
        <v>0</v>
      </c>
      <c r="BS202" s="107"/>
      <c r="BT202" s="110"/>
      <c r="BU202" s="110">
        <f t="shared" ref="BU202:BU265" si="91">BV202-A202</f>
        <v>-193</v>
      </c>
      <c r="BV202"/>
      <c r="BW202" s="26"/>
      <c r="BX202" s="107"/>
    </row>
    <row r="203" spans="1:76">
      <c r="A203" s="79">
        <v>194</v>
      </c>
      <c r="B203" s="79">
        <v>194</v>
      </c>
      <c r="C203" s="80" t="s">
        <v>276</v>
      </c>
      <c r="D203" s="81">
        <f t="shared" ref="D203:D266" si="92">X203</f>
        <v>0</v>
      </c>
      <c r="E203" s="82">
        <f t="shared" ref="E203:F266" si="93">AA203+BA203</f>
        <v>0</v>
      </c>
      <c r="F203" s="82">
        <f t="shared" si="93"/>
        <v>0</v>
      </c>
      <c r="G203" s="83">
        <f t="shared" ref="G203:G266" si="94">F203+E203</f>
        <v>0</v>
      </c>
      <c r="H203" s="84"/>
      <c r="I203" s="85">
        <f t="shared" ref="I203:I266" si="95">IF(AV203="",AU203,AV203)</f>
        <v>0</v>
      </c>
      <c r="J203" s="86" t="str">
        <f t="shared" si="85"/>
        <v/>
      </c>
      <c r="K203" s="87">
        <f t="shared" ref="K203:K266" si="96">F203</f>
        <v>0</v>
      </c>
      <c r="L203" s="83">
        <f t="shared" ref="L203:L266" si="97">I203+K203</f>
        <v>0</v>
      </c>
      <c r="M203" s="88"/>
      <c r="N203" s="111">
        <f t="shared" si="86"/>
        <v>0</v>
      </c>
      <c r="P203" s="85">
        <f t="shared" ref="P203:P266" si="98">AF203+BF203</f>
        <v>0</v>
      </c>
      <c r="Q203" s="82">
        <f t="shared" ref="Q203:Q266" si="99">IF(AV203="",AU203,AV203)</f>
        <v>0</v>
      </c>
      <c r="R203" s="82">
        <f t="shared" ref="R203:R266" si="100">AB203+AE203+BB203+BE203</f>
        <v>0</v>
      </c>
      <c r="S203" s="90">
        <f t="shared" si="87"/>
        <v>0</v>
      </c>
      <c r="U203" s="111">
        <f t="shared" ref="U203:U266" si="101">AB203+AF203+AU203</f>
        <v>0</v>
      </c>
      <c r="V203">
        <f t="shared" si="88"/>
        <v>0</v>
      </c>
      <c r="W203" s="91">
        <v>194</v>
      </c>
      <c r="X203" s="92"/>
      <c r="Y203" s="93"/>
      <c r="Z203" s="93"/>
      <c r="AA203" s="93"/>
      <c r="AB203" s="93"/>
      <c r="AC203" s="93"/>
      <c r="AD203" s="93"/>
      <c r="AE203" s="93"/>
      <c r="AF203" s="93"/>
      <c r="AG203" s="94"/>
      <c r="AI203" s="91">
        <v>194</v>
      </c>
      <c r="AJ203" s="95">
        <v>194</v>
      </c>
      <c r="AK203" s="96" t="s">
        <v>276</v>
      </c>
      <c r="AL203" s="97">
        <f t="shared" ref="AL203:AL266" si="102">AA203+BA203</f>
        <v>0</v>
      </c>
      <c r="AM203" s="98">
        <v>0</v>
      </c>
      <c r="AN203" s="97">
        <f t="shared" ref="AN203:AN266" si="103">IF(AM203&lt;0,AL203,IF(AL203-AM203&gt;0,AL203-AM203,0))</f>
        <v>0</v>
      </c>
      <c r="AO203" s="97">
        <v>0</v>
      </c>
      <c r="AP203" s="97">
        <v>0</v>
      </c>
      <c r="AQ203" s="97">
        <v>0</v>
      </c>
      <c r="AR203" s="97">
        <v>0</v>
      </c>
      <c r="AS203" s="97">
        <v>0</v>
      </c>
      <c r="AT203" s="97">
        <f t="shared" ref="AT203:AT266" si="104">BN203</f>
        <v>0</v>
      </c>
      <c r="AU203" s="99">
        <f t="shared" ref="AU203:AU266" si="105">SUM(AN203:AS203)+AT203</f>
        <v>0</v>
      </c>
      <c r="AV203" s="99">
        <f t="shared" ref="AV203:AV266" si="106">AN203*AN$3+AO203*AO$3+AP203*AP$3+AQ203*AQ$3+AR203*AR$3+AS203*AS$3</f>
        <v>0</v>
      </c>
      <c r="AX203" s="100">
        <v>194</v>
      </c>
      <c r="AY203" s="101" t="s">
        <v>276</v>
      </c>
      <c r="AZ203" s="102"/>
      <c r="BA203" s="102"/>
      <c r="BB203" s="103"/>
      <c r="BC203" s="104">
        <f t="shared" ref="BC203:BC266" si="107">BA203+BB203</f>
        <v>0</v>
      </c>
      <c r="BD203" s="103"/>
      <c r="BE203" s="103"/>
      <c r="BF203" s="104">
        <f t="shared" si="89"/>
        <v>0</v>
      </c>
      <c r="BG203" s="105">
        <f t="shared" si="90"/>
        <v>0</v>
      </c>
      <c r="BH203" s="106"/>
      <c r="BI203" s="104">
        <v>0</v>
      </c>
      <c r="BJ203" s="97">
        <f t="shared" ref="BJ203:BJ266" si="108">AN203</f>
        <v>0</v>
      </c>
      <c r="BK203" s="97">
        <f t="shared" ref="BK203:BK266" si="109">IF(AM203&lt;0,0,IF((AA203-AM203)&gt;0,AA203-AM203,0))</f>
        <v>0</v>
      </c>
      <c r="BL203" s="97">
        <f t="shared" ref="BL203:BL266" si="110">BJ203-BK203</f>
        <v>0</v>
      </c>
      <c r="BM203" s="97"/>
      <c r="BN203" s="104">
        <f t="shared" ref="BN203:BN266" si="111">IF(AND(BL203&lt;0,BM203&lt;0),      IF(BL203&lt;BM203,    0,   BM203-BL203),    IF(AND(BL203&gt;0,BM203&gt;0),     IF(OR(BM203&gt;BL203,BM203=BL203    ),      BM203-BL203,    0), BM203))</f>
        <v>0</v>
      </c>
      <c r="BO203" s="105">
        <f t="shared" ref="BO203:BO266" si="112">BI203+BN203</f>
        <v>0</v>
      </c>
      <c r="BP203" s="107"/>
      <c r="BQ203" s="108">
        <v>0</v>
      </c>
      <c r="BR203" s="109">
        <v>0</v>
      </c>
      <c r="BS203" s="107"/>
      <c r="BT203" s="110"/>
      <c r="BU203" s="110">
        <f t="shared" si="91"/>
        <v>-194</v>
      </c>
      <c r="BV203"/>
      <c r="BW203" s="26"/>
      <c r="BX203" s="107"/>
    </row>
    <row r="204" spans="1:76">
      <c r="A204" s="79">
        <v>195</v>
      </c>
      <c r="B204" s="79">
        <v>195</v>
      </c>
      <c r="C204" s="80" t="s">
        <v>277</v>
      </c>
      <c r="D204" s="81">
        <f t="shared" si="92"/>
        <v>0</v>
      </c>
      <c r="E204" s="82">
        <f t="shared" si="93"/>
        <v>0</v>
      </c>
      <c r="F204" s="82">
        <f t="shared" si="93"/>
        <v>0</v>
      </c>
      <c r="G204" s="83">
        <f t="shared" si="94"/>
        <v>0</v>
      </c>
      <c r="H204" s="84"/>
      <c r="I204" s="85">
        <f t="shared" si="95"/>
        <v>0</v>
      </c>
      <c r="J204" s="86" t="str">
        <f t="shared" si="85"/>
        <v/>
      </c>
      <c r="K204" s="87">
        <f t="shared" si="96"/>
        <v>0</v>
      </c>
      <c r="L204" s="83">
        <f t="shared" si="97"/>
        <v>0</v>
      </c>
      <c r="M204" s="88"/>
      <c r="N204" s="111">
        <f t="shared" si="86"/>
        <v>0</v>
      </c>
      <c r="P204" s="85">
        <f t="shared" si="98"/>
        <v>0</v>
      </c>
      <c r="Q204" s="82">
        <f t="shared" si="99"/>
        <v>0</v>
      </c>
      <c r="R204" s="82">
        <f t="shared" si="100"/>
        <v>0</v>
      </c>
      <c r="S204" s="90">
        <f t="shared" si="87"/>
        <v>0</v>
      </c>
      <c r="U204" s="111">
        <f t="shared" si="101"/>
        <v>0</v>
      </c>
      <c r="V204">
        <f t="shared" si="88"/>
        <v>0</v>
      </c>
      <c r="W204" s="91">
        <v>195</v>
      </c>
      <c r="X204" s="92"/>
      <c r="Y204" s="93"/>
      <c r="Z204" s="93"/>
      <c r="AA204" s="93"/>
      <c r="AB204" s="93"/>
      <c r="AC204" s="93"/>
      <c r="AD204" s="93"/>
      <c r="AE204" s="93"/>
      <c r="AF204" s="93"/>
      <c r="AG204" s="94"/>
      <c r="AI204" s="91">
        <v>195</v>
      </c>
      <c r="AJ204" s="95">
        <v>195</v>
      </c>
      <c r="AK204" s="96" t="s">
        <v>277</v>
      </c>
      <c r="AL204" s="97">
        <f t="shared" si="102"/>
        <v>0</v>
      </c>
      <c r="AM204" s="98">
        <v>0</v>
      </c>
      <c r="AN204" s="97">
        <f t="shared" si="103"/>
        <v>0</v>
      </c>
      <c r="AO204" s="97">
        <v>0</v>
      </c>
      <c r="AP204" s="97">
        <v>0</v>
      </c>
      <c r="AQ204" s="97">
        <v>0</v>
      </c>
      <c r="AR204" s="97">
        <v>0</v>
      </c>
      <c r="AS204" s="97">
        <v>0</v>
      </c>
      <c r="AT204" s="97">
        <f t="shared" si="104"/>
        <v>0</v>
      </c>
      <c r="AU204" s="99">
        <f t="shared" si="105"/>
        <v>0</v>
      </c>
      <c r="AV204" s="99">
        <f t="shared" si="106"/>
        <v>0</v>
      </c>
      <c r="AX204" s="100">
        <v>195</v>
      </c>
      <c r="AY204" s="101" t="s">
        <v>277</v>
      </c>
      <c r="AZ204" s="102"/>
      <c r="BA204" s="102"/>
      <c r="BB204" s="103"/>
      <c r="BC204" s="104">
        <f t="shared" si="107"/>
        <v>0</v>
      </c>
      <c r="BD204" s="103"/>
      <c r="BE204" s="103"/>
      <c r="BF204" s="104">
        <f t="shared" si="89"/>
        <v>0</v>
      </c>
      <c r="BG204" s="105">
        <f t="shared" si="90"/>
        <v>0</v>
      </c>
      <c r="BH204" s="106"/>
      <c r="BI204" s="104">
        <v>0</v>
      </c>
      <c r="BJ204" s="97">
        <f t="shared" si="108"/>
        <v>0</v>
      </c>
      <c r="BK204" s="97">
        <f t="shared" si="109"/>
        <v>0</v>
      </c>
      <c r="BL204" s="97">
        <f t="shared" si="110"/>
        <v>0</v>
      </c>
      <c r="BM204" s="97"/>
      <c r="BN204" s="104">
        <f t="shared" si="111"/>
        <v>0</v>
      </c>
      <c r="BO204" s="105">
        <f t="shared" si="112"/>
        <v>0</v>
      </c>
      <c r="BP204" s="107"/>
      <c r="BQ204" s="108">
        <v>0</v>
      </c>
      <c r="BR204" s="109">
        <v>0</v>
      </c>
      <c r="BS204" s="107"/>
      <c r="BT204" s="110"/>
      <c r="BU204" s="110">
        <f t="shared" si="91"/>
        <v>-195</v>
      </c>
      <c r="BV204"/>
      <c r="BW204" s="26"/>
      <c r="BX204" s="107"/>
    </row>
    <row r="205" spans="1:76">
      <c r="A205" s="79">
        <v>196</v>
      </c>
      <c r="B205" s="79">
        <v>196</v>
      </c>
      <c r="C205" s="80" t="s">
        <v>278</v>
      </c>
      <c r="D205" s="81">
        <f t="shared" si="92"/>
        <v>6</v>
      </c>
      <c r="E205" s="82">
        <f t="shared" si="93"/>
        <v>68400</v>
      </c>
      <c r="F205" s="82">
        <f t="shared" si="93"/>
        <v>5358</v>
      </c>
      <c r="G205" s="83">
        <f t="shared" si="94"/>
        <v>73758</v>
      </c>
      <c r="H205" s="84"/>
      <c r="I205" s="85">
        <f t="shared" si="95"/>
        <v>8669.9701822605839</v>
      </c>
      <c r="J205" s="86">
        <f t="shared" si="85"/>
        <v>0.45304750913207836</v>
      </c>
      <c r="K205" s="87">
        <f t="shared" si="96"/>
        <v>5358</v>
      </c>
      <c r="L205" s="83">
        <f t="shared" si="97"/>
        <v>14027.970182260584</v>
      </c>
      <c r="M205" s="88"/>
      <c r="N205" s="111">
        <f t="shared" si="86"/>
        <v>59730.029817739414</v>
      </c>
      <c r="P205" s="85">
        <f t="shared" si="98"/>
        <v>0</v>
      </c>
      <c r="Q205" s="82">
        <f t="shared" si="99"/>
        <v>8669.9701822605839</v>
      </c>
      <c r="R205" s="82">
        <f t="shared" si="100"/>
        <v>5358</v>
      </c>
      <c r="S205" s="90">
        <f t="shared" si="87"/>
        <v>14027.970182260584</v>
      </c>
      <c r="U205" s="111">
        <f t="shared" si="101"/>
        <v>24495</v>
      </c>
      <c r="V205">
        <f t="shared" si="88"/>
        <v>0</v>
      </c>
      <c r="W205" s="91">
        <v>196</v>
      </c>
      <c r="X205" s="92">
        <v>6</v>
      </c>
      <c r="Y205" s="93">
        <v>68400</v>
      </c>
      <c r="Z205" s="93">
        <v>0</v>
      </c>
      <c r="AA205" s="93">
        <v>68400</v>
      </c>
      <c r="AB205" s="93">
        <v>5358</v>
      </c>
      <c r="AC205" s="93">
        <v>73758</v>
      </c>
      <c r="AD205" s="93">
        <v>0</v>
      </c>
      <c r="AE205" s="93">
        <v>0</v>
      </c>
      <c r="AF205" s="93">
        <v>0</v>
      </c>
      <c r="AG205" s="94">
        <v>73758</v>
      </c>
      <c r="AI205" s="91">
        <v>196</v>
      </c>
      <c r="AJ205" s="95">
        <v>196</v>
      </c>
      <c r="AK205" s="96" t="s">
        <v>278</v>
      </c>
      <c r="AL205" s="97">
        <f t="shared" si="102"/>
        <v>68400</v>
      </c>
      <c r="AM205" s="98">
        <v>57935</v>
      </c>
      <c r="AN205" s="97">
        <f t="shared" si="103"/>
        <v>10465</v>
      </c>
      <c r="AO205" s="97">
        <v>979</v>
      </c>
      <c r="AP205" s="97">
        <v>0</v>
      </c>
      <c r="AQ205" s="97">
        <v>7693</v>
      </c>
      <c r="AR205" s="97">
        <v>0</v>
      </c>
      <c r="AS205" s="97">
        <v>0</v>
      </c>
      <c r="AT205" s="97">
        <f t="shared" si="104"/>
        <v>0</v>
      </c>
      <c r="AU205" s="99">
        <f t="shared" si="105"/>
        <v>19137</v>
      </c>
      <c r="AV205" s="99">
        <f t="shared" si="106"/>
        <v>8669.9701822605839</v>
      </c>
      <c r="AX205" s="100">
        <v>196</v>
      </c>
      <c r="AY205" s="101" t="s">
        <v>278</v>
      </c>
      <c r="AZ205" s="102"/>
      <c r="BA205" s="102"/>
      <c r="BB205" s="103"/>
      <c r="BC205" s="104">
        <f t="shared" si="107"/>
        <v>0</v>
      </c>
      <c r="BD205" s="103"/>
      <c r="BE205" s="103"/>
      <c r="BF205" s="104">
        <f t="shared" si="89"/>
        <v>0</v>
      </c>
      <c r="BG205" s="105">
        <f t="shared" si="90"/>
        <v>0</v>
      </c>
      <c r="BH205" s="106"/>
      <c r="BI205" s="104">
        <v>0</v>
      </c>
      <c r="BJ205" s="97">
        <f t="shared" si="108"/>
        <v>10465</v>
      </c>
      <c r="BK205" s="97">
        <f t="shared" si="109"/>
        <v>10465</v>
      </c>
      <c r="BL205" s="97">
        <f t="shared" si="110"/>
        <v>0</v>
      </c>
      <c r="BM205" s="97"/>
      <c r="BN205" s="104">
        <f t="shared" si="111"/>
        <v>0</v>
      </c>
      <c r="BO205" s="105">
        <f t="shared" si="112"/>
        <v>0</v>
      </c>
      <c r="BP205" s="107"/>
      <c r="BQ205" s="108">
        <v>3377</v>
      </c>
      <c r="BR205" s="109">
        <v>0</v>
      </c>
      <c r="BS205" s="107"/>
      <c r="BT205" s="110"/>
      <c r="BU205" s="110">
        <f t="shared" si="91"/>
        <v>-196</v>
      </c>
      <c r="BV205"/>
      <c r="BW205" s="26"/>
      <c r="BX205" s="107"/>
    </row>
    <row r="206" spans="1:76">
      <c r="A206" s="79">
        <v>197</v>
      </c>
      <c r="B206" s="79">
        <v>197</v>
      </c>
      <c r="C206" s="80" t="s">
        <v>279</v>
      </c>
      <c r="D206" s="81">
        <f t="shared" si="92"/>
        <v>0</v>
      </c>
      <c r="E206" s="82">
        <f t="shared" si="93"/>
        <v>0</v>
      </c>
      <c r="F206" s="82">
        <f t="shared" si="93"/>
        <v>0</v>
      </c>
      <c r="G206" s="83">
        <f t="shared" si="94"/>
        <v>0</v>
      </c>
      <c r="H206" s="84"/>
      <c r="I206" s="85">
        <f t="shared" si="95"/>
        <v>0</v>
      </c>
      <c r="J206" s="86" t="str">
        <f t="shared" si="85"/>
        <v/>
      </c>
      <c r="K206" s="87">
        <f t="shared" si="96"/>
        <v>0</v>
      </c>
      <c r="L206" s="83">
        <f t="shared" si="97"/>
        <v>0</v>
      </c>
      <c r="M206" s="88"/>
      <c r="N206" s="111">
        <f t="shared" si="86"/>
        <v>0</v>
      </c>
      <c r="P206" s="85">
        <f t="shared" si="98"/>
        <v>0</v>
      </c>
      <c r="Q206" s="82">
        <f t="shared" si="99"/>
        <v>0</v>
      </c>
      <c r="R206" s="82">
        <f t="shared" si="100"/>
        <v>0</v>
      </c>
      <c r="S206" s="90">
        <f t="shared" si="87"/>
        <v>0</v>
      </c>
      <c r="U206" s="111">
        <f t="shared" si="101"/>
        <v>0</v>
      </c>
      <c r="V206">
        <f t="shared" si="88"/>
        <v>0</v>
      </c>
      <c r="W206" s="91">
        <v>197</v>
      </c>
      <c r="X206" s="92"/>
      <c r="Y206" s="93"/>
      <c r="Z206" s="93"/>
      <c r="AA206" s="93"/>
      <c r="AB206" s="93"/>
      <c r="AC206" s="93"/>
      <c r="AD206" s="93"/>
      <c r="AE206" s="93"/>
      <c r="AF206" s="93"/>
      <c r="AG206" s="94"/>
      <c r="AI206" s="91">
        <v>197</v>
      </c>
      <c r="AJ206" s="95">
        <v>197</v>
      </c>
      <c r="AK206" s="96" t="s">
        <v>279</v>
      </c>
      <c r="AL206" s="97">
        <f t="shared" si="102"/>
        <v>0</v>
      </c>
      <c r="AM206" s="98">
        <v>0</v>
      </c>
      <c r="AN206" s="97">
        <f t="shared" si="103"/>
        <v>0</v>
      </c>
      <c r="AO206" s="97">
        <v>0</v>
      </c>
      <c r="AP206" s="97">
        <v>0</v>
      </c>
      <c r="AQ206" s="97">
        <v>0</v>
      </c>
      <c r="AR206" s="97">
        <v>0</v>
      </c>
      <c r="AS206" s="97">
        <v>0</v>
      </c>
      <c r="AT206" s="97">
        <f t="shared" si="104"/>
        <v>0</v>
      </c>
      <c r="AU206" s="99">
        <f t="shared" si="105"/>
        <v>0</v>
      </c>
      <c r="AV206" s="99">
        <f t="shared" si="106"/>
        <v>0</v>
      </c>
      <c r="AX206" s="100">
        <v>197</v>
      </c>
      <c r="AY206" s="101" t="s">
        <v>279</v>
      </c>
      <c r="AZ206" s="102"/>
      <c r="BA206" s="102"/>
      <c r="BB206" s="103"/>
      <c r="BC206" s="104">
        <f t="shared" si="107"/>
        <v>0</v>
      </c>
      <c r="BD206" s="103"/>
      <c r="BE206" s="103"/>
      <c r="BF206" s="104">
        <f t="shared" si="89"/>
        <v>0</v>
      </c>
      <c r="BG206" s="105">
        <f t="shared" si="90"/>
        <v>0</v>
      </c>
      <c r="BH206" s="106"/>
      <c r="BI206" s="104">
        <v>0</v>
      </c>
      <c r="BJ206" s="97">
        <f t="shared" si="108"/>
        <v>0</v>
      </c>
      <c r="BK206" s="97">
        <f t="shared" si="109"/>
        <v>0</v>
      </c>
      <c r="BL206" s="97">
        <f t="shared" si="110"/>
        <v>0</v>
      </c>
      <c r="BM206" s="97"/>
      <c r="BN206" s="104">
        <f t="shared" si="111"/>
        <v>0</v>
      </c>
      <c r="BO206" s="105">
        <f t="shared" si="112"/>
        <v>0</v>
      </c>
      <c r="BP206" s="107"/>
      <c r="BQ206" s="108">
        <v>0</v>
      </c>
      <c r="BR206" s="109">
        <v>0</v>
      </c>
      <c r="BS206" s="107"/>
      <c r="BT206" s="110"/>
      <c r="BU206" s="110">
        <f t="shared" si="91"/>
        <v>-197</v>
      </c>
      <c r="BV206"/>
      <c r="BW206" s="26"/>
      <c r="BX206" s="107"/>
    </row>
    <row r="207" spans="1:76">
      <c r="A207" s="79">
        <v>198</v>
      </c>
      <c r="B207" s="79">
        <v>198</v>
      </c>
      <c r="C207" s="80" t="s">
        <v>280</v>
      </c>
      <c r="D207" s="81">
        <f t="shared" si="92"/>
        <v>32</v>
      </c>
      <c r="E207" s="82">
        <f t="shared" si="93"/>
        <v>370886</v>
      </c>
      <c r="F207" s="82">
        <f t="shared" si="93"/>
        <v>28576</v>
      </c>
      <c r="G207" s="83">
        <f t="shared" si="94"/>
        <v>399462</v>
      </c>
      <c r="H207" s="84"/>
      <c r="I207" s="85">
        <f t="shared" si="95"/>
        <v>0</v>
      </c>
      <c r="J207" s="86">
        <f t="shared" si="85"/>
        <v>0</v>
      </c>
      <c r="K207" s="87">
        <f t="shared" si="96"/>
        <v>28576</v>
      </c>
      <c r="L207" s="83">
        <f t="shared" si="97"/>
        <v>28576</v>
      </c>
      <c r="M207" s="88"/>
      <c r="N207" s="111">
        <f t="shared" si="86"/>
        <v>370886</v>
      </c>
      <c r="P207" s="85">
        <f t="shared" si="98"/>
        <v>0</v>
      </c>
      <c r="Q207" s="82">
        <f t="shared" si="99"/>
        <v>0</v>
      </c>
      <c r="R207" s="82">
        <f t="shared" si="100"/>
        <v>28576</v>
      </c>
      <c r="S207" s="90">
        <f t="shared" si="87"/>
        <v>28576</v>
      </c>
      <c r="U207" s="111">
        <f t="shared" si="101"/>
        <v>55908.25</v>
      </c>
      <c r="V207">
        <f t="shared" si="88"/>
        <v>0</v>
      </c>
      <c r="W207" s="91">
        <v>198</v>
      </c>
      <c r="X207" s="92">
        <v>32</v>
      </c>
      <c r="Y207" s="93">
        <v>370886</v>
      </c>
      <c r="Z207" s="93">
        <v>0</v>
      </c>
      <c r="AA207" s="93">
        <v>370886</v>
      </c>
      <c r="AB207" s="93">
        <v>28576</v>
      </c>
      <c r="AC207" s="93">
        <v>399462</v>
      </c>
      <c r="AD207" s="93">
        <v>0</v>
      </c>
      <c r="AE207" s="93">
        <v>0</v>
      </c>
      <c r="AF207" s="93">
        <v>0</v>
      </c>
      <c r="AG207" s="94">
        <v>399462</v>
      </c>
      <c r="AI207" s="91">
        <v>198</v>
      </c>
      <c r="AJ207" s="95">
        <v>198</v>
      </c>
      <c r="AK207" s="96" t="s">
        <v>280</v>
      </c>
      <c r="AL207" s="97">
        <f t="shared" si="102"/>
        <v>370886</v>
      </c>
      <c r="AM207" s="98">
        <v>471201</v>
      </c>
      <c r="AN207" s="97">
        <f t="shared" si="103"/>
        <v>0</v>
      </c>
      <c r="AO207" s="97">
        <v>0</v>
      </c>
      <c r="AP207" s="97">
        <v>0</v>
      </c>
      <c r="AQ207" s="97">
        <v>27332.25</v>
      </c>
      <c r="AR207" s="97">
        <v>0</v>
      </c>
      <c r="AS207" s="97">
        <v>0</v>
      </c>
      <c r="AT207" s="97">
        <f t="shared" si="104"/>
        <v>0</v>
      </c>
      <c r="AU207" s="99">
        <f t="shared" si="105"/>
        <v>27332.25</v>
      </c>
      <c r="AV207" s="99">
        <f t="shared" si="106"/>
        <v>0</v>
      </c>
      <c r="AX207" s="100">
        <v>198</v>
      </c>
      <c r="AY207" s="101" t="s">
        <v>280</v>
      </c>
      <c r="AZ207" s="102"/>
      <c r="BA207" s="102"/>
      <c r="BB207" s="103"/>
      <c r="BC207" s="104">
        <f t="shared" si="107"/>
        <v>0</v>
      </c>
      <c r="BD207" s="103"/>
      <c r="BE207" s="103"/>
      <c r="BF207" s="104">
        <f t="shared" si="89"/>
        <v>0</v>
      </c>
      <c r="BG207" s="105">
        <f t="shared" si="90"/>
        <v>0</v>
      </c>
      <c r="BH207" s="106"/>
      <c r="BI207" s="104">
        <v>0</v>
      </c>
      <c r="BJ207" s="97">
        <f t="shared" si="108"/>
        <v>0</v>
      </c>
      <c r="BK207" s="97">
        <f t="shared" si="109"/>
        <v>0</v>
      </c>
      <c r="BL207" s="97">
        <f t="shared" si="110"/>
        <v>0</v>
      </c>
      <c r="BM207" s="97"/>
      <c r="BN207" s="104">
        <f t="shared" si="111"/>
        <v>0</v>
      </c>
      <c r="BO207" s="105">
        <f t="shared" si="112"/>
        <v>0</v>
      </c>
      <c r="BP207" s="107"/>
      <c r="BQ207" s="108">
        <v>28715</v>
      </c>
      <c r="BR207" s="109">
        <v>7981.5</v>
      </c>
      <c r="BS207" s="107"/>
      <c r="BT207" s="110"/>
      <c r="BU207" s="110">
        <f t="shared" si="91"/>
        <v>-198</v>
      </c>
      <c r="BV207"/>
      <c r="BW207" s="26"/>
      <c r="BX207" s="107"/>
    </row>
    <row r="208" spans="1:76">
      <c r="A208" s="79">
        <v>199</v>
      </c>
      <c r="B208" s="79">
        <v>199</v>
      </c>
      <c r="C208" s="80" t="s">
        <v>281</v>
      </c>
      <c r="D208" s="81">
        <f t="shared" si="92"/>
        <v>3</v>
      </c>
      <c r="E208" s="82">
        <f t="shared" si="93"/>
        <v>41926</v>
      </c>
      <c r="F208" s="82">
        <f t="shared" si="93"/>
        <v>2679</v>
      </c>
      <c r="G208" s="83">
        <f t="shared" si="94"/>
        <v>44605</v>
      </c>
      <c r="H208" s="84"/>
      <c r="I208" s="85">
        <f t="shared" si="95"/>
        <v>0</v>
      </c>
      <c r="J208" s="86">
        <f t="shared" si="85"/>
        <v>0</v>
      </c>
      <c r="K208" s="87">
        <f t="shared" si="96"/>
        <v>2679</v>
      </c>
      <c r="L208" s="83">
        <f t="shared" si="97"/>
        <v>2679</v>
      </c>
      <c r="M208" s="88"/>
      <c r="N208" s="111">
        <f t="shared" si="86"/>
        <v>41926</v>
      </c>
      <c r="P208" s="85">
        <f t="shared" si="98"/>
        <v>0</v>
      </c>
      <c r="Q208" s="82">
        <f t="shared" si="99"/>
        <v>0</v>
      </c>
      <c r="R208" s="82">
        <f t="shared" si="100"/>
        <v>2679</v>
      </c>
      <c r="S208" s="90">
        <f t="shared" si="87"/>
        <v>2679</v>
      </c>
      <c r="U208" s="111">
        <f t="shared" si="101"/>
        <v>20054.25</v>
      </c>
      <c r="V208">
        <f t="shared" si="88"/>
        <v>0</v>
      </c>
      <c r="W208" s="91">
        <v>199</v>
      </c>
      <c r="X208" s="92">
        <v>3</v>
      </c>
      <c r="Y208" s="93">
        <v>41926</v>
      </c>
      <c r="Z208" s="93">
        <v>0</v>
      </c>
      <c r="AA208" s="93">
        <v>41926</v>
      </c>
      <c r="AB208" s="93">
        <v>2679</v>
      </c>
      <c r="AC208" s="93">
        <v>44605</v>
      </c>
      <c r="AD208" s="93">
        <v>0</v>
      </c>
      <c r="AE208" s="93">
        <v>0</v>
      </c>
      <c r="AF208" s="93">
        <v>0</v>
      </c>
      <c r="AG208" s="94">
        <v>44605</v>
      </c>
      <c r="AI208" s="91">
        <v>199</v>
      </c>
      <c r="AJ208" s="95">
        <v>199</v>
      </c>
      <c r="AK208" s="96" t="s">
        <v>281</v>
      </c>
      <c r="AL208" s="97">
        <f t="shared" si="102"/>
        <v>41926</v>
      </c>
      <c r="AM208" s="98">
        <v>66233</v>
      </c>
      <c r="AN208" s="97">
        <f t="shared" si="103"/>
        <v>0</v>
      </c>
      <c r="AO208" s="97">
        <v>0</v>
      </c>
      <c r="AP208" s="97">
        <v>5574.25</v>
      </c>
      <c r="AQ208" s="97">
        <v>0</v>
      </c>
      <c r="AR208" s="97">
        <v>5528.25</v>
      </c>
      <c r="AS208" s="97">
        <v>6272.75</v>
      </c>
      <c r="AT208" s="97">
        <f t="shared" si="104"/>
        <v>0</v>
      </c>
      <c r="AU208" s="99">
        <f t="shared" si="105"/>
        <v>17375.25</v>
      </c>
      <c r="AV208" s="99">
        <f t="shared" si="106"/>
        <v>0</v>
      </c>
      <c r="AX208" s="100">
        <v>199</v>
      </c>
      <c r="AY208" s="101" t="s">
        <v>281</v>
      </c>
      <c r="AZ208" s="102"/>
      <c r="BA208" s="102"/>
      <c r="BB208" s="103"/>
      <c r="BC208" s="104">
        <f t="shared" si="107"/>
        <v>0</v>
      </c>
      <c r="BD208" s="103"/>
      <c r="BE208" s="103"/>
      <c r="BF208" s="104">
        <f t="shared" si="89"/>
        <v>0</v>
      </c>
      <c r="BG208" s="105">
        <f t="shared" si="90"/>
        <v>0</v>
      </c>
      <c r="BH208" s="106"/>
      <c r="BI208" s="104">
        <v>0</v>
      </c>
      <c r="BJ208" s="97">
        <f t="shared" si="108"/>
        <v>0</v>
      </c>
      <c r="BK208" s="97">
        <f t="shared" si="109"/>
        <v>0</v>
      </c>
      <c r="BL208" s="97">
        <f t="shared" si="110"/>
        <v>0</v>
      </c>
      <c r="BM208" s="97"/>
      <c r="BN208" s="104">
        <f t="shared" si="111"/>
        <v>0</v>
      </c>
      <c r="BO208" s="105">
        <f t="shared" si="112"/>
        <v>0</v>
      </c>
      <c r="BP208" s="107"/>
      <c r="BQ208" s="108">
        <v>3147</v>
      </c>
      <c r="BR208" s="109">
        <v>0</v>
      </c>
      <c r="BS208" s="107"/>
      <c r="BT208" s="110"/>
      <c r="BU208" s="110">
        <f t="shared" si="91"/>
        <v>-199</v>
      </c>
      <c r="BV208"/>
      <c r="BW208" s="26"/>
      <c r="BX208" s="107"/>
    </row>
    <row r="209" spans="1:76">
      <c r="A209" s="79">
        <v>200</v>
      </c>
      <c r="B209" s="79">
        <v>200</v>
      </c>
      <c r="C209" s="80" t="s">
        <v>282</v>
      </c>
      <c r="D209" s="81">
        <f t="shared" si="92"/>
        <v>0</v>
      </c>
      <c r="E209" s="82">
        <f t="shared" si="93"/>
        <v>0</v>
      </c>
      <c r="F209" s="82">
        <f t="shared" si="93"/>
        <v>0</v>
      </c>
      <c r="G209" s="83">
        <f t="shared" si="94"/>
        <v>0</v>
      </c>
      <c r="H209" s="84"/>
      <c r="I209" s="85">
        <f t="shared" si="95"/>
        <v>0</v>
      </c>
      <c r="J209" s="86">
        <f t="shared" si="85"/>
        <v>0</v>
      </c>
      <c r="K209" s="87">
        <f t="shared" si="96"/>
        <v>0</v>
      </c>
      <c r="L209" s="83">
        <f t="shared" si="97"/>
        <v>0</v>
      </c>
      <c r="M209" s="88"/>
      <c r="N209" s="111">
        <f t="shared" si="86"/>
        <v>0</v>
      </c>
      <c r="P209" s="85">
        <f t="shared" si="98"/>
        <v>0</v>
      </c>
      <c r="Q209" s="82">
        <f t="shared" si="99"/>
        <v>0</v>
      </c>
      <c r="R209" s="82">
        <f t="shared" si="100"/>
        <v>0</v>
      </c>
      <c r="S209" s="90">
        <f t="shared" si="87"/>
        <v>0</v>
      </c>
      <c r="U209" s="111">
        <f t="shared" si="101"/>
        <v>131.75</v>
      </c>
      <c r="V209">
        <f t="shared" si="88"/>
        <v>0</v>
      </c>
      <c r="W209" s="91">
        <v>200</v>
      </c>
      <c r="X209" s="92"/>
      <c r="Y209" s="93"/>
      <c r="Z209" s="93"/>
      <c r="AA209" s="93"/>
      <c r="AB209" s="93"/>
      <c r="AC209" s="93"/>
      <c r="AD209" s="93"/>
      <c r="AE209" s="93"/>
      <c r="AF209" s="93"/>
      <c r="AG209" s="94"/>
      <c r="AI209" s="91">
        <v>200</v>
      </c>
      <c r="AJ209" s="95">
        <v>200</v>
      </c>
      <c r="AK209" s="96" t="s">
        <v>282</v>
      </c>
      <c r="AL209" s="97">
        <f t="shared" si="102"/>
        <v>0</v>
      </c>
      <c r="AM209" s="98">
        <v>0</v>
      </c>
      <c r="AN209" s="97">
        <f t="shared" si="103"/>
        <v>0</v>
      </c>
      <c r="AO209" s="97">
        <v>0</v>
      </c>
      <c r="AP209" s="97">
        <v>0</v>
      </c>
      <c r="AQ209" s="97">
        <v>131.75</v>
      </c>
      <c r="AR209" s="97">
        <v>0</v>
      </c>
      <c r="AS209" s="97">
        <v>0</v>
      </c>
      <c r="AT209" s="97">
        <f t="shared" si="104"/>
        <v>0</v>
      </c>
      <c r="AU209" s="99">
        <f t="shared" si="105"/>
        <v>131.75</v>
      </c>
      <c r="AV209" s="99">
        <f t="shared" si="106"/>
        <v>0</v>
      </c>
      <c r="AX209" s="100">
        <v>200</v>
      </c>
      <c r="AY209" s="101" t="s">
        <v>282</v>
      </c>
      <c r="AZ209" s="102"/>
      <c r="BA209" s="102"/>
      <c r="BB209" s="103"/>
      <c r="BC209" s="104">
        <f t="shared" si="107"/>
        <v>0</v>
      </c>
      <c r="BD209" s="103"/>
      <c r="BE209" s="103"/>
      <c r="BF209" s="104">
        <f t="shared" si="89"/>
        <v>0</v>
      </c>
      <c r="BG209" s="105">
        <f t="shared" si="90"/>
        <v>0</v>
      </c>
      <c r="BH209" s="106"/>
      <c r="BI209" s="104">
        <v>0</v>
      </c>
      <c r="BJ209" s="97">
        <f t="shared" si="108"/>
        <v>0</v>
      </c>
      <c r="BK209" s="97">
        <f t="shared" si="109"/>
        <v>0</v>
      </c>
      <c r="BL209" s="97">
        <f t="shared" si="110"/>
        <v>0</v>
      </c>
      <c r="BM209" s="97"/>
      <c r="BN209" s="104">
        <f t="shared" si="111"/>
        <v>0</v>
      </c>
      <c r="BO209" s="105">
        <f t="shared" si="112"/>
        <v>0</v>
      </c>
      <c r="BP209" s="107"/>
      <c r="BQ209" s="108">
        <v>0</v>
      </c>
      <c r="BR209" s="109">
        <v>0</v>
      </c>
      <c r="BS209" s="107"/>
      <c r="BT209" s="110"/>
      <c r="BU209" s="110">
        <f t="shared" si="91"/>
        <v>-200</v>
      </c>
      <c r="BV209"/>
      <c r="BW209" s="26"/>
      <c r="BX209" s="107"/>
    </row>
    <row r="210" spans="1:76">
      <c r="A210" s="79">
        <v>201</v>
      </c>
      <c r="B210" s="79">
        <v>201</v>
      </c>
      <c r="C210" s="80" t="s">
        <v>283</v>
      </c>
      <c r="D210" s="81">
        <f t="shared" si="92"/>
        <v>949</v>
      </c>
      <c r="E210" s="82">
        <f t="shared" si="93"/>
        <v>10829591</v>
      </c>
      <c r="F210" s="82">
        <f t="shared" si="93"/>
        <v>847457</v>
      </c>
      <c r="G210" s="83">
        <f t="shared" si="94"/>
        <v>11677048</v>
      </c>
      <c r="H210" s="84"/>
      <c r="I210" s="85">
        <f t="shared" si="95"/>
        <v>1442048.4279927947</v>
      </c>
      <c r="J210" s="86">
        <f t="shared" si="85"/>
        <v>0.49900178874811063</v>
      </c>
      <c r="K210" s="87">
        <f t="shared" si="96"/>
        <v>847457</v>
      </c>
      <c r="L210" s="83">
        <f t="shared" si="97"/>
        <v>2289505.4279927947</v>
      </c>
      <c r="M210" s="88"/>
      <c r="N210" s="111">
        <f t="shared" si="86"/>
        <v>9387542.5720072053</v>
      </c>
      <c r="P210" s="85">
        <f t="shared" si="98"/>
        <v>0</v>
      </c>
      <c r="Q210" s="82">
        <f t="shared" si="99"/>
        <v>1442048.4279927947</v>
      </c>
      <c r="R210" s="82">
        <f t="shared" si="100"/>
        <v>847457</v>
      </c>
      <c r="S210" s="90">
        <f t="shared" si="87"/>
        <v>2289505.4279927947</v>
      </c>
      <c r="U210" s="111">
        <f t="shared" si="101"/>
        <v>3737323.25</v>
      </c>
      <c r="V210">
        <f t="shared" si="88"/>
        <v>0</v>
      </c>
      <c r="W210" s="91">
        <v>201</v>
      </c>
      <c r="X210" s="92">
        <v>949</v>
      </c>
      <c r="Y210" s="93">
        <v>10829591</v>
      </c>
      <c r="Z210" s="93">
        <v>0</v>
      </c>
      <c r="AA210" s="93">
        <v>10829591</v>
      </c>
      <c r="AB210" s="93">
        <v>847457</v>
      </c>
      <c r="AC210" s="93">
        <v>11677048</v>
      </c>
      <c r="AD210" s="93">
        <v>0</v>
      </c>
      <c r="AE210" s="93">
        <v>0</v>
      </c>
      <c r="AF210" s="93">
        <v>0</v>
      </c>
      <c r="AG210" s="94">
        <v>11677048</v>
      </c>
      <c r="AI210" s="91">
        <v>201</v>
      </c>
      <c r="AJ210" s="95">
        <v>201</v>
      </c>
      <c r="AK210" s="96" t="s">
        <v>283</v>
      </c>
      <c r="AL210" s="97">
        <f t="shared" si="102"/>
        <v>10829591</v>
      </c>
      <c r="AM210" s="98">
        <v>9088981</v>
      </c>
      <c r="AN210" s="97">
        <f t="shared" si="103"/>
        <v>1740610</v>
      </c>
      <c r="AO210" s="97">
        <v>414446.25</v>
      </c>
      <c r="AP210" s="97">
        <v>141183.25</v>
      </c>
      <c r="AQ210" s="97">
        <v>172971.75</v>
      </c>
      <c r="AR210" s="97">
        <v>335677.75</v>
      </c>
      <c r="AS210" s="97">
        <v>84977.25</v>
      </c>
      <c r="AT210" s="97">
        <f t="shared" si="104"/>
        <v>0</v>
      </c>
      <c r="AU210" s="99">
        <f t="shared" si="105"/>
        <v>2889866.25</v>
      </c>
      <c r="AV210" s="99">
        <f t="shared" si="106"/>
        <v>1442048.4279927947</v>
      </c>
      <c r="AX210" s="100">
        <v>201</v>
      </c>
      <c r="AY210" s="101" t="s">
        <v>283</v>
      </c>
      <c r="AZ210" s="102"/>
      <c r="BA210" s="102"/>
      <c r="BB210" s="103"/>
      <c r="BC210" s="104">
        <f t="shared" si="107"/>
        <v>0</v>
      </c>
      <c r="BD210" s="103"/>
      <c r="BE210" s="103"/>
      <c r="BF210" s="104">
        <f t="shared" si="89"/>
        <v>0</v>
      </c>
      <c r="BG210" s="105">
        <f t="shared" si="90"/>
        <v>0</v>
      </c>
      <c r="BH210" s="106"/>
      <c r="BI210" s="104">
        <v>0</v>
      </c>
      <c r="BJ210" s="97">
        <f t="shared" si="108"/>
        <v>1740610</v>
      </c>
      <c r="BK210" s="97">
        <f t="shared" si="109"/>
        <v>1740610</v>
      </c>
      <c r="BL210" s="97">
        <f t="shared" si="110"/>
        <v>0</v>
      </c>
      <c r="BM210" s="97"/>
      <c r="BN210" s="104">
        <f t="shared" si="111"/>
        <v>0</v>
      </c>
      <c r="BO210" s="105">
        <f t="shared" si="112"/>
        <v>0</v>
      </c>
      <c r="BP210" s="107"/>
      <c r="BQ210" s="108">
        <v>1841116</v>
      </c>
      <c r="BR210" s="109">
        <v>351734.25</v>
      </c>
      <c r="BS210" s="107"/>
      <c r="BT210" s="110"/>
      <c r="BU210" s="110">
        <f t="shared" si="91"/>
        <v>-201</v>
      </c>
      <c r="BV210"/>
      <c r="BW210" s="26"/>
      <c r="BX210" s="107"/>
    </row>
    <row r="211" spans="1:76">
      <c r="A211" s="79">
        <v>202</v>
      </c>
      <c r="B211" s="79">
        <v>202</v>
      </c>
      <c r="C211" s="80" t="s">
        <v>284</v>
      </c>
      <c r="D211" s="81">
        <f t="shared" si="92"/>
        <v>0</v>
      </c>
      <c r="E211" s="82">
        <f t="shared" si="93"/>
        <v>0</v>
      </c>
      <c r="F211" s="82">
        <f t="shared" si="93"/>
        <v>0</v>
      </c>
      <c r="G211" s="83">
        <f t="shared" si="94"/>
        <v>0</v>
      </c>
      <c r="H211" s="84"/>
      <c r="I211" s="85">
        <f t="shared" si="95"/>
        <v>0</v>
      </c>
      <c r="J211" s="86" t="str">
        <f t="shared" si="85"/>
        <v/>
      </c>
      <c r="K211" s="87">
        <f t="shared" si="96"/>
        <v>0</v>
      </c>
      <c r="L211" s="83">
        <f t="shared" si="97"/>
        <v>0</v>
      </c>
      <c r="M211" s="88"/>
      <c r="N211" s="111">
        <f t="shared" si="86"/>
        <v>0</v>
      </c>
      <c r="P211" s="85">
        <f t="shared" si="98"/>
        <v>0</v>
      </c>
      <c r="Q211" s="82">
        <f t="shared" si="99"/>
        <v>0</v>
      </c>
      <c r="R211" s="82">
        <f t="shared" si="100"/>
        <v>0</v>
      </c>
      <c r="S211" s="90">
        <f t="shared" si="87"/>
        <v>0</v>
      </c>
      <c r="U211" s="111">
        <f t="shared" si="101"/>
        <v>0</v>
      </c>
      <c r="V211">
        <f t="shared" si="88"/>
        <v>0</v>
      </c>
      <c r="W211" s="91">
        <v>202</v>
      </c>
      <c r="X211" s="92"/>
      <c r="Y211" s="93"/>
      <c r="Z211" s="93"/>
      <c r="AA211" s="93"/>
      <c r="AB211" s="93"/>
      <c r="AC211" s="93"/>
      <c r="AD211" s="93"/>
      <c r="AE211" s="93"/>
      <c r="AF211" s="93"/>
      <c r="AG211" s="94"/>
      <c r="AI211" s="91">
        <v>202</v>
      </c>
      <c r="AJ211" s="95">
        <v>202</v>
      </c>
      <c r="AK211" s="96" t="s">
        <v>284</v>
      </c>
      <c r="AL211" s="97">
        <f t="shared" si="102"/>
        <v>0</v>
      </c>
      <c r="AM211" s="98">
        <v>0</v>
      </c>
      <c r="AN211" s="97">
        <f t="shared" si="103"/>
        <v>0</v>
      </c>
      <c r="AO211" s="97">
        <v>0</v>
      </c>
      <c r="AP211" s="97">
        <v>0</v>
      </c>
      <c r="AQ211" s="97">
        <v>0</v>
      </c>
      <c r="AR211" s="97">
        <v>0</v>
      </c>
      <c r="AS211" s="97">
        <v>0</v>
      </c>
      <c r="AT211" s="97">
        <f t="shared" si="104"/>
        <v>0</v>
      </c>
      <c r="AU211" s="99">
        <f t="shared" si="105"/>
        <v>0</v>
      </c>
      <c r="AV211" s="99">
        <f t="shared" si="106"/>
        <v>0</v>
      </c>
      <c r="AX211" s="100">
        <v>202</v>
      </c>
      <c r="AY211" s="101" t="s">
        <v>284</v>
      </c>
      <c r="AZ211" s="102"/>
      <c r="BA211" s="102"/>
      <c r="BB211" s="103"/>
      <c r="BC211" s="104">
        <f t="shared" si="107"/>
        <v>0</v>
      </c>
      <c r="BD211" s="103"/>
      <c r="BE211" s="103"/>
      <c r="BF211" s="104">
        <f t="shared" si="89"/>
        <v>0</v>
      </c>
      <c r="BG211" s="105">
        <f t="shared" si="90"/>
        <v>0</v>
      </c>
      <c r="BH211" s="106"/>
      <c r="BI211" s="104">
        <v>0</v>
      </c>
      <c r="BJ211" s="97">
        <f t="shared" si="108"/>
        <v>0</v>
      </c>
      <c r="BK211" s="97">
        <f t="shared" si="109"/>
        <v>0</v>
      </c>
      <c r="BL211" s="97">
        <f t="shared" si="110"/>
        <v>0</v>
      </c>
      <c r="BM211" s="97"/>
      <c r="BN211" s="104">
        <f t="shared" si="111"/>
        <v>0</v>
      </c>
      <c r="BO211" s="105">
        <f t="shared" si="112"/>
        <v>0</v>
      </c>
      <c r="BP211" s="107"/>
      <c r="BQ211" s="108">
        <v>0</v>
      </c>
      <c r="BR211" s="109">
        <v>0</v>
      </c>
      <c r="BS211" s="107"/>
      <c r="BT211" s="110"/>
      <c r="BU211" s="110">
        <f t="shared" si="91"/>
        <v>-202</v>
      </c>
      <c r="BV211"/>
      <c r="BW211" s="26"/>
      <c r="BX211" s="107"/>
    </row>
    <row r="212" spans="1:76">
      <c r="A212" s="79">
        <v>203</v>
      </c>
      <c r="B212" s="79">
        <v>205</v>
      </c>
      <c r="C212" s="80" t="s">
        <v>285</v>
      </c>
      <c r="D212" s="81">
        <f t="shared" si="92"/>
        <v>0</v>
      </c>
      <c r="E212" s="82">
        <f t="shared" si="93"/>
        <v>0</v>
      </c>
      <c r="F212" s="82">
        <f t="shared" si="93"/>
        <v>0</v>
      </c>
      <c r="G212" s="83">
        <f t="shared" si="94"/>
        <v>0</v>
      </c>
      <c r="H212" s="84"/>
      <c r="I212" s="85">
        <f t="shared" si="95"/>
        <v>0</v>
      </c>
      <c r="J212" s="86" t="str">
        <f t="shared" si="85"/>
        <v/>
      </c>
      <c r="K212" s="87">
        <f t="shared" si="96"/>
        <v>0</v>
      </c>
      <c r="L212" s="83">
        <f t="shared" si="97"/>
        <v>0</v>
      </c>
      <c r="M212" s="88"/>
      <c r="N212" s="111">
        <f t="shared" si="86"/>
        <v>0</v>
      </c>
      <c r="P212" s="85">
        <f t="shared" si="98"/>
        <v>0</v>
      </c>
      <c r="Q212" s="82">
        <f t="shared" si="99"/>
        <v>0</v>
      </c>
      <c r="R212" s="82">
        <f t="shared" si="100"/>
        <v>0</v>
      </c>
      <c r="S212" s="90">
        <f t="shared" si="87"/>
        <v>0</v>
      </c>
      <c r="U212" s="111">
        <f t="shared" si="101"/>
        <v>0</v>
      </c>
      <c r="V212">
        <f t="shared" si="88"/>
        <v>0</v>
      </c>
      <c r="W212" s="91">
        <v>203</v>
      </c>
      <c r="X212" s="92"/>
      <c r="Y212" s="93"/>
      <c r="Z212" s="93"/>
      <c r="AA212" s="93"/>
      <c r="AB212" s="93"/>
      <c r="AC212" s="93"/>
      <c r="AD212" s="93"/>
      <c r="AE212" s="93"/>
      <c r="AF212" s="93"/>
      <c r="AG212" s="94"/>
      <c r="AI212" s="91">
        <v>203</v>
      </c>
      <c r="AJ212" s="95">
        <v>205</v>
      </c>
      <c r="AK212" s="96" t="s">
        <v>285</v>
      </c>
      <c r="AL212" s="97">
        <f t="shared" si="102"/>
        <v>0</v>
      </c>
      <c r="AM212" s="98">
        <v>0</v>
      </c>
      <c r="AN212" s="97">
        <f t="shared" si="103"/>
        <v>0</v>
      </c>
      <c r="AO212" s="97">
        <v>0</v>
      </c>
      <c r="AP212" s="97">
        <v>0</v>
      </c>
      <c r="AQ212" s="97">
        <v>0</v>
      </c>
      <c r="AR212" s="97">
        <v>0</v>
      </c>
      <c r="AS212" s="97">
        <v>0</v>
      </c>
      <c r="AT212" s="97">
        <f t="shared" si="104"/>
        <v>0</v>
      </c>
      <c r="AU212" s="99">
        <f t="shared" si="105"/>
        <v>0</v>
      </c>
      <c r="AV212" s="99">
        <f t="shared" si="106"/>
        <v>0</v>
      </c>
      <c r="AX212" s="100">
        <v>203</v>
      </c>
      <c r="AY212" s="101" t="s">
        <v>285</v>
      </c>
      <c r="AZ212" s="102"/>
      <c r="BA212" s="102"/>
      <c r="BB212" s="103"/>
      <c r="BC212" s="104">
        <f t="shared" si="107"/>
        <v>0</v>
      </c>
      <c r="BD212" s="103"/>
      <c r="BE212" s="103"/>
      <c r="BF212" s="104">
        <f t="shared" si="89"/>
        <v>0</v>
      </c>
      <c r="BG212" s="105">
        <f t="shared" si="90"/>
        <v>0</v>
      </c>
      <c r="BH212" s="106"/>
      <c r="BI212" s="104">
        <v>0</v>
      </c>
      <c r="BJ212" s="97">
        <f t="shared" si="108"/>
        <v>0</v>
      </c>
      <c r="BK212" s="97">
        <f t="shared" si="109"/>
        <v>0</v>
      </c>
      <c r="BL212" s="97">
        <f t="shared" si="110"/>
        <v>0</v>
      </c>
      <c r="BM212" s="97"/>
      <c r="BN212" s="104">
        <f t="shared" si="111"/>
        <v>0</v>
      </c>
      <c r="BO212" s="105">
        <f t="shared" si="112"/>
        <v>0</v>
      </c>
      <c r="BP212" s="107"/>
      <c r="BQ212" s="108">
        <v>0</v>
      </c>
      <c r="BR212" s="109">
        <v>0</v>
      </c>
      <c r="BS212" s="107"/>
      <c r="BT212" s="110"/>
      <c r="BU212" s="110">
        <f t="shared" si="91"/>
        <v>-203</v>
      </c>
      <c r="BV212"/>
      <c r="BW212" s="26"/>
      <c r="BX212" s="107"/>
    </row>
    <row r="213" spans="1:76">
      <c r="A213" s="79">
        <v>204</v>
      </c>
      <c r="B213" s="79">
        <v>206</v>
      </c>
      <c r="C213" s="80" t="s">
        <v>286</v>
      </c>
      <c r="D213" s="81">
        <f t="shared" si="92"/>
        <v>168</v>
      </c>
      <c r="E213" s="82">
        <f t="shared" si="93"/>
        <v>1976184</v>
      </c>
      <c r="F213" s="82">
        <f t="shared" si="93"/>
        <v>150024</v>
      </c>
      <c r="G213" s="83">
        <f t="shared" si="94"/>
        <v>2126208</v>
      </c>
      <c r="H213" s="84"/>
      <c r="I213" s="85">
        <f t="shared" si="95"/>
        <v>65314.327688378187</v>
      </c>
      <c r="J213" s="86">
        <f t="shared" si="85"/>
        <v>0.27734733929539584</v>
      </c>
      <c r="K213" s="87">
        <f t="shared" si="96"/>
        <v>150024</v>
      </c>
      <c r="L213" s="83">
        <f t="shared" si="97"/>
        <v>215338.32768837819</v>
      </c>
      <c r="M213" s="88"/>
      <c r="N213" s="111">
        <f t="shared" si="86"/>
        <v>1910869.6723116217</v>
      </c>
      <c r="P213" s="85">
        <f t="shared" si="98"/>
        <v>0</v>
      </c>
      <c r="Q213" s="82">
        <f t="shared" si="99"/>
        <v>65314.327688378187</v>
      </c>
      <c r="R213" s="82">
        <f t="shared" si="100"/>
        <v>150024</v>
      </c>
      <c r="S213" s="90">
        <f t="shared" si="87"/>
        <v>215338.32768837819</v>
      </c>
      <c r="U213" s="111">
        <f t="shared" si="101"/>
        <v>385520.5</v>
      </c>
      <c r="V213">
        <f t="shared" si="88"/>
        <v>0</v>
      </c>
      <c r="W213" s="91">
        <v>204</v>
      </c>
      <c r="X213" s="92">
        <v>168</v>
      </c>
      <c r="Y213" s="93">
        <v>1976184</v>
      </c>
      <c r="Z213" s="93">
        <v>0</v>
      </c>
      <c r="AA213" s="93">
        <v>1976184</v>
      </c>
      <c r="AB213" s="93">
        <v>150024</v>
      </c>
      <c r="AC213" s="93">
        <v>2126208</v>
      </c>
      <c r="AD213" s="93">
        <v>0</v>
      </c>
      <c r="AE213" s="93">
        <v>0</v>
      </c>
      <c r="AF213" s="93">
        <v>0</v>
      </c>
      <c r="AG213" s="94">
        <v>2126208</v>
      </c>
      <c r="AI213" s="91">
        <v>204</v>
      </c>
      <c r="AJ213" s="95">
        <v>206</v>
      </c>
      <c r="AK213" s="96" t="s">
        <v>286</v>
      </c>
      <c r="AL213" s="97">
        <f t="shared" si="102"/>
        <v>1976184</v>
      </c>
      <c r="AM213" s="98">
        <v>1897347</v>
      </c>
      <c r="AN213" s="97">
        <f t="shared" si="103"/>
        <v>78837</v>
      </c>
      <c r="AO213" s="97">
        <v>0</v>
      </c>
      <c r="AP213" s="97">
        <v>23771.25</v>
      </c>
      <c r="AQ213" s="97">
        <v>0</v>
      </c>
      <c r="AR213" s="97">
        <v>132888.25</v>
      </c>
      <c r="AS213" s="97">
        <v>0</v>
      </c>
      <c r="AT213" s="97">
        <f t="shared" si="104"/>
        <v>0</v>
      </c>
      <c r="AU213" s="99">
        <f t="shared" si="105"/>
        <v>235496.5</v>
      </c>
      <c r="AV213" s="99">
        <f t="shared" si="106"/>
        <v>65314.327688378187</v>
      </c>
      <c r="AX213" s="100">
        <v>204</v>
      </c>
      <c r="AY213" s="101" t="s">
        <v>286</v>
      </c>
      <c r="AZ213" s="102"/>
      <c r="BA213" s="102"/>
      <c r="BB213" s="103"/>
      <c r="BC213" s="104">
        <f t="shared" si="107"/>
        <v>0</v>
      </c>
      <c r="BD213" s="103"/>
      <c r="BE213" s="103"/>
      <c r="BF213" s="104">
        <f t="shared" si="89"/>
        <v>0</v>
      </c>
      <c r="BG213" s="105">
        <f t="shared" si="90"/>
        <v>0</v>
      </c>
      <c r="BH213" s="106"/>
      <c r="BI213" s="104">
        <v>0</v>
      </c>
      <c r="BJ213" s="97">
        <f t="shared" si="108"/>
        <v>78837</v>
      </c>
      <c r="BK213" s="97">
        <f t="shared" si="109"/>
        <v>78837</v>
      </c>
      <c r="BL213" s="97">
        <f t="shared" si="110"/>
        <v>0</v>
      </c>
      <c r="BM213" s="97"/>
      <c r="BN213" s="104">
        <f t="shared" si="111"/>
        <v>0</v>
      </c>
      <c r="BO213" s="105">
        <f t="shared" si="112"/>
        <v>0</v>
      </c>
      <c r="BP213" s="107"/>
      <c r="BQ213" s="108">
        <v>34398</v>
      </c>
      <c r="BR213" s="109">
        <v>0</v>
      </c>
      <c r="BS213" s="107"/>
      <c r="BT213" s="110"/>
      <c r="BU213" s="110">
        <f t="shared" si="91"/>
        <v>-204</v>
      </c>
      <c r="BV213"/>
      <c r="BW213" s="26"/>
      <c r="BX213" s="107"/>
    </row>
    <row r="214" spans="1:76">
      <c r="A214" s="79">
        <v>205</v>
      </c>
      <c r="B214" s="79">
        <v>203</v>
      </c>
      <c r="C214" s="80" t="s">
        <v>287</v>
      </c>
      <c r="D214" s="81">
        <f t="shared" si="92"/>
        <v>0</v>
      </c>
      <c r="E214" s="82">
        <f t="shared" si="93"/>
        <v>0</v>
      </c>
      <c r="F214" s="82">
        <f t="shared" si="93"/>
        <v>0</v>
      </c>
      <c r="G214" s="83">
        <f t="shared" si="94"/>
        <v>0</v>
      </c>
      <c r="H214" s="84"/>
      <c r="I214" s="85">
        <f t="shared" si="95"/>
        <v>0</v>
      </c>
      <c r="J214" s="86" t="str">
        <f t="shared" si="85"/>
        <v/>
      </c>
      <c r="K214" s="87">
        <f t="shared" si="96"/>
        <v>0</v>
      </c>
      <c r="L214" s="83">
        <f t="shared" si="97"/>
        <v>0</v>
      </c>
      <c r="M214" s="88"/>
      <c r="N214" s="111">
        <f t="shared" si="86"/>
        <v>0</v>
      </c>
      <c r="P214" s="85">
        <f t="shared" si="98"/>
        <v>0</v>
      </c>
      <c r="Q214" s="82">
        <f t="shared" si="99"/>
        <v>0</v>
      </c>
      <c r="R214" s="82">
        <f t="shared" si="100"/>
        <v>0</v>
      </c>
      <c r="S214" s="90">
        <f t="shared" si="87"/>
        <v>0</v>
      </c>
      <c r="U214" s="111">
        <f t="shared" si="101"/>
        <v>0</v>
      </c>
      <c r="V214">
        <f t="shared" si="88"/>
        <v>0</v>
      </c>
      <c r="W214" s="91">
        <v>205</v>
      </c>
      <c r="X214" s="92"/>
      <c r="Y214" s="93"/>
      <c r="Z214" s="93"/>
      <c r="AA214" s="93"/>
      <c r="AB214" s="93"/>
      <c r="AC214" s="93"/>
      <c r="AD214" s="93"/>
      <c r="AE214" s="93"/>
      <c r="AF214" s="93"/>
      <c r="AG214" s="94"/>
      <c r="AI214" s="91">
        <v>205</v>
      </c>
      <c r="AJ214" s="95">
        <v>203</v>
      </c>
      <c r="AK214" s="96" t="s">
        <v>287</v>
      </c>
      <c r="AL214" s="97">
        <f t="shared" si="102"/>
        <v>0</v>
      </c>
      <c r="AM214" s="98">
        <v>0</v>
      </c>
      <c r="AN214" s="97">
        <f t="shared" si="103"/>
        <v>0</v>
      </c>
      <c r="AO214" s="97">
        <v>0</v>
      </c>
      <c r="AP214" s="97">
        <v>0</v>
      </c>
      <c r="AQ214" s="97">
        <v>0</v>
      </c>
      <c r="AR214" s="97">
        <v>0</v>
      </c>
      <c r="AS214" s="97">
        <v>0</v>
      </c>
      <c r="AT214" s="97">
        <f t="shared" si="104"/>
        <v>0</v>
      </c>
      <c r="AU214" s="99">
        <f t="shared" si="105"/>
        <v>0</v>
      </c>
      <c r="AV214" s="99">
        <f t="shared" si="106"/>
        <v>0</v>
      </c>
      <c r="AX214" s="100">
        <v>205</v>
      </c>
      <c r="AY214" s="101" t="s">
        <v>287</v>
      </c>
      <c r="AZ214" s="102"/>
      <c r="BA214" s="102"/>
      <c r="BB214" s="103"/>
      <c r="BC214" s="104">
        <f t="shared" si="107"/>
        <v>0</v>
      </c>
      <c r="BD214" s="103"/>
      <c r="BE214" s="103"/>
      <c r="BF214" s="104">
        <f t="shared" si="89"/>
        <v>0</v>
      </c>
      <c r="BG214" s="105">
        <f t="shared" si="90"/>
        <v>0</v>
      </c>
      <c r="BH214" s="106"/>
      <c r="BI214" s="104">
        <v>0</v>
      </c>
      <c r="BJ214" s="97">
        <f t="shared" si="108"/>
        <v>0</v>
      </c>
      <c r="BK214" s="97">
        <f t="shared" si="109"/>
        <v>0</v>
      </c>
      <c r="BL214" s="97">
        <f t="shared" si="110"/>
        <v>0</v>
      </c>
      <c r="BM214" s="97"/>
      <c r="BN214" s="104">
        <f t="shared" si="111"/>
        <v>0</v>
      </c>
      <c r="BO214" s="105">
        <f t="shared" si="112"/>
        <v>0</v>
      </c>
      <c r="BP214" s="107"/>
      <c r="BQ214" s="108">
        <v>0</v>
      </c>
      <c r="BR214" s="109">
        <v>0</v>
      </c>
      <c r="BS214" s="107"/>
      <c r="BT214" s="110"/>
      <c r="BU214" s="110">
        <f t="shared" si="91"/>
        <v>-205</v>
      </c>
      <c r="BV214"/>
      <c r="BW214" s="26"/>
      <c r="BX214" s="107"/>
    </row>
    <row r="215" spans="1:76">
      <c r="A215" s="79">
        <v>206</v>
      </c>
      <c r="B215" s="79">
        <v>204</v>
      </c>
      <c r="C215" s="80" t="s">
        <v>288</v>
      </c>
      <c r="D215" s="81">
        <f t="shared" si="92"/>
        <v>0</v>
      </c>
      <c r="E215" s="82">
        <f t="shared" si="93"/>
        <v>0</v>
      </c>
      <c r="F215" s="82">
        <f t="shared" si="93"/>
        <v>0</v>
      </c>
      <c r="G215" s="83">
        <f t="shared" si="94"/>
        <v>0</v>
      </c>
      <c r="H215" s="84"/>
      <c r="I215" s="85">
        <f t="shared" si="95"/>
        <v>0</v>
      </c>
      <c r="J215" s="86" t="str">
        <f t="shared" si="85"/>
        <v/>
      </c>
      <c r="K215" s="87">
        <f t="shared" si="96"/>
        <v>0</v>
      </c>
      <c r="L215" s="83">
        <f t="shared" si="97"/>
        <v>0</v>
      </c>
      <c r="M215" s="88"/>
      <c r="N215" s="111">
        <f t="shared" si="86"/>
        <v>0</v>
      </c>
      <c r="P215" s="85">
        <f t="shared" si="98"/>
        <v>0</v>
      </c>
      <c r="Q215" s="82">
        <f t="shared" si="99"/>
        <v>0</v>
      </c>
      <c r="R215" s="82">
        <f t="shared" si="100"/>
        <v>0</v>
      </c>
      <c r="S215" s="90">
        <f t="shared" si="87"/>
        <v>0</v>
      </c>
      <c r="U215" s="111">
        <f t="shared" si="101"/>
        <v>0</v>
      </c>
      <c r="V215">
        <f t="shared" si="88"/>
        <v>0</v>
      </c>
      <c r="W215" s="91">
        <v>206</v>
      </c>
      <c r="X215" s="92"/>
      <c r="Y215" s="93"/>
      <c r="Z215" s="93"/>
      <c r="AA215" s="93"/>
      <c r="AB215" s="93"/>
      <c r="AC215" s="93"/>
      <c r="AD215" s="93"/>
      <c r="AE215" s="93"/>
      <c r="AF215" s="93"/>
      <c r="AG215" s="94"/>
      <c r="AI215" s="91">
        <v>206</v>
      </c>
      <c r="AJ215" s="95">
        <v>204</v>
      </c>
      <c r="AK215" s="96" t="s">
        <v>288</v>
      </c>
      <c r="AL215" s="97">
        <f t="shared" si="102"/>
        <v>0</v>
      </c>
      <c r="AM215" s="98">
        <v>0</v>
      </c>
      <c r="AN215" s="97">
        <f t="shared" si="103"/>
        <v>0</v>
      </c>
      <c r="AO215" s="97">
        <v>0</v>
      </c>
      <c r="AP215" s="97">
        <v>0</v>
      </c>
      <c r="AQ215" s="97">
        <v>0</v>
      </c>
      <c r="AR215" s="97">
        <v>0</v>
      </c>
      <c r="AS215" s="97">
        <v>0</v>
      </c>
      <c r="AT215" s="97">
        <f t="shared" si="104"/>
        <v>0</v>
      </c>
      <c r="AU215" s="99">
        <f t="shared" si="105"/>
        <v>0</v>
      </c>
      <c r="AV215" s="99">
        <f t="shared" si="106"/>
        <v>0</v>
      </c>
      <c r="AX215" s="100">
        <v>206</v>
      </c>
      <c r="AY215" s="101" t="s">
        <v>288</v>
      </c>
      <c r="AZ215" s="102"/>
      <c r="BA215" s="102"/>
      <c r="BB215" s="103"/>
      <c r="BC215" s="104">
        <f t="shared" si="107"/>
        <v>0</v>
      </c>
      <c r="BD215" s="103"/>
      <c r="BE215" s="103"/>
      <c r="BF215" s="104">
        <f t="shared" si="89"/>
        <v>0</v>
      </c>
      <c r="BG215" s="105">
        <f t="shared" si="90"/>
        <v>0</v>
      </c>
      <c r="BH215" s="106"/>
      <c r="BI215" s="104">
        <v>0</v>
      </c>
      <c r="BJ215" s="97">
        <f t="shared" si="108"/>
        <v>0</v>
      </c>
      <c r="BK215" s="97">
        <f t="shared" si="109"/>
        <v>0</v>
      </c>
      <c r="BL215" s="97">
        <f t="shared" si="110"/>
        <v>0</v>
      </c>
      <c r="BM215" s="97"/>
      <c r="BN215" s="104">
        <f t="shared" si="111"/>
        <v>0</v>
      </c>
      <c r="BO215" s="105">
        <f t="shared" si="112"/>
        <v>0</v>
      </c>
      <c r="BP215" s="107"/>
      <c r="BQ215" s="108">
        <v>0</v>
      </c>
      <c r="BR215" s="109">
        <v>0</v>
      </c>
      <c r="BS215" s="107"/>
      <c r="BT215" s="110"/>
      <c r="BU215" s="110">
        <f t="shared" si="91"/>
        <v>-206</v>
      </c>
      <c r="BV215"/>
      <c r="BW215" s="26"/>
      <c r="BX215" s="107"/>
    </row>
    <row r="216" spans="1:76">
      <c r="A216" s="79">
        <v>207</v>
      </c>
      <c r="B216" s="79">
        <v>207</v>
      </c>
      <c r="C216" s="80" t="s">
        <v>289</v>
      </c>
      <c r="D216" s="81">
        <f t="shared" si="92"/>
        <v>3</v>
      </c>
      <c r="E216" s="82">
        <f t="shared" si="93"/>
        <v>46128</v>
      </c>
      <c r="F216" s="82">
        <f t="shared" si="93"/>
        <v>2679</v>
      </c>
      <c r="G216" s="83">
        <f t="shared" si="94"/>
        <v>48807</v>
      </c>
      <c r="H216" s="84"/>
      <c r="I216" s="85">
        <f t="shared" si="95"/>
        <v>0</v>
      </c>
      <c r="J216" s="86">
        <f t="shared" si="85"/>
        <v>0</v>
      </c>
      <c r="K216" s="87">
        <f t="shared" si="96"/>
        <v>2679</v>
      </c>
      <c r="L216" s="83">
        <f t="shared" si="97"/>
        <v>2679</v>
      </c>
      <c r="M216" s="88"/>
      <c r="N216" s="111">
        <f t="shared" si="86"/>
        <v>46128</v>
      </c>
      <c r="P216" s="85">
        <f t="shared" si="98"/>
        <v>0</v>
      </c>
      <c r="Q216" s="82">
        <f t="shared" si="99"/>
        <v>0</v>
      </c>
      <c r="R216" s="82">
        <f t="shared" si="100"/>
        <v>2679</v>
      </c>
      <c r="S216" s="90">
        <f t="shared" si="87"/>
        <v>2679</v>
      </c>
      <c r="U216" s="111">
        <f t="shared" si="101"/>
        <v>3017</v>
      </c>
      <c r="V216">
        <f t="shared" si="88"/>
        <v>0</v>
      </c>
      <c r="W216" s="91">
        <v>207</v>
      </c>
      <c r="X216" s="92">
        <v>3</v>
      </c>
      <c r="Y216" s="93">
        <v>46128</v>
      </c>
      <c r="Z216" s="93">
        <v>0</v>
      </c>
      <c r="AA216" s="93">
        <v>46128</v>
      </c>
      <c r="AB216" s="93">
        <v>2679</v>
      </c>
      <c r="AC216" s="93">
        <v>48807</v>
      </c>
      <c r="AD216" s="93">
        <v>0</v>
      </c>
      <c r="AE216" s="93">
        <v>0</v>
      </c>
      <c r="AF216" s="93">
        <v>0</v>
      </c>
      <c r="AG216" s="94">
        <v>48807</v>
      </c>
      <c r="AI216" s="91">
        <v>207</v>
      </c>
      <c r="AJ216" s="95">
        <v>207</v>
      </c>
      <c r="AK216" s="96" t="s">
        <v>289</v>
      </c>
      <c r="AL216" s="97">
        <f t="shared" si="102"/>
        <v>46128</v>
      </c>
      <c r="AM216" s="98">
        <v>58912</v>
      </c>
      <c r="AN216" s="97">
        <f t="shared" si="103"/>
        <v>0</v>
      </c>
      <c r="AO216" s="97">
        <v>0</v>
      </c>
      <c r="AP216" s="97">
        <v>338</v>
      </c>
      <c r="AQ216" s="97">
        <v>0</v>
      </c>
      <c r="AR216" s="97">
        <v>0</v>
      </c>
      <c r="AS216" s="97">
        <v>0</v>
      </c>
      <c r="AT216" s="97">
        <f t="shared" si="104"/>
        <v>0</v>
      </c>
      <c r="AU216" s="99">
        <f t="shared" si="105"/>
        <v>338</v>
      </c>
      <c r="AV216" s="99">
        <f t="shared" si="106"/>
        <v>0</v>
      </c>
      <c r="AX216" s="100">
        <v>207</v>
      </c>
      <c r="AY216" s="101" t="s">
        <v>289</v>
      </c>
      <c r="AZ216" s="102"/>
      <c r="BA216" s="102"/>
      <c r="BB216" s="103"/>
      <c r="BC216" s="104">
        <f t="shared" si="107"/>
        <v>0</v>
      </c>
      <c r="BD216" s="103"/>
      <c r="BE216" s="103"/>
      <c r="BF216" s="104">
        <f t="shared" si="89"/>
        <v>0</v>
      </c>
      <c r="BG216" s="105">
        <f t="shared" si="90"/>
        <v>0</v>
      </c>
      <c r="BH216" s="106"/>
      <c r="BI216" s="104">
        <v>0</v>
      </c>
      <c r="BJ216" s="97">
        <f t="shared" si="108"/>
        <v>0</v>
      </c>
      <c r="BK216" s="97">
        <f t="shared" si="109"/>
        <v>0</v>
      </c>
      <c r="BL216" s="97">
        <f t="shared" si="110"/>
        <v>0</v>
      </c>
      <c r="BM216" s="97"/>
      <c r="BN216" s="104">
        <f t="shared" si="111"/>
        <v>0</v>
      </c>
      <c r="BO216" s="105">
        <f t="shared" si="112"/>
        <v>0</v>
      </c>
      <c r="BP216" s="107"/>
      <c r="BQ216" s="108">
        <v>689</v>
      </c>
      <c r="BR216" s="109">
        <v>0</v>
      </c>
      <c r="BS216" s="107"/>
      <c r="BT216" s="110"/>
      <c r="BU216" s="110">
        <f t="shared" si="91"/>
        <v>-207</v>
      </c>
      <c r="BV216"/>
      <c r="BW216" s="26"/>
      <c r="BX216" s="107"/>
    </row>
    <row r="217" spans="1:76">
      <c r="A217" s="79">
        <v>208</v>
      </c>
      <c r="B217" s="79">
        <v>208</v>
      </c>
      <c r="C217" s="80" t="s">
        <v>290</v>
      </c>
      <c r="D217" s="81">
        <f t="shared" si="92"/>
        <v>2</v>
      </c>
      <c r="E217" s="82">
        <f t="shared" si="93"/>
        <v>37760</v>
      </c>
      <c r="F217" s="82">
        <f t="shared" si="93"/>
        <v>1786</v>
      </c>
      <c r="G217" s="83">
        <f t="shared" si="94"/>
        <v>39546</v>
      </c>
      <c r="H217" s="84"/>
      <c r="I217" s="85">
        <f t="shared" si="95"/>
        <v>9187.765821430472</v>
      </c>
      <c r="J217" s="86">
        <f t="shared" si="85"/>
        <v>0.54926114610255394</v>
      </c>
      <c r="K217" s="87">
        <f t="shared" si="96"/>
        <v>1786</v>
      </c>
      <c r="L217" s="83">
        <f t="shared" si="97"/>
        <v>10973.765821430472</v>
      </c>
      <c r="M217" s="88"/>
      <c r="N217" s="111">
        <f t="shared" si="86"/>
        <v>28572.234178569528</v>
      </c>
      <c r="P217" s="85">
        <f t="shared" si="98"/>
        <v>0</v>
      </c>
      <c r="Q217" s="82">
        <f t="shared" si="99"/>
        <v>9187.765821430472</v>
      </c>
      <c r="R217" s="82">
        <f t="shared" si="100"/>
        <v>1786</v>
      </c>
      <c r="S217" s="90">
        <f t="shared" si="87"/>
        <v>10973.765821430472</v>
      </c>
      <c r="U217" s="111">
        <f t="shared" si="101"/>
        <v>18513.5</v>
      </c>
      <c r="V217">
        <f t="shared" si="88"/>
        <v>0</v>
      </c>
      <c r="W217" s="91">
        <v>208</v>
      </c>
      <c r="X217" s="92">
        <v>2</v>
      </c>
      <c r="Y217" s="93">
        <v>37760</v>
      </c>
      <c r="Z217" s="93">
        <v>0</v>
      </c>
      <c r="AA217" s="93">
        <v>37760</v>
      </c>
      <c r="AB217" s="93">
        <v>1786</v>
      </c>
      <c r="AC217" s="93">
        <v>39546</v>
      </c>
      <c r="AD217" s="93">
        <v>0</v>
      </c>
      <c r="AE217" s="93">
        <v>0</v>
      </c>
      <c r="AF217" s="93">
        <v>0</v>
      </c>
      <c r="AG217" s="94">
        <v>39546</v>
      </c>
      <c r="AI217" s="91">
        <v>208</v>
      </c>
      <c r="AJ217" s="95">
        <v>208</v>
      </c>
      <c r="AK217" s="96" t="s">
        <v>290</v>
      </c>
      <c r="AL217" s="97">
        <f t="shared" si="102"/>
        <v>37760</v>
      </c>
      <c r="AM217" s="98">
        <v>26670</v>
      </c>
      <c r="AN217" s="97">
        <f t="shared" si="103"/>
        <v>11090</v>
      </c>
      <c r="AO217" s="97">
        <v>542.5</v>
      </c>
      <c r="AP217" s="97">
        <v>5095</v>
      </c>
      <c r="AQ217" s="97">
        <v>0</v>
      </c>
      <c r="AR217" s="97">
        <v>0</v>
      </c>
      <c r="AS217" s="97">
        <v>0</v>
      </c>
      <c r="AT217" s="97">
        <f t="shared" si="104"/>
        <v>0</v>
      </c>
      <c r="AU217" s="99">
        <f t="shared" si="105"/>
        <v>16727.5</v>
      </c>
      <c r="AV217" s="99">
        <f t="shared" si="106"/>
        <v>9187.765821430472</v>
      </c>
      <c r="AX217" s="100">
        <v>208</v>
      </c>
      <c r="AY217" s="101" t="s">
        <v>290</v>
      </c>
      <c r="AZ217" s="102"/>
      <c r="BA217" s="102"/>
      <c r="BB217" s="103"/>
      <c r="BC217" s="104">
        <f t="shared" si="107"/>
        <v>0</v>
      </c>
      <c r="BD217" s="103"/>
      <c r="BE217" s="103"/>
      <c r="BF217" s="104">
        <f t="shared" si="89"/>
        <v>0</v>
      </c>
      <c r="BG217" s="105">
        <f t="shared" si="90"/>
        <v>0</v>
      </c>
      <c r="BH217" s="106"/>
      <c r="BI217" s="104">
        <v>0</v>
      </c>
      <c r="BJ217" s="97">
        <f t="shared" si="108"/>
        <v>11090</v>
      </c>
      <c r="BK217" s="97">
        <f t="shared" si="109"/>
        <v>11090</v>
      </c>
      <c r="BL217" s="97">
        <f t="shared" si="110"/>
        <v>0</v>
      </c>
      <c r="BM217" s="97"/>
      <c r="BN217" s="104">
        <f t="shared" si="111"/>
        <v>0</v>
      </c>
      <c r="BO217" s="105">
        <f t="shared" si="112"/>
        <v>0</v>
      </c>
      <c r="BP217" s="107"/>
      <c r="BQ217" s="108">
        <v>12229</v>
      </c>
      <c r="BR217" s="109">
        <v>542.5</v>
      </c>
      <c r="BS217" s="107"/>
      <c r="BT217" s="110"/>
      <c r="BU217" s="110">
        <f t="shared" si="91"/>
        <v>-208</v>
      </c>
      <c r="BV217"/>
      <c r="BW217" s="26"/>
      <c r="BX217" s="107"/>
    </row>
    <row r="218" spans="1:76">
      <c r="A218" s="79">
        <v>209</v>
      </c>
      <c r="B218" s="79">
        <v>209</v>
      </c>
      <c r="C218" s="80" t="s">
        <v>291</v>
      </c>
      <c r="D218" s="81">
        <f t="shared" si="92"/>
        <v>54</v>
      </c>
      <c r="E218" s="82">
        <f t="shared" si="93"/>
        <v>671328</v>
      </c>
      <c r="F218" s="82">
        <f t="shared" si="93"/>
        <v>48222</v>
      </c>
      <c r="G218" s="83">
        <f t="shared" si="94"/>
        <v>719550</v>
      </c>
      <c r="H218" s="84"/>
      <c r="I218" s="85">
        <f t="shared" si="95"/>
        <v>0</v>
      </c>
      <c r="J218" s="86">
        <f t="shared" si="85"/>
        <v>0</v>
      </c>
      <c r="K218" s="87">
        <f t="shared" si="96"/>
        <v>48222</v>
      </c>
      <c r="L218" s="83">
        <f t="shared" si="97"/>
        <v>48222</v>
      </c>
      <c r="M218" s="88"/>
      <c r="N218" s="111">
        <f t="shared" si="86"/>
        <v>671328</v>
      </c>
      <c r="P218" s="85">
        <f t="shared" si="98"/>
        <v>0</v>
      </c>
      <c r="Q218" s="82">
        <f t="shared" si="99"/>
        <v>0</v>
      </c>
      <c r="R218" s="82">
        <f t="shared" si="100"/>
        <v>48222</v>
      </c>
      <c r="S218" s="90">
        <f t="shared" si="87"/>
        <v>48222</v>
      </c>
      <c r="U218" s="111">
        <f t="shared" si="101"/>
        <v>82018</v>
      </c>
      <c r="V218">
        <f t="shared" si="88"/>
        <v>0</v>
      </c>
      <c r="W218" s="91">
        <v>209</v>
      </c>
      <c r="X218" s="92">
        <v>54</v>
      </c>
      <c r="Y218" s="93">
        <v>671328</v>
      </c>
      <c r="Z218" s="93">
        <v>0</v>
      </c>
      <c r="AA218" s="93">
        <v>671328</v>
      </c>
      <c r="AB218" s="93">
        <v>48222</v>
      </c>
      <c r="AC218" s="93">
        <v>719550</v>
      </c>
      <c r="AD218" s="93">
        <v>0</v>
      </c>
      <c r="AE218" s="93">
        <v>0</v>
      </c>
      <c r="AF218" s="93">
        <v>0</v>
      </c>
      <c r="AG218" s="94">
        <v>719550</v>
      </c>
      <c r="AI218" s="91">
        <v>209</v>
      </c>
      <c r="AJ218" s="95">
        <v>209</v>
      </c>
      <c r="AK218" s="96" t="s">
        <v>291</v>
      </c>
      <c r="AL218" s="97">
        <f t="shared" si="102"/>
        <v>671328</v>
      </c>
      <c r="AM218" s="98">
        <v>672094</v>
      </c>
      <c r="AN218" s="97">
        <f t="shared" si="103"/>
        <v>0</v>
      </c>
      <c r="AO218" s="97">
        <v>0</v>
      </c>
      <c r="AP218" s="97">
        <v>0</v>
      </c>
      <c r="AQ218" s="97">
        <v>33796</v>
      </c>
      <c r="AR218" s="97">
        <v>0</v>
      </c>
      <c r="AS218" s="97">
        <v>0</v>
      </c>
      <c r="AT218" s="97">
        <f t="shared" si="104"/>
        <v>0</v>
      </c>
      <c r="AU218" s="99">
        <f t="shared" si="105"/>
        <v>33796</v>
      </c>
      <c r="AV218" s="99">
        <f t="shared" si="106"/>
        <v>0</v>
      </c>
      <c r="AX218" s="100">
        <v>209</v>
      </c>
      <c r="AY218" s="101" t="s">
        <v>291</v>
      </c>
      <c r="AZ218" s="102"/>
      <c r="BA218" s="102"/>
      <c r="BB218" s="103"/>
      <c r="BC218" s="104">
        <f t="shared" si="107"/>
        <v>0</v>
      </c>
      <c r="BD218" s="103"/>
      <c r="BE218" s="103"/>
      <c r="BF218" s="104">
        <f t="shared" si="89"/>
        <v>0</v>
      </c>
      <c r="BG218" s="105">
        <f t="shared" si="90"/>
        <v>0</v>
      </c>
      <c r="BH218" s="106"/>
      <c r="BI218" s="104">
        <v>0</v>
      </c>
      <c r="BJ218" s="97">
        <f t="shared" si="108"/>
        <v>0</v>
      </c>
      <c r="BK218" s="97">
        <f t="shared" si="109"/>
        <v>0</v>
      </c>
      <c r="BL218" s="97">
        <f t="shared" si="110"/>
        <v>0</v>
      </c>
      <c r="BM218" s="97"/>
      <c r="BN218" s="104">
        <f t="shared" si="111"/>
        <v>0</v>
      </c>
      <c r="BO218" s="105">
        <f t="shared" si="112"/>
        <v>0</v>
      </c>
      <c r="BP218" s="107"/>
      <c r="BQ218" s="108">
        <v>59525</v>
      </c>
      <c r="BR218" s="109">
        <v>0</v>
      </c>
      <c r="BS218" s="107"/>
      <c r="BT218" s="110"/>
      <c r="BU218" s="110">
        <f t="shared" si="91"/>
        <v>-209</v>
      </c>
      <c r="BV218"/>
      <c r="BW218" s="26"/>
      <c r="BX218" s="107"/>
    </row>
    <row r="219" spans="1:76">
      <c r="A219" s="79">
        <v>210</v>
      </c>
      <c r="B219" s="79">
        <v>214</v>
      </c>
      <c r="C219" s="80" t="s">
        <v>292</v>
      </c>
      <c r="D219" s="81">
        <f t="shared" si="92"/>
        <v>230</v>
      </c>
      <c r="E219" s="82">
        <f t="shared" si="93"/>
        <v>2501307</v>
      </c>
      <c r="F219" s="82">
        <f t="shared" si="93"/>
        <v>205390</v>
      </c>
      <c r="G219" s="83">
        <f t="shared" si="94"/>
        <v>2706697</v>
      </c>
      <c r="H219" s="84"/>
      <c r="I219" s="85">
        <f t="shared" si="95"/>
        <v>353859.88286265527</v>
      </c>
      <c r="J219" s="86">
        <f t="shared" si="85"/>
        <v>0.57869648983430344</v>
      </c>
      <c r="K219" s="87">
        <f t="shared" si="96"/>
        <v>205390</v>
      </c>
      <c r="L219" s="83">
        <f t="shared" si="97"/>
        <v>559249.88286265521</v>
      </c>
      <c r="M219" s="88"/>
      <c r="N219" s="111">
        <f t="shared" si="86"/>
        <v>2147447.1171373446</v>
      </c>
      <c r="P219" s="85">
        <f t="shared" si="98"/>
        <v>0</v>
      </c>
      <c r="Q219" s="82">
        <f t="shared" si="99"/>
        <v>353859.88286265527</v>
      </c>
      <c r="R219" s="82">
        <f t="shared" si="100"/>
        <v>205390</v>
      </c>
      <c r="S219" s="90">
        <f t="shared" si="87"/>
        <v>559249.88286265521</v>
      </c>
      <c r="U219" s="111">
        <f t="shared" si="101"/>
        <v>816867.5</v>
      </c>
      <c r="V219">
        <f t="shared" si="88"/>
        <v>0</v>
      </c>
      <c r="W219" s="91">
        <v>210</v>
      </c>
      <c r="X219" s="92">
        <v>230</v>
      </c>
      <c r="Y219" s="93">
        <v>2501307</v>
      </c>
      <c r="Z219" s="93">
        <v>0</v>
      </c>
      <c r="AA219" s="93">
        <v>2501307</v>
      </c>
      <c r="AB219" s="93">
        <v>205390</v>
      </c>
      <c r="AC219" s="93">
        <v>2706697</v>
      </c>
      <c r="AD219" s="93">
        <v>0</v>
      </c>
      <c r="AE219" s="93">
        <v>0</v>
      </c>
      <c r="AF219" s="93">
        <v>0</v>
      </c>
      <c r="AG219" s="94">
        <v>2706697</v>
      </c>
      <c r="AI219" s="91">
        <v>210</v>
      </c>
      <c r="AJ219" s="95">
        <v>214</v>
      </c>
      <c r="AK219" s="96" t="s">
        <v>292</v>
      </c>
      <c r="AL219" s="97">
        <f t="shared" si="102"/>
        <v>2501307</v>
      </c>
      <c r="AM219" s="98">
        <v>2074184</v>
      </c>
      <c r="AN219" s="97">
        <f t="shared" si="103"/>
        <v>427123</v>
      </c>
      <c r="AO219" s="97">
        <v>48342.75</v>
      </c>
      <c r="AP219" s="97">
        <v>31722.75</v>
      </c>
      <c r="AQ219" s="97">
        <v>5776.75</v>
      </c>
      <c r="AR219" s="97">
        <v>39572.25</v>
      </c>
      <c r="AS219" s="97">
        <v>58940</v>
      </c>
      <c r="AT219" s="97">
        <f t="shared" si="104"/>
        <v>0</v>
      </c>
      <c r="AU219" s="99">
        <f t="shared" si="105"/>
        <v>611477.5</v>
      </c>
      <c r="AV219" s="99">
        <f t="shared" si="106"/>
        <v>353859.88286265527</v>
      </c>
      <c r="AX219" s="100">
        <v>210</v>
      </c>
      <c r="AY219" s="101" t="s">
        <v>292</v>
      </c>
      <c r="AZ219" s="102"/>
      <c r="BA219" s="102"/>
      <c r="BB219" s="103"/>
      <c r="BC219" s="104">
        <f t="shared" si="107"/>
        <v>0</v>
      </c>
      <c r="BD219" s="103"/>
      <c r="BE219" s="103"/>
      <c r="BF219" s="104">
        <f t="shared" si="89"/>
        <v>0</v>
      </c>
      <c r="BG219" s="105">
        <f t="shared" si="90"/>
        <v>0</v>
      </c>
      <c r="BH219" s="106"/>
      <c r="BI219" s="104">
        <v>0</v>
      </c>
      <c r="BJ219" s="97">
        <f t="shared" si="108"/>
        <v>427123</v>
      </c>
      <c r="BK219" s="97">
        <f t="shared" si="109"/>
        <v>427123</v>
      </c>
      <c r="BL219" s="97">
        <f t="shared" si="110"/>
        <v>0</v>
      </c>
      <c r="BM219" s="97"/>
      <c r="BN219" s="104">
        <f t="shared" si="111"/>
        <v>0</v>
      </c>
      <c r="BO219" s="105">
        <f t="shared" si="112"/>
        <v>0</v>
      </c>
      <c r="BP219" s="107"/>
      <c r="BQ219" s="108">
        <v>290518</v>
      </c>
      <c r="BR219" s="109">
        <v>65071</v>
      </c>
      <c r="BS219" s="107"/>
      <c r="BT219" s="110"/>
      <c r="BU219" s="110">
        <f t="shared" si="91"/>
        <v>-210</v>
      </c>
      <c r="BV219"/>
      <c r="BW219" s="26"/>
      <c r="BX219" s="107"/>
    </row>
    <row r="220" spans="1:76">
      <c r="A220" s="79">
        <v>211</v>
      </c>
      <c r="B220" s="79">
        <v>210</v>
      </c>
      <c r="C220" s="80" t="s">
        <v>293</v>
      </c>
      <c r="D220" s="81">
        <f t="shared" si="92"/>
        <v>7</v>
      </c>
      <c r="E220" s="82">
        <f t="shared" si="93"/>
        <v>94667</v>
      </c>
      <c r="F220" s="82">
        <f t="shared" si="93"/>
        <v>6251</v>
      </c>
      <c r="G220" s="83">
        <f t="shared" si="94"/>
        <v>100918</v>
      </c>
      <c r="H220" s="84"/>
      <c r="I220" s="85">
        <f t="shared" si="95"/>
        <v>0</v>
      </c>
      <c r="J220" s="86">
        <f t="shared" si="85"/>
        <v>0</v>
      </c>
      <c r="K220" s="87">
        <f t="shared" si="96"/>
        <v>6251</v>
      </c>
      <c r="L220" s="83">
        <f t="shared" si="97"/>
        <v>6251</v>
      </c>
      <c r="M220" s="88"/>
      <c r="N220" s="111">
        <f t="shared" si="86"/>
        <v>94667</v>
      </c>
      <c r="P220" s="85">
        <f t="shared" si="98"/>
        <v>0</v>
      </c>
      <c r="Q220" s="82">
        <f t="shared" si="99"/>
        <v>0</v>
      </c>
      <c r="R220" s="82">
        <f t="shared" si="100"/>
        <v>6251</v>
      </c>
      <c r="S220" s="90">
        <f t="shared" si="87"/>
        <v>6251</v>
      </c>
      <c r="U220" s="111">
        <f t="shared" si="101"/>
        <v>27760.25</v>
      </c>
      <c r="V220">
        <f t="shared" si="88"/>
        <v>0</v>
      </c>
      <c r="W220" s="91">
        <v>211</v>
      </c>
      <c r="X220" s="92">
        <v>7</v>
      </c>
      <c r="Y220" s="93">
        <v>94667</v>
      </c>
      <c r="Z220" s="93">
        <v>0</v>
      </c>
      <c r="AA220" s="93">
        <v>94667</v>
      </c>
      <c r="AB220" s="93">
        <v>6251</v>
      </c>
      <c r="AC220" s="93">
        <v>100918</v>
      </c>
      <c r="AD220" s="93">
        <v>0</v>
      </c>
      <c r="AE220" s="93">
        <v>0</v>
      </c>
      <c r="AF220" s="93">
        <v>0</v>
      </c>
      <c r="AG220" s="94">
        <v>100918</v>
      </c>
      <c r="AI220" s="91">
        <v>211</v>
      </c>
      <c r="AJ220" s="95">
        <v>210</v>
      </c>
      <c r="AK220" s="96" t="s">
        <v>293</v>
      </c>
      <c r="AL220" s="97">
        <f t="shared" si="102"/>
        <v>94667</v>
      </c>
      <c r="AM220" s="98">
        <v>99979</v>
      </c>
      <c r="AN220" s="97">
        <f t="shared" si="103"/>
        <v>0</v>
      </c>
      <c r="AO220" s="97">
        <v>0</v>
      </c>
      <c r="AP220" s="97">
        <v>14998.5</v>
      </c>
      <c r="AQ220" s="97">
        <v>5980</v>
      </c>
      <c r="AR220" s="97">
        <v>0</v>
      </c>
      <c r="AS220" s="97">
        <v>530.75</v>
      </c>
      <c r="AT220" s="97">
        <f t="shared" si="104"/>
        <v>0</v>
      </c>
      <c r="AU220" s="99">
        <f t="shared" si="105"/>
        <v>21509.25</v>
      </c>
      <c r="AV220" s="99">
        <f t="shared" si="106"/>
        <v>0</v>
      </c>
      <c r="AX220" s="100">
        <v>211</v>
      </c>
      <c r="AY220" s="101" t="s">
        <v>293</v>
      </c>
      <c r="AZ220" s="102"/>
      <c r="BA220" s="102"/>
      <c r="BB220" s="103"/>
      <c r="BC220" s="104">
        <f t="shared" si="107"/>
        <v>0</v>
      </c>
      <c r="BD220" s="103"/>
      <c r="BE220" s="103"/>
      <c r="BF220" s="104">
        <f t="shared" si="89"/>
        <v>0</v>
      </c>
      <c r="BG220" s="105">
        <f t="shared" si="90"/>
        <v>0</v>
      </c>
      <c r="BH220" s="106"/>
      <c r="BI220" s="104">
        <v>0</v>
      </c>
      <c r="BJ220" s="97">
        <f t="shared" si="108"/>
        <v>0</v>
      </c>
      <c r="BK220" s="97">
        <f t="shared" si="109"/>
        <v>0</v>
      </c>
      <c r="BL220" s="97">
        <f t="shared" si="110"/>
        <v>0</v>
      </c>
      <c r="BM220" s="97"/>
      <c r="BN220" s="104">
        <f t="shared" si="111"/>
        <v>0</v>
      </c>
      <c r="BO220" s="105">
        <f t="shared" si="112"/>
        <v>0</v>
      </c>
      <c r="BP220" s="107"/>
      <c r="BQ220" s="108">
        <v>27697</v>
      </c>
      <c r="BR220" s="109">
        <v>0</v>
      </c>
      <c r="BS220" s="107"/>
      <c r="BT220" s="110"/>
      <c r="BU220" s="110">
        <f t="shared" si="91"/>
        <v>-211</v>
      </c>
      <c r="BV220"/>
      <c r="BW220" s="26"/>
      <c r="BX220" s="107"/>
    </row>
    <row r="221" spans="1:76">
      <c r="A221" s="79">
        <v>212</v>
      </c>
      <c r="B221" s="79">
        <v>211</v>
      </c>
      <c r="C221" s="80" t="s">
        <v>294</v>
      </c>
      <c r="D221" s="81">
        <f t="shared" si="92"/>
        <v>105</v>
      </c>
      <c r="E221" s="82">
        <f t="shared" si="93"/>
        <v>1030575</v>
      </c>
      <c r="F221" s="82">
        <f t="shared" si="93"/>
        <v>93765</v>
      </c>
      <c r="G221" s="83">
        <f t="shared" si="94"/>
        <v>1124340</v>
      </c>
      <c r="H221" s="84"/>
      <c r="I221" s="85">
        <f t="shared" si="95"/>
        <v>92392.139961383917</v>
      </c>
      <c r="J221" s="86">
        <f t="shared" si="85"/>
        <v>0.56626709954268151</v>
      </c>
      <c r="K221" s="87">
        <f t="shared" si="96"/>
        <v>93765</v>
      </c>
      <c r="L221" s="83">
        <f t="shared" si="97"/>
        <v>186157.13996138392</v>
      </c>
      <c r="M221" s="88"/>
      <c r="N221" s="111">
        <f t="shared" si="86"/>
        <v>938182.86003861611</v>
      </c>
      <c r="P221" s="85">
        <f t="shared" si="98"/>
        <v>0</v>
      </c>
      <c r="Q221" s="82">
        <f t="shared" si="99"/>
        <v>92392.139961383917</v>
      </c>
      <c r="R221" s="82">
        <f t="shared" si="100"/>
        <v>93765</v>
      </c>
      <c r="S221" s="90">
        <f t="shared" si="87"/>
        <v>186157.13996138392</v>
      </c>
      <c r="U221" s="111">
        <f t="shared" si="101"/>
        <v>256925</v>
      </c>
      <c r="V221">
        <f t="shared" si="88"/>
        <v>0</v>
      </c>
      <c r="W221" s="91">
        <v>212</v>
      </c>
      <c r="X221" s="92">
        <v>105</v>
      </c>
      <c r="Y221" s="93">
        <v>1030575</v>
      </c>
      <c r="Z221" s="93">
        <v>0</v>
      </c>
      <c r="AA221" s="93">
        <v>1030575</v>
      </c>
      <c r="AB221" s="93">
        <v>93765</v>
      </c>
      <c r="AC221" s="93">
        <v>1124340</v>
      </c>
      <c r="AD221" s="93">
        <v>0</v>
      </c>
      <c r="AE221" s="93">
        <v>0</v>
      </c>
      <c r="AF221" s="93">
        <v>0</v>
      </c>
      <c r="AG221" s="94">
        <v>1124340</v>
      </c>
      <c r="AI221" s="91">
        <v>212</v>
      </c>
      <c r="AJ221" s="95">
        <v>211</v>
      </c>
      <c r="AK221" s="96" t="s">
        <v>294</v>
      </c>
      <c r="AL221" s="97">
        <f t="shared" si="102"/>
        <v>1030575</v>
      </c>
      <c r="AM221" s="98">
        <v>919054</v>
      </c>
      <c r="AN221" s="97">
        <f t="shared" si="103"/>
        <v>111521</v>
      </c>
      <c r="AO221" s="97">
        <v>9678.5</v>
      </c>
      <c r="AP221" s="97">
        <v>26569.25</v>
      </c>
      <c r="AQ221" s="97">
        <v>15391.25</v>
      </c>
      <c r="AR221" s="97">
        <v>0</v>
      </c>
      <c r="AS221" s="97">
        <v>0</v>
      </c>
      <c r="AT221" s="97">
        <f t="shared" si="104"/>
        <v>0</v>
      </c>
      <c r="AU221" s="99">
        <f t="shared" si="105"/>
        <v>163160</v>
      </c>
      <c r="AV221" s="99">
        <f t="shared" si="106"/>
        <v>92392.139961383917</v>
      </c>
      <c r="AX221" s="100">
        <v>212</v>
      </c>
      <c r="AY221" s="101" t="s">
        <v>294</v>
      </c>
      <c r="AZ221" s="102"/>
      <c r="BA221" s="102"/>
      <c r="BB221" s="103"/>
      <c r="BC221" s="104">
        <f t="shared" si="107"/>
        <v>0</v>
      </c>
      <c r="BD221" s="103"/>
      <c r="BE221" s="103"/>
      <c r="BF221" s="104">
        <f t="shared" si="89"/>
        <v>0</v>
      </c>
      <c r="BG221" s="105">
        <f t="shared" si="90"/>
        <v>0</v>
      </c>
      <c r="BH221" s="106"/>
      <c r="BI221" s="104">
        <v>0</v>
      </c>
      <c r="BJ221" s="97">
        <f t="shared" si="108"/>
        <v>111521</v>
      </c>
      <c r="BK221" s="97">
        <f t="shared" si="109"/>
        <v>111521</v>
      </c>
      <c r="BL221" s="97">
        <f t="shared" si="110"/>
        <v>0</v>
      </c>
      <c r="BM221" s="97"/>
      <c r="BN221" s="104">
        <f t="shared" si="111"/>
        <v>0</v>
      </c>
      <c r="BO221" s="105">
        <f t="shared" si="112"/>
        <v>0</v>
      </c>
      <c r="BP221" s="107"/>
      <c r="BQ221" s="108">
        <v>64604</v>
      </c>
      <c r="BR221" s="109">
        <v>0</v>
      </c>
      <c r="BS221" s="107"/>
      <c r="BT221" s="110"/>
      <c r="BU221" s="110">
        <f t="shared" si="91"/>
        <v>-212</v>
      </c>
      <c r="BV221"/>
      <c r="BW221" s="26"/>
      <c r="BX221" s="107"/>
    </row>
    <row r="222" spans="1:76">
      <c r="A222" s="79">
        <v>213</v>
      </c>
      <c r="B222" s="79">
        <v>215</v>
      </c>
      <c r="C222" s="80" t="s">
        <v>295</v>
      </c>
      <c r="D222" s="81">
        <f t="shared" si="92"/>
        <v>6</v>
      </c>
      <c r="E222" s="82">
        <f t="shared" si="93"/>
        <v>77825</v>
      </c>
      <c r="F222" s="82">
        <f t="shared" si="93"/>
        <v>5358</v>
      </c>
      <c r="G222" s="83">
        <f t="shared" si="94"/>
        <v>83183</v>
      </c>
      <c r="H222" s="84"/>
      <c r="I222" s="85">
        <f t="shared" si="95"/>
        <v>482.9997722176704</v>
      </c>
      <c r="J222" s="86">
        <f t="shared" si="85"/>
        <v>5.9292876530526686E-2</v>
      </c>
      <c r="K222" s="87">
        <f t="shared" si="96"/>
        <v>5358</v>
      </c>
      <c r="L222" s="83">
        <f t="shared" si="97"/>
        <v>5840.9997722176704</v>
      </c>
      <c r="M222" s="88"/>
      <c r="N222" s="111">
        <f t="shared" si="86"/>
        <v>77342.000227782322</v>
      </c>
      <c r="P222" s="85">
        <f t="shared" si="98"/>
        <v>0</v>
      </c>
      <c r="Q222" s="82">
        <f t="shared" si="99"/>
        <v>482.9997722176704</v>
      </c>
      <c r="R222" s="82">
        <f t="shared" si="100"/>
        <v>5358</v>
      </c>
      <c r="S222" s="90">
        <f t="shared" si="87"/>
        <v>5840.9997722176704</v>
      </c>
      <c r="U222" s="111">
        <f t="shared" si="101"/>
        <v>13504</v>
      </c>
      <c r="V222">
        <f t="shared" si="88"/>
        <v>0</v>
      </c>
      <c r="W222" s="91">
        <v>213</v>
      </c>
      <c r="X222" s="92">
        <v>6</v>
      </c>
      <c r="Y222" s="93">
        <v>77825</v>
      </c>
      <c r="Z222" s="93">
        <v>0</v>
      </c>
      <c r="AA222" s="93">
        <v>77825</v>
      </c>
      <c r="AB222" s="93">
        <v>5358</v>
      </c>
      <c r="AC222" s="93">
        <v>83183</v>
      </c>
      <c r="AD222" s="93">
        <v>0</v>
      </c>
      <c r="AE222" s="93">
        <v>0</v>
      </c>
      <c r="AF222" s="93">
        <v>0</v>
      </c>
      <c r="AG222" s="94">
        <v>83183</v>
      </c>
      <c r="AI222" s="91">
        <v>213</v>
      </c>
      <c r="AJ222" s="95">
        <v>215</v>
      </c>
      <c r="AK222" s="96" t="s">
        <v>295</v>
      </c>
      <c r="AL222" s="97">
        <f t="shared" si="102"/>
        <v>77825</v>
      </c>
      <c r="AM222" s="98">
        <v>77242</v>
      </c>
      <c r="AN222" s="97">
        <f t="shared" si="103"/>
        <v>583</v>
      </c>
      <c r="AO222" s="97">
        <v>0</v>
      </c>
      <c r="AP222" s="97">
        <v>2054</v>
      </c>
      <c r="AQ222" s="97">
        <v>0</v>
      </c>
      <c r="AR222" s="97">
        <v>0</v>
      </c>
      <c r="AS222" s="97">
        <v>5509</v>
      </c>
      <c r="AT222" s="97">
        <f t="shared" si="104"/>
        <v>0</v>
      </c>
      <c r="AU222" s="99">
        <f t="shared" si="105"/>
        <v>8146</v>
      </c>
      <c r="AV222" s="99">
        <f t="shared" si="106"/>
        <v>482.9997722176704</v>
      </c>
      <c r="AX222" s="100">
        <v>213</v>
      </c>
      <c r="AY222" s="101" t="s">
        <v>295</v>
      </c>
      <c r="AZ222" s="102"/>
      <c r="BA222" s="102"/>
      <c r="BB222" s="103"/>
      <c r="BC222" s="104">
        <f t="shared" si="107"/>
        <v>0</v>
      </c>
      <c r="BD222" s="103"/>
      <c r="BE222" s="103"/>
      <c r="BF222" s="104">
        <f t="shared" si="89"/>
        <v>0</v>
      </c>
      <c r="BG222" s="105">
        <f t="shared" si="90"/>
        <v>0</v>
      </c>
      <c r="BH222" s="106"/>
      <c r="BI222" s="104">
        <v>0</v>
      </c>
      <c r="BJ222" s="97">
        <f t="shared" si="108"/>
        <v>583</v>
      </c>
      <c r="BK222" s="97">
        <f t="shared" si="109"/>
        <v>583</v>
      </c>
      <c r="BL222" s="97">
        <f t="shared" si="110"/>
        <v>0</v>
      </c>
      <c r="BM222" s="97"/>
      <c r="BN222" s="104">
        <f t="shared" si="111"/>
        <v>0</v>
      </c>
      <c r="BO222" s="105">
        <f t="shared" si="112"/>
        <v>0</v>
      </c>
      <c r="BP222" s="107"/>
      <c r="BQ222" s="108">
        <v>0</v>
      </c>
      <c r="BR222" s="109">
        <v>0</v>
      </c>
      <c r="BS222" s="107"/>
      <c r="BT222" s="110"/>
      <c r="BU222" s="110">
        <f t="shared" si="91"/>
        <v>-213</v>
      </c>
      <c r="BV222"/>
      <c r="BW222" s="26"/>
      <c r="BX222" s="107"/>
    </row>
    <row r="223" spans="1:76">
      <c r="A223" s="79">
        <v>214</v>
      </c>
      <c r="B223" s="79">
        <v>216</v>
      </c>
      <c r="C223" s="80" t="s">
        <v>296</v>
      </c>
      <c r="D223" s="81">
        <f t="shared" si="92"/>
        <v>3</v>
      </c>
      <c r="E223" s="82">
        <f t="shared" si="93"/>
        <v>30924</v>
      </c>
      <c r="F223" s="82">
        <f t="shared" si="93"/>
        <v>2679</v>
      </c>
      <c r="G223" s="83">
        <f t="shared" si="94"/>
        <v>33603</v>
      </c>
      <c r="H223" s="84"/>
      <c r="I223" s="85">
        <f t="shared" si="95"/>
        <v>0</v>
      </c>
      <c r="J223" s="86">
        <f t="shared" si="85"/>
        <v>0</v>
      </c>
      <c r="K223" s="87">
        <f t="shared" si="96"/>
        <v>2679</v>
      </c>
      <c r="L223" s="83">
        <f t="shared" si="97"/>
        <v>2679</v>
      </c>
      <c r="M223" s="88"/>
      <c r="N223" s="111">
        <f t="shared" si="86"/>
        <v>30924</v>
      </c>
      <c r="P223" s="85">
        <f t="shared" si="98"/>
        <v>0</v>
      </c>
      <c r="Q223" s="82">
        <f t="shared" si="99"/>
        <v>0</v>
      </c>
      <c r="R223" s="82">
        <f t="shared" si="100"/>
        <v>2679</v>
      </c>
      <c r="S223" s="90">
        <f t="shared" si="87"/>
        <v>2679</v>
      </c>
      <c r="U223" s="111">
        <f t="shared" si="101"/>
        <v>13286.25</v>
      </c>
      <c r="V223">
        <f t="shared" si="88"/>
        <v>0</v>
      </c>
      <c r="W223" s="91">
        <v>214</v>
      </c>
      <c r="X223" s="92">
        <v>3</v>
      </c>
      <c r="Y223" s="93">
        <v>30924</v>
      </c>
      <c r="Z223" s="93">
        <v>0</v>
      </c>
      <c r="AA223" s="93">
        <v>30924</v>
      </c>
      <c r="AB223" s="93">
        <v>2679</v>
      </c>
      <c r="AC223" s="93">
        <v>33603</v>
      </c>
      <c r="AD223" s="93">
        <v>0</v>
      </c>
      <c r="AE223" s="93">
        <v>0</v>
      </c>
      <c r="AF223" s="93">
        <v>0</v>
      </c>
      <c r="AG223" s="94">
        <v>33603</v>
      </c>
      <c r="AI223" s="91">
        <v>214</v>
      </c>
      <c r="AJ223" s="95">
        <v>216</v>
      </c>
      <c r="AK223" s="96" t="s">
        <v>296</v>
      </c>
      <c r="AL223" s="97">
        <f t="shared" si="102"/>
        <v>30924</v>
      </c>
      <c r="AM223" s="98">
        <v>39233</v>
      </c>
      <c r="AN223" s="97">
        <f t="shared" si="103"/>
        <v>0</v>
      </c>
      <c r="AO223" s="97">
        <v>4210.25</v>
      </c>
      <c r="AP223" s="97">
        <v>0</v>
      </c>
      <c r="AQ223" s="97">
        <v>1710.5</v>
      </c>
      <c r="AR223" s="97">
        <v>1808</v>
      </c>
      <c r="AS223" s="97">
        <v>2878.5</v>
      </c>
      <c r="AT223" s="97">
        <f t="shared" si="104"/>
        <v>0</v>
      </c>
      <c r="AU223" s="99">
        <f t="shared" si="105"/>
        <v>10607.25</v>
      </c>
      <c r="AV223" s="99">
        <f t="shared" si="106"/>
        <v>0</v>
      </c>
      <c r="AX223" s="100">
        <v>214</v>
      </c>
      <c r="AY223" s="101" t="s">
        <v>296</v>
      </c>
      <c r="AZ223" s="102"/>
      <c r="BA223" s="102"/>
      <c r="BB223" s="103"/>
      <c r="BC223" s="104">
        <f t="shared" si="107"/>
        <v>0</v>
      </c>
      <c r="BD223" s="103"/>
      <c r="BE223" s="103"/>
      <c r="BF223" s="104">
        <f t="shared" si="89"/>
        <v>0</v>
      </c>
      <c r="BG223" s="105">
        <f t="shared" si="90"/>
        <v>0</v>
      </c>
      <c r="BH223" s="106"/>
      <c r="BI223" s="104">
        <v>0</v>
      </c>
      <c r="BJ223" s="97">
        <f t="shared" si="108"/>
        <v>0</v>
      </c>
      <c r="BK223" s="97">
        <f t="shared" si="109"/>
        <v>0</v>
      </c>
      <c r="BL223" s="97">
        <f t="shared" si="110"/>
        <v>0</v>
      </c>
      <c r="BM223" s="97"/>
      <c r="BN223" s="104">
        <f t="shared" si="111"/>
        <v>0</v>
      </c>
      <c r="BO223" s="105">
        <f t="shared" si="112"/>
        <v>0</v>
      </c>
      <c r="BP223" s="107"/>
      <c r="BQ223" s="108">
        <v>1429</v>
      </c>
      <c r="BR223" s="109">
        <v>0</v>
      </c>
      <c r="BS223" s="107"/>
      <c r="BT223" s="110"/>
      <c r="BU223" s="110">
        <f t="shared" si="91"/>
        <v>-214</v>
      </c>
      <c r="BV223"/>
      <c r="BW223" s="26"/>
      <c r="BX223" s="107"/>
    </row>
    <row r="224" spans="1:76">
      <c r="A224" s="79">
        <v>215</v>
      </c>
      <c r="B224" s="79">
        <v>212</v>
      </c>
      <c r="C224" s="80" t="s">
        <v>297</v>
      </c>
      <c r="D224" s="81">
        <f t="shared" si="92"/>
        <v>0</v>
      </c>
      <c r="E224" s="82">
        <f t="shared" si="93"/>
        <v>0</v>
      </c>
      <c r="F224" s="82">
        <f t="shared" si="93"/>
        <v>0</v>
      </c>
      <c r="G224" s="83">
        <f t="shared" si="94"/>
        <v>0</v>
      </c>
      <c r="H224" s="84"/>
      <c r="I224" s="85">
        <f t="shared" si="95"/>
        <v>0</v>
      </c>
      <c r="J224" s="86" t="str">
        <f t="shared" si="85"/>
        <v/>
      </c>
      <c r="K224" s="87">
        <f t="shared" si="96"/>
        <v>0</v>
      </c>
      <c r="L224" s="83">
        <f t="shared" si="97"/>
        <v>0</v>
      </c>
      <c r="M224" s="88"/>
      <c r="N224" s="111">
        <f t="shared" si="86"/>
        <v>0</v>
      </c>
      <c r="P224" s="85">
        <f t="shared" si="98"/>
        <v>0</v>
      </c>
      <c r="Q224" s="82">
        <f t="shared" si="99"/>
        <v>0</v>
      </c>
      <c r="R224" s="82">
        <f t="shared" si="100"/>
        <v>0</v>
      </c>
      <c r="S224" s="90">
        <f t="shared" si="87"/>
        <v>0</v>
      </c>
      <c r="U224" s="111">
        <f t="shared" si="101"/>
        <v>0</v>
      </c>
      <c r="V224">
        <f t="shared" si="88"/>
        <v>0</v>
      </c>
      <c r="W224" s="91">
        <v>215</v>
      </c>
      <c r="X224" s="92"/>
      <c r="Y224" s="93"/>
      <c r="Z224" s="93"/>
      <c r="AA224" s="93"/>
      <c r="AB224" s="93"/>
      <c r="AC224" s="93"/>
      <c r="AD224" s="93"/>
      <c r="AE224" s="93"/>
      <c r="AF224" s="93"/>
      <c r="AG224" s="94"/>
      <c r="AI224" s="91">
        <v>215</v>
      </c>
      <c r="AJ224" s="95">
        <v>212</v>
      </c>
      <c r="AK224" s="96" t="s">
        <v>297</v>
      </c>
      <c r="AL224" s="97">
        <f t="shared" si="102"/>
        <v>0</v>
      </c>
      <c r="AM224" s="98">
        <v>0</v>
      </c>
      <c r="AN224" s="97">
        <f t="shared" si="103"/>
        <v>0</v>
      </c>
      <c r="AO224" s="97">
        <v>0</v>
      </c>
      <c r="AP224" s="97">
        <v>0</v>
      </c>
      <c r="AQ224" s="97">
        <v>0</v>
      </c>
      <c r="AR224" s="97">
        <v>0</v>
      </c>
      <c r="AS224" s="97">
        <v>0</v>
      </c>
      <c r="AT224" s="97">
        <f t="shared" si="104"/>
        <v>0</v>
      </c>
      <c r="AU224" s="99">
        <f t="shared" si="105"/>
        <v>0</v>
      </c>
      <c r="AV224" s="99">
        <f t="shared" si="106"/>
        <v>0</v>
      </c>
      <c r="AX224" s="100">
        <v>215</v>
      </c>
      <c r="AY224" s="101" t="s">
        <v>297</v>
      </c>
      <c r="AZ224" s="102"/>
      <c r="BA224" s="102"/>
      <c r="BB224" s="103"/>
      <c r="BC224" s="104">
        <f t="shared" si="107"/>
        <v>0</v>
      </c>
      <c r="BD224" s="103"/>
      <c r="BE224" s="103"/>
      <c r="BF224" s="104">
        <f t="shared" si="89"/>
        <v>0</v>
      </c>
      <c r="BG224" s="105">
        <f t="shared" si="90"/>
        <v>0</v>
      </c>
      <c r="BH224" s="106"/>
      <c r="BI224" s="104">
        <v>0</v>
      </c>
      <c r="BJ224" s="97">
        <f t="shared" si="108"/>
        <v>0</v>
      </c>
      <c r="BK224" s="97">
        <f t="shared" si="109"/>
        <v>0</v>
      </c>
      <c r="BL224" s="97">
        <f t="shared" si="110"/>
        <v>0</v>
      </c>
      <c r="BM224" s="97"/>
      <c r="BN224" s="104">
        <f t="shared" si="111"/>
        <v>0</v>
      </c>
      <c r="BO224" s="105">
        <f t="shared" si="112"/>
        <v>0</v>
      </c>
      <c r="BP224" s="107"/>
      <c r="BQ224" s="108">
        <v>0</v>
      </c>
      <c r="BR224" s="109">
        <v>0</v>
      </c>
      <c r="BS224" s="107"/>
      <c r="BT224" s="110"/>
      <c r="BU224" s="110">
        <f t="shared" si="91"/>
        <v>-215</v>
      </c>
      <c r="BV224"/>
      <c r="BW224" s="26"/>
      <c r="BX224" s="107"/>
    </row>
    <row r="225" spans="1:76">
      <c r="A225" s="79">
        <v>216</v>
      </c>
      <c r="B225" s="79">
        <v>217</v>
      </c>
      <c r="C225" s="80" t="s">
        <v>298</v>
      </c>
      <c r="D225" s="81">
        <f t="shared" si="92"/>
        <v>0</v>
      </c>
      <c r="E225" s="82">
        <f t="shared" si="93"/>
        <v>0</v>
      </c>
      <c r="F225" s="82">
        <f t="shared" si="93"/>
        <v>0</v>
      </c>
      <c r="G225" s="83">
        <f t="shared" si="94"/>
        <v>0</v>
      </c>
      <c r="H225" s="84"/>
      <c r="I225" s="85">
        <f t="shared" si="95"/>
        <v>0</v>
      </c>
      <c r="J225" s="86" t="str">
        <f t="shared" si="85"/>
        <v/>
      </c>
      <c r="K225" s="87">
        <f t="shared" si="96"/>
        <v>0</v>
      </c>
      <c r="L225" s="83">
        <f t="shared" si="97"/>
        <v>0</v>
      </c>
      <c r="M225" s="88"/>
      <c r="N225" s="111">
        <f t="shared" si="86"/>
        <v>0</v>
      </c>
      <c r="P225" s="85">
        <f t="shared" si="98"/>
        <v>0</v>
      </c>
      <c r="Q225" s="82">
        <f t="shared" si="99"/>
        <v>0</v>
      </c>
      <c r="R225" s="82">
        <f t="shared" si="100"/>
        <v>0</v>
      </c>
      <c r="S225" s="90">
        <f t="shared" si="87"/>
        <v>0</v>
      </c>
      <c r="U225" s="111">
        <f t="shared" si="101"/>
        <v>0</v>
      </c>
      <c r="V225">
        <f t="shared" si="88"/>
        <v>0</v>
      </c>
      <c r="W225" s="91">
        <v>216</v>
      </c>
      <c r="X225" s="92"/>
      <c r="Y225" s="93"/>
      <c r="Z225" s="93"/>
      <c r="AA225" s="93"/>
      <c r="AB225" s="93"/>
      <c r="AC225" s="93"/>
      <c r="AD225" s="93"/>
      <c r="AE225" s="93"/>
      <c r="AF225" s="93"/>
      <c r="AG225" s="94"/>
      <c r="AI225" s="91">
        <v>216</v>
      </c>
      <c r="AJ225" s="95">
        <v>217</v>
      </c>
      <c r="AK225" s="96" t="s">
        <v>298</v>
      </c>
      <c r="AL225" s="97">
        <f t="shared" si="102"/>
        <v>0</v>
      </c>
      <c r="AM225" s="98">
        <v>0</v>
      </c>
      <c r="AN225" s="97">
        <f t="shared" si="103"/>
        <v>0</v>
      </c>
      <c r="AO225" s="97">
        <v>0</v>
      </c>
      <c r="AP225" s="97">
        <v>0</v>
      </c>
      <c r="AQ225" s="97">
        <v>0</v>
      </c>
      <c r="AR225" s="97">
        <v>0</v>
      </c>
      <c r="AS225" s="97">
        <v>0</v>
      </c>
      <c r="AT225" s="97">
        <f t="shared" si="104"/>
        <v>0</v>
      </c>
      <c r="AU225" s="99">
        <f t="shared" si="105"/>
        <v>0</v>
      </c>
      <c r="AV225" s="99">
        <f t="shared" si="106"/>
        <v>0</v>
      </c>
      <c r="AX225" s="100">
        <v>216</v>
      </c>
      <c r="AY225" s="101" t="s">
        <v>298</v>
      </c>
      <c r="AZ225" s="102"/>
      <c r="BA225" s="102"/>
      <c r="BB225" s="103"/>
      <c r="BC225" s="104">
        <f t="shared" si="107"/>
        <v>0</v>
      </c>
      <c r="BD225" s="103"/>
      <c r="BE225" s="103"/>
      <c r="BF225" s="104">
        <f t="shared" si="89"/>
        <v>0</v>
      </c>
      <c r="BG225" s="105">
        <f t="shared" si="90"/>
        <v>0</v>
      </c>
      <c r="BH225" s="106"/>
      <c r="BI225" s="104">
        <v>0</v>
      </c>
      <c r="BJ225" s="97">
        <f t="shared" si="108"/>
        <v>0</v>
      </c>
      <c r="BK225" s="97">
        <f t="shared" si="109"/>
        <v>0</v>
      </c>
      <c r="BL225" s="97">
        <f t="shared" si="110"/>
        <v>0</v>
      </c>
      <c r="BM225" s="97"/>
      <c r="BN225" s="104">
        <f t="shared" si="111"/>
        <v>0</v>
      </c>
      <c r="BO225" s="105">
        <f t="shared" si="112"/>
        <v>0</v>
      </c>
      <c r="BP225" s="107"/>
      <c r="BQ225" s="108">
        <v>0</v>
      </c>
      <c r="BR225" s="109">
        <v>0</v>
      </c>
      <c r="BS225" s="107"/>
      <c r="BT225" s="110"/>
      <c r="BU225" s="110">
        <f t="shared" si="91"/>
        <v>-216</v>
      </c>
      <c r="BV225"/>
      <c r="BW225" s="26"/>
      <c r="BX225" s="107"/>
    </row>
    <row r="226" spans="1:76">
      <c r="A226" s="79">
        <v>217</v>
      </c>
      <c r="B226" s="79">
        <v>213</v>
      </c>
      <c r="C226" s="80" t="s">
        <v>299</v>
      </c>
      <c r="D226" s="81">
        <f t="shared" si="92"/>
        <v>0</v>
      </c>
      <c r="E226" s="82">
        <f t="shared" si="93"/>
        <v>0</v>
      </c>
      <c r="F226" s="82">
        <f t="shared" si="93"/>
        <v>0</v>
      </c>
      <c r="G226" s="83">
        <f t="shared" si="94"/>
        <v>0</v>
      </c>
      <c r="H226" s="84"/>
      <c r="I226" s="85">
        <f t="shared" si="95"/>
        <v>0</v>
      </c>
      <c r="J226" s="86" t="str">
        <f t="shared" si="85"/>
        <v/>
      </c>
      <c r="K226" s="87">
        <f t="shared" si="96"/>
        <v>0</v>
      </c>
      <c r="L226" s="83">
        <f t="shared" si="97"/>
        <v>0</v>
      </c>
      <c r="M226" s="88"/>
      <c r="N226" s="111">
        <f t="shared" si="86"/>
        <v>0</v>
      </c>
      <c r="P226" s="85">
        <f t="shared" si="98"/>
        <v>0</v>
      </c>
      <c r="Q226" s="82">
        <f t="shared" si="99"/>
        <v>0</v>
      </c>
      <c r="R226" s="82">
        <f t="shared" si="100"/>
        <v>0</v>
      </c>
      <c r="S226" s="90">
        <f t="shared" si="87"/>
        <v>0</v>
      </c>
      <c r="U226" s="111">
        <f t="shared" si="101"/>
        <v>0</v>
      </c>
      <c r="V226">
        <f t="shared" si="88"/>
        <v>0</v>
      </c>
      <c r="W226" s="91">
        <v>217</v>
      </c>
      <c r="X226" s="92"/>
      <c r="Y226" s="93"/>
      <c r="Z226" s="93"/>
      <c r="AA226" s="93"/>
      <c r="AB226" s="93"/>
      <c r="AC226" s="93"/>
      <c r="AD226" s="93"/>
      <c r="AE226" s="93"/>
      <c r="AF226" s="93"/>
      <c r="AG226" s="94"/>
      <c r="AI226" s="91">
        <v>217</v>
      </c>
      <c r="AJ226" s="95">
        <v>213</v>
      </c>
      <c r="AK226" s="96" t="s">
        <v>299</v>
      </c>
      <c r="AL226" s="97">
        <f t="shared" si="102"/>
        <v>0</v>
      </c>
      <c r="AM226" s="98">
        <v>0</v>
      </c>
      <c r="AN226" s="97">
        <f t="shared" si="103"/>
        <v>0</v>
      </c>
      <c r="AO226" s="97">
        <v>0</v>
      </c>
      <c r="AP226" s="97">
        <v>0</v>
      </c>
      <c r="AQ226" s="97">
        <v>0</v>
      </c>
      <c r="AR226" s="97">
        <v>0</v>
      </c>
      <c r="AS226" s="97">
        <v>0</v>
      </c>
      <c r="AT226" s="97">
        <f t="shared" si="104"/>
        <v>0</v>
      </c>
      <c r="AU226" s="99">
        <f t="shared" si="105"/>
        <v>0</v>
      </c>
      <c r="AV226" s="99">
        <f t="shared" si="106"/>
        <v>0</v>
      </c>
      <c r="AX226" s="100">
        <v>217</v>
      </c>
      <c r="AY226" s="101" t="s">
        <v>299</v>
      </c>
      <c r="AZ226" s="102"/>
      <c r="BA226" s="102"/>
      <c r="BB226" s="103"/>
      <c r="BC226" s="104">
        <f t="shared" si="107"/>
        <v>0</v>
      </c>
      <c r="BD226" s="103"/>
      <c r="BE226" s="103"/>
      <c r="BF226" s="104">
        <f t="shared" si="89"/>
        <v>0</v>
      </c>
      <c r="BG226" s="105">
        <f t="shared" si="90"/>
        <v>0</v>
      </c>
      <c r="BH226" s="106"/>
      <c r="BI226" s="104">
        <v>0</v>
      </c>
      <c r="BJ226" s="97">
        <f t="shared" si="108"/>
        <v>0</v>
      </c>
      <c r="BK226" s="97">
        <f t="shared" si="109"/>
        <v>0</v>
      </c>
      <c r="BL226" s="97">
        <f t="shared" si="110"/>
        <v>0</v>
      </c>
      <c r="BM226" s="97"/>
      <c r="BN226" s="104">
        <f t="shared" si="111"/>
        <v>0</v>
      </c>
      <c r="BO226" s="105">
        <f t="shared" si="112"/>
        <v>0</v>
      </c>
      <c r="BP226" s="107"/>
      <c r="BQ226" s="108">
        <v>0</v>
      </c>
      <c r="BR226" s="109">
        <v>0</v>
      </c>
      <c r="BS226" s="107"/>
      <c r="BT226" s="110"/>
      <c r="BU226" s="110">
        <f t="shared" si="91"/>
        <v>-217</v>
      </c>
      <c r="BV226"/>
      <c r="BW226" s="26"/>
      <c r="BX226" s="107"/>
    </row>
    <row r="227" spans="1:76">
      <c r="A227" s="79">
        <v>218</v>
      </c>
      <c r="B227" s="79">
        <v>218</v>
      </c>
      <c r="C227" s="80" t="s">
        <v>300</v>
      </c>
      <c r="D227" s="81">
        <f t="shared" si="92"/>
        <v>145</v>
      </c>
      <c r="E227" s="82">
        <f t="shared" si="93"/>
        <v>1560635</v>
      </c>
      <c r="F227" s="82">
        <f t="shared" si="93"/>
        <v>129485</v>
      </c>
      <c r="G227" s="83">
        <f t="shared" si="94"/>
        <v>1690120</v>
      </c>
      <c r="H227" s="84"/>
      <c r="I227" s="85">
        <f t="shared" si="95"/>
        <v>22811.176206245862</v>
      </c>
      <c r="J227" s="86">
        <f t="shared" si="85"/>
        <v>0.47001614798761376</v>
      </c>
      <c r="K227" s="87">
        <f t="shared" si="96"/>
        <v>129485</v>
      </c>
      <c r="L227" s="83">
        <f t="shared" si="97"/>
        <v>152296.17620624587</v>
      </c>
      <c r="M227" s="88"/>
      <c r="N227" s="111">
        <f t="shared" si="86"/>
        <v>1537823.8237937542</v>
      </c>
      <c r="P227" s="85">
        <f t="shared" si="98"/>
        <v>0</v>
      </c>
      <c r="Q227" s="82">
        <f t="shared" si="99"/>
        <v>22811.176206245862</v>
      </c>
      <c r="R227" s="82">
        <f t="shared" si="100"/>
        <v>129485</v>
      </c>
      <c r="S227" s="90">
        <f t="shared" si="87"/>
        <v>152296.17620624587</v>
      </c>
      <c r="U227" s="111">
        <f t="shared" si="101"/>
        <v>178017.75</v>
      </c>
      <c r="V227">
        <f t="shared" si="88"/>
        <v>0</v>
      </c>
      <c r="W227" s="91">
        <v>218</v>
      </c>
      <c r="X227" s="92">
        <v>145</v>
      </c>
      <c r="Y227" s="93">
        <v>1560635</v>
      </c>
      <c r="Z227" s="93">
        <v>0</v>
      </c>
      <c r="AA227" s="93">
        <v>1560635</v>
      </c>
      <c r="AB227" s="93">
        <v>129485</v>
      </c>
      <c r="AC227" s="93">
        <v>1690120</v>
      </c>
      <c r="AD227" s="93">
        <v>0</v>
      </c>
      <c r="AE227" s="93">
        <v>0</v>
      </c>
      <c r="AF227" s="93">
        <v>0</v>
      </c>
      <c r="AG227" s="94">
        <v>1690120</v>
      </c>
      <c r="AI227" s="91">
        <v>218</v>
      </c>
      <c r="AJ227" s="95">
        <v>218</v>
      </c>
      <c r="AK227" s="96" t="s">
        <v>300</v>
      </c>
      <c r="AL227" s="97">
        <f t="shared" si="102"/>
        <v>1560635</v>
      </c>
      <c r="AM227" s="98">
        <v>1533101</v>
      </c>
      <c r="AN227" s="97">
        <f t="shared" si="103"/>
        <v>27534</v>
      </c>
      <c r="AO227" s="97">
        <v>0</v>
      </c>
      <c r="AP227" s="97">
        <v>0</v>
      </c>
      <c r="AQ227" s="97">
        <v>8778.5</v>
      </c>
      <c r="AR227" s="97">
        <v>0</v>
      </c>
      <c r="AS227" s="97">
        <v>12220.25</v>
      </c>
      <c r="AT227" s="97">
        <f t="shared" si="104"/>
        <v>0</v>
      </c>
      <c r="AU227" s="99">
        <f t="shared" si="105"/>
        <v>48532.75</v>
      </c>
      <c r="AV227" s="99">
        <f t="shared" si="106"/>
        <v>22811.176206245862</v>
      </c>
      <c r="AX227" s="100">
        <v>218</v>
      </c>
      <c r="AY227" s="101" t="s">
        <v>300</v>
      </c>
      <c r="AZ227" s="102"/>
      <c r="BA227" s="102"/>
      <c r="BB227" s="103"/>
      <c r="BC227" s="104">
        <f t="shared" si="107"/>
        <v>0</v>
      </c>
      <c r="BD227" s="103"/>
      <c r="BE227" s="103"/>
      <c r="BF227" s="104">
        <f t="shared" si="89"/>
        <v>0</v>
      </c>
      <c r="BG227" s="105">
        <f t="shared" si="90"/>
        <v>0</v>
      </c>
      <c r="BH227" s="106"/>
      <c r="BI227" s="104">
        <v>0</v>
      </c>
      <c r="BJ227" s="97">
        <f t="shared" si="108"/>
        <v>27534</v>
      </c>
      <c r="BK227" s="97">
        <f t="shared" si="109"/>
        <v>27534</v>
      </c>
      <c r="BL227" s="97">
        <f t="shared" si="110"/>
        <v>0</v>
      </c>
      <c r="BM227" s="97"/>
      <c r="BN227" s="104">
        <f t="shared" si="111"/>
        <v>0</v>
      </c>
      <c r="BO227" s="105">
        <f t="shared" si="112"/>
        <v>0</v>
      </c>
      <c r="BP227" s="107"/>
      <c r="BQ227" s="108">
        <v>142974</v>
      </c>
      <c r="BR227" s="109">
        <v>0</v>
      </c>
      <c r="BS227" s="107"/>
      <c r="BT227" s="110"/>
      <c r="BU227" s="110">
        <f t="shared" si="91"/>
        <v>-218</v>
      </c>
      <c r="BV227"/>
      <c r="BW227" s="26"/>
      <c r="BX227" s="107"/>
    </row>
    <row r="228" spans="1:76">
      <c r="A228" s="79">
        <v>219</v>
      </c>
      <c r="B228" s="79">
        <v>219</v>
      </c>
      <c r="C228" s="80" t="s">
        <v>301</v>
      </c>
      <c r="D228" s="81">
        <f t="shared" si="92"/>
        <v>8</v>
      </c>
      <c r="E228" s="82">
        <f t="shared" si="93"/>
        <v>93016</v>
      </c>
      <c r="F228" s="82">
        <f t="shared" si="93"/>
        <v>7144</v>
      </c>
      <c r="G228" s="83">
        <f t="shared" si="94"/>
        <v>100160</v>
      </c>
      <c r="H228" s="84"/>
      <c r="I228" s="85">
        <f t="shared" si="95"/>
        <v>18186.639793691767</v>
      </c>
      <c r="J228" s="86">
        <f t="shared" si="85"/>
        <v>0.52293518298038322</v>
      </c>
      <c r="K228" s="87">
        <f t="shared" si="96"/>
        <v>7144</v>
      </c>
      <c r="L228" s="83">
        <f t="shared" si="97"/>
        <v>25330.639793691767</v>
      </c>
      <c r="M228" s="88"/>
      <c r="N228" s="111">
        <f t="shared" si="86"/>
        <v>74829.360206308236</v>
      </c>
      <c r="P228" s="85">
        <f t="shared" si="98"/>
        <v>0</v>
      </c>
      <c r="Q228" s="82">
        <f t="shared" si="99"/>
        <v>18186.639793691767</v>
      </c>
      <c r="R228" s="82">
        <f t="shared" si="100"/>
        <v>7144</v>
      </c>
      <c r="S228" s="90">
        <f t="shared" si="87"/>
        <v>25330.639793691767</v>
      </c>
      <c r="U228" s="111">
        <f t="shared" si="101"/>
        <v>41922</v>
      </c>
      <c r="V228">
        <f t="shared" si="88"/>
        <v>0</v>
      </c>
      <c r="W228" s="91">
        <v>219</v>
      </c>
      <c r="X228" s="92">
        <v>8</v>
      </c>
      <c r="Y228" s="93">
        <v>93016</v>
      </c>
      <c r="Z228" s="93">
        <v>0</v>
      </c>
      <c r="AA228" s="93">
        <v>93016</v>
      </c>
      <c r="AB228" s="93">
        <v>7144</v>
      </c>
      <c r="AC228" s="93">
        <v>100160</v>
      </c>
      <c r="AD228" s="93">
        <v>0</v>
      </c>
      <c r="AE228" s="93">
        <v>0</v>
      </c>
      <c r="AF228" s="93">
        <v>0</v>
      </c>
      <c r="AG228" s="94">
        <v>100160</v>
      </c>
      <c r="AI228" s="91">
        <v>219</v>
      </c>
      <c r="AJ228" s="95">
        <v>219</v>
      </c>
      <c r="AK228" s="96" t="s">
        <v>301</v>
      </c>
      <c r="AL228" s="97">
        <f t="shared" si="102"/>
        <v>93016</v>
      </c>
      <c r="AM228" s="98">
        <v>71064</v>
      </c>
      <c r="AN228" s="97">
        <f t="shared" si="103"/>
        <v>21952</v>
      </c>
      <c r="AO228" s="97">
        <v>3816</v>
      </c>
      <c r="AP228" s="97">
        <v>603.75</v>
      </c>
      <c r="AQ228" s="97">
        <v>4906</v>
      </c>
      <c r="AR228" s="97">
        <v>3500.25</v>
      </c>
      <c r="AS228" s="97">
        <v>0</v>
      </c>
      <c r="AT228" s="97">
        <f t="shared" si="104"/>
        <v>0</v>
      </c>
      <c r="AU228" s="99">
        <f t="shared" si="105"/>
        <v>34778</v>
      </c>
      <c r="AV228" s="99">
        <f t="shared" si="106"/>
        <v>18186.639793691767</v>
      </c>
      <c r="AX228" s="100">
        <v>219</v>
      </c>
      <c r="AY228" s="101" t="s">
        <v>301</v>
      </c>
      <c r="AZ228" s="102"/>
      <c r="BA228" s="102"/>
      <c r="BB228" s="103"/>
      <c r="BC228" s="104">
        <f t="shared" si="107"/>
        <v>0</v>
      </c>
      <c r="BD228" s="103"/>
      <c r="BE228" s="103"/>
      <c r="BF228" s="104">
        <f t="shared" si="89"/>
        <v>0</v>
      </c>
      <c r="BG228" s="105">
        <f t="shared" si="90"/>
        <v>0</v>
      </c>
      <c r="BH228" s="106"/>
      <c r="BI228" s="104">
        <v>0</v>
      </c>
      <c r="BJ228" s="97">
        <f t="shared" si="108"/>
        <v>21952</v>
      </c>
      <c r="BK228" s="97">
        <f t="shared" si="109"/>
        <v>21952</v>
      </c>
      <c r="BL228" s="97">
        <f t="shared" si="110"/>
        <v>0</v>
      </c>
      <c r="BM228" s="97"/>
      <c r="BN228" s="104">
        <f t="shared" si="111"/>
        <v>0</v>
      </c>
      <c r="BO228" s="105">
        <f t="shared" si="112"/>
        <v>0</v>
      </c>
      <c r="BP228" s="107"/>
      <c r="BQ228" s="108">
        <v>241</v>
      </c>
      <c r="BR228" s="109">
        <v>3816</v>
      </c>
      <c r="BS228" s="107"/>
      <c r="BT228" s="110"/>
      <c r="BU228" s="110">
        <f t="shared" si="91"/>
        <v>-219</v>
      </c>
      <c r="BV228"/>
      <c r="BW228" s="26"/>
      <c r="BX228" s="107"/>
    </row>
    <row r="229" spans="1:76">
      <c r="A229" s="79">
        <v>220</v>
      </c>
      <c r="B229" s="79">
        <v>220</v>
      </c>
      <c r="C229" s="80" t="s">
        <v>302</v>
      </c>
      <c r="D229" s="81">
        <f t="shared" si="92"/>
        <v>23</v>
      </c>
      <c r="E229" s="82">
        <f t="shared" si="93"/>
        <v>324411</v>
      </c>
      <c r="F229" s="82">
        <f t="shared" si="93"/>
        <v>20539</v>
      </c>
      <c r="G229" s="83">
        <f t="shared" si="94"/>
        <v>344950</v>
      </c>
      <c r="H229" s="84"/>
      <c r="I229" s="85">
        <f t="shared" si="95"/>
        <v>20343.983544729184</v>
      </c>
      <c r="J229" s="86">
        <f t="shared" si="85"/>
        <v>0.23355701216611199</v>
      </c>
      <c r="K229" s="87">
        <f t="shared" si="96"/>
        <v>20539</v>
      </c>
      <c r="L229" s="83">
        <f t="shared" si="97"/>
        <v>40882.983544729184</v>
      </c>
      <c r="M229" s="88"/>
      <c r="N229" s="111">
        <f t="shared" si="86"/>
        <v>304067.01645527082</v>
      </c>
      <c r="P229" s="85">
        <f t="shared" si="98"/>
        <v>0</v>
      </c>
      <c r="Q229" s="82">
        <f t="shared" si="99"/>
        <v>20343.983544729184</v>
      </c>
      <c r="R229" s="82">
        <f t="shared" si="100"/>
        <v>20539</v>
      </c>
      <c r="S229" s="90">
        <f t="shared" si="87"/>
        <v>40882.983544729184</v>
      </c>
      <c r="U229" s="111">
        <f t="shared" si="101"/>
        <v>107644</v>
      </c>
      <c r="V229">
        <f t="shared" si="88"/>
        <v>0</v>
      </c>
      <c r="W229" s="91">
        <v>220</v>
      </c>
      <c r="X229" s="92">
        <v>23</v>
      </c>
      <c r="Y229" s="93">
        <v>324411</v>
      </c>
      <c r="Z229" s="93">
        <v>0</v>
      </c>
      <c r="AA229" s="93">
        <v>324411</v>
      </c>
      <c r="AB229" s="93">
        <v>20539</v>
      </c>
      <c r="AC229" s="93">
        <v>344950</v>
      </c>
      <c r="AD229" s="93">
        <v>0</v>
      </c>
      <c r="AE229" s="93">
        <v>0</v>
      </c>
      <c r="AF229" s="93">
        <v>0</v>
      </c>
      <c r="AG229" s="94">
        <v>344950</v>
      </c>
      <c r="AI229" s="91">
        <v>220</v>
      </c>
      <c r="AJ229" s="95">
        <v>220</v>
      </c>
      <c r="AK229" s="96" t="s">
        <v>302</v>
      </c>
      <c r="AL229" s="97">
        <f t="shared" si="102"/>
        <v>324411</v>
      </c>
      <c r="AM229" s="98">
        <v>299855</v>
      </c>
      <c r="AN229" s="97">
        <f t="shared" si="103"/>
        <v>24556</v>
      </c>
      <c r="AO229" s="97">
        <v>15330</v>
      </c>
      <c r="AP229" s="97">
        <v>15815.75</v>
      </c>
      <c r="AQ229" s="97">
        <v>9567</v>
      </c>
      <c r="AR229" s="97">
        <v>0</v>
      </c>
      <c r="AS229" s="97">
        <v>21836.25</v>
      </c>
      <c r="AT229" s="97">
        <f t="shared" si="104"/>
        <v>0</v>
      </c>
      <c r="AU229" s="99">
        <f t="shared" si="105"/>
        <v>87105</v>
      </c>
      <c r="AV229" s="99">
        <f t="shared" si="106"/>
        <v>20343.983544729184</v>
      </c>
      <c r="AX229" s="100">
        <v>220</v>
      </c>
      <c r="AY229" s="101" t="s">
        <v>302</v>
      </c>
      <c r="AZ229" s="102"/>
      <c r="BA229" s="102"/>
      <c r="BB229" s="103"/>
      <c r="BC229" s="104">
        <f t="shared" si="107"/>
        <v>0</v>
      </c>
      <c r="BD229" s="103"/>
      <c r="BE229" s="103"/>
      <c r="BF229" s="104">
        <f t="shared" si="89"/>
        <v>0</v>
      </c>
      <c r="BG229" s="105">
        <f t="shared" si="90"/>
        <v>0</v>
      </c>
      <c r="BH229" s="106"/>
      <c r="BI229" s="104">
        <v>0</v>
      </c>
      <c r="BJ229" s="97">
        <f t="shared" si="108"/>
        <v>24556</v>
      </c>
      <c r="BK229" s="97">
        <f t="shared" si="109"/>
        <v>24556</v>
      </c>
      <c r="BL229" s="97">
        <f t="shared" si="110"/>
        <v>0</v>
      </c>
      <c r="BM229" s="97"/>
      <c r="BN229" s="104">
        <f t="shared" si="111"/>
        <v>0</v>
      </c>
      <c r="BO229" s="105">
        <f t="shared" si="112"/>
        <v>0</v>
      </c>
      <c r="BP229" s="107"/>
      <c r="BQ229" s="108">
        <v>14348</v>
      </c>
      <c r="BR229" s="109">
        <v>11814</v>
      </c>
      <c r="BS229" s="107"/>
      <c r="BT229" s="110"/>
      <c r="BU229" s="110">
        <f t="shared" si="91"/>
        <v>-220</v>
      </c>
      <c r="BV229"/>
      <c r="BW229" s="26"/>
      <c r="BX229" s="107"/>
    </row>
    <row r="230" spans="1:76">
      <c r="A230" s="79">
        <v>221</v>
      </c>
      <c r="B230" s="79">
        <v>221</v>
      </c>
      <c r="C230" s="80" t="s">
        <v>303</v>
      </c>
      <c r="D230" s="81">
        <f t="shared" si="92"/>
        <v>34</v>
      </c>
      <c r="E230" s="82">
        <f t="shared" si="93"/>
        <v>654501.05999999982</v>
      </c>
      <c r="F230" s="82">
        <f t="shared" si="93"/>
        <v>30362</v>
      </c>
      <c r="G230" s="83">
        <f t="shared" si="94"/>
        <v>684863.05999999982</v>
      </c>
      <c r="H230" s="84"/>
      <c r="I230" s="85">
        <f t="shared" si="95"/>
        <v>117130.39412674564</v>
      </c>
      <c r="J230" s="86">
        <f t="shared" si="85"/>
        <v>0.58684970153207061</v>
      </c>
      <c r="K230" s="87">
        <f t="shared" si="96"/>
        <v>30362</v>
      </c>
      <c r="L230" s="83">
        <f t="shared" si="97"/>
        <v>147492.39412674564</v>
      </c>
      <c r="M230" s="88"/>
      <c r="N230" s="111">
        <f t="shared" si="86"/>
        <v>537370.66587325418</v>
      </c>
      <c r="P230" s="85">
        <f t="shared" si="98"/>
        <v>0</v>
      </c>
      <c r="Q230" s="82">
        <f t="shared" si="99"/>
        <v>117130.39412674564</v>
      </c>
      <c r="R230" s="82">
        <f t="shared" si="100"/>
        <v>30362</v>
      </c>
      <c r="S230" s="90">
        <f t="shared" si="87"/>
        <v>147492.39412674564</v>
      </c>
      <c r="U230" s="111">
        <f t="shared" si="101"/>
        <v>229953.80999999982</v>
      </c>
      <c r="V230">
        <f t="shared" si="88"/>
        <v>0</v>
      </c>
      <c r="W230" s="91">
        <v>221</v>
      </c>
      <c r="X230" s="92">
        <v>34</v>
      </c>
      <c r="Y230" s="93">
        <v>696830</v>
      </c>
      <c r="Z230" s="93">
        <v>42328.940000000061</v>
      </c>
      <c r="AA230" s="93">
        <v>654501.05999999982</v>
      </c>
      <c r="AB230" s="93">
        <v>30362</v>
      </c>
      <c r="AC230" s="93">
        <v>684863.05999999982</v>
      </c>
      <c r="AD230" s="93">
        <v>0</v>
      </c>
      <c r="AE230" s="93">
        <v>0</v>
      </c>
      <c r="AF230" s="93">
        <v>0</v>
      </c>
      <c r="AG230" s="94">
        <v>684863.05999999982</v>
      </c>
      <c r="AI230" s="91">
        <v>221</v>
      </c>
      <c r="AJ230" s="95">
        <v>221</v>
      </c>
      <c r="AK230" s="96" t="s">
        <v>303</v>
      </c>
      <c r="AL230" s="97">
        <f t="shared" si="102"/>
        <v>654501.05999999982</v>
      </c>
      <c r="AM230" s="98">
        <v>513120</v>
      </c>
      <c r="AN230" s="97">
        <f t="shared" si="103"/>
        <v>141381.05999999982</v>
      </c>
      <c r="AO230" s="97">
        <v>0</v>
      </c>
      <c r="AP230" s="97">
        <v>0</v>
      </c>
      <c r="AQ230" s="97">
        <v>42530</v>
      </c>
      <c r="AR230" s="97">
        <v>15680.75</v>
      </c>
      <c r="AS230" s="97">
        <v>0</v>
      </c>
      <c r="AT230" s="97">
        <f t="shared" si="104"/>
        <v>0</v>
      </c>
      <c r="AU230" s="99">
        <f t="shared" si="105"/>
        <v>199591.80999999982</v>
      </c>
      <c r="AV230" s="99">
        <f t="shared" si="106"/>
        <v>117130.39412674564</v>
      </c>
      <c r="AX230" s="100">
        <v>221</v>
      </c>
      <c r="AY230" s="101" t="s">
        <v>303</v>
      </c>
      <c r="AZ230" s="102"/>
      <c r="BA230" s="102"/>
      <c r="BB230" s="103"/>
      <c r="BC230" s="104">
        <f t="shared" si="107"/>
        <v>0</v>
      </c>
      <c r="BD230" s="103"/>
      <c r="BE230" s="103"/>
      <c r="BF230" s="104">
        <f t="shared" si="89"/>
        <v>0</v>
      </c>
      <c r="BG230" s="105">
        <f t="shared" si="90"/>
        <v>0</v>
      </c>
      <c r="BH230" s="106"/>
      <c r="BI230" s="104">
        <v>0</v>
      </c>
      <c r="BJ230" s="97">
        <f t="shared" si="108"/>
        <v>141381.05999999982</v>
      </c>
      <c r="BK230" s="97">
        <f t="shared" si="109"/>
        <v>141381.05999999982</v>
      </c>
      <c r="BL230" s="97">
        <f t="shared" si="110"/>
        <v>0</v>
      </c>
      <c r="BM230" s="97"/>
      <c r="BN230" s="104">
        <f t="shared" si="111"/>
        <v>0</v>
      </c>
      <c r="BO230" s="105">
        <f t="shared" si="112"/>
        <v>0</v>
      </c>
      <c r="BP230" s="107"/>
      <c r="BQ230" s="108">
        <v>46555</v>
      </c>
      <c r="BR230" s="109">
        <v>0</v>
      </c>
      <c r="BS230" s="107"/>
      <c r="BT230" s="110"/>
      <c r="BU230" s="110">
        <f t="shared" si="91"/>
        <v>-221</v>
      </c>
      <c r="BV230"/>
      <c r="BW230" s="26"/>
      <c r="BX230" s="107"/>
    </row>
    <row r="231" spans="1:76">
      <c r="A231" s="79">
        <v>222</v>
      </c>
      <c r="B231" s="79">
        <v>222</v>
      </c>
      <c r="C231" s="80" t="s">
        <v>304</v>
      </c>
      <c r="D231" s="81">
        <f t="shared" si="92"/>
        <v>0</v>
      </c>
      <c r="E231" s="82">
        <f t="shared" si="93"/>
        <v>0</v>
      </c>
      <c r="F231" s="82">
        <f t="shared" si="93"/>
        <v>0</v>
      </c>
      <c r="G231" s="83">
        <f t="shared" si="94"/>
        <v>0</v>
      </c>
      <c r="H231" s="84"/>
      <c r="I231" s="85">
        <f t="shared" si="95"/>
        <v>0</v>
      </c>
      <c r="J231" s="86" t="str">
        <f t="shared" si="85"/>
        <v/>
      </c>
      <c r="K231" s="87">
        <f t="shared" si="96"/>
        <v>0</v>
      </c>
      <c r="L231" s="83">
        <f t="shared" si="97"/>
        <v>0</v>
      </c>
      <c r="M231" s="88"/>
      <c r="N231" s="111">
        <f t="shared" si="86"/>
        <v>0</v>
      </c>
      <c r="P231" s="85">
        <f t="shared" si="98"/>
        <v>0</v>
      </c>
      <c r="Q231" s="82">
        <f t="shared" si="99"/>
        <v>0</v>
      </c>
      <c r="R231" s="82">
        <f t="shared" si="100"/>
        <v>0</v>
      </c>
      <c r="S231" s="90">
        <f t="shared" si="87"/>
        <v>0</v>
      </c>
      <c r="U231" s="111">
        <f t="shared" si="101"/>
        <v>0</v>
      </c>
      <c r="V231">
        <f t="shared" si="88"/>
        <v>0</v>
      </c>
      <c r="W231" s="91">
        <v>222</v>
      </c>
      <c r="X231" s="92"/>
      <c r="Y231" s="93"/>
      <c r="Z231" s="93"/>
      <c r="AA231" s="93"/>
      <c r="AB231" s="93"/>
      <c r="AC231" s="93"/>
      <c r="AD231" s="93"/>
      <c r="AE231" s="93"/>
      <c r="AF231" s="93"/>
      <c r="AG231" s="94"/>
      <c r="AI231" s="91">
        <v>222</v>
      </c>
      <c r="AJ231" s="95">
        <v>222</v>
      </c>
      <c r="AK231" s="96" t="s">
        <v>304</v>
      </c>
      <c r="AL231" s="97">
        <f t="shared" si="102"/>
        <v>0</v>
      </c>
      <c r="AM231" s="98">
        <v>0</v>
      </c>
      <c r="AN231" s="97">
        <f t="shared" si="103"/>
        <v>0</v>
      </c>
      <c r="AO231" s="97">
        <v>0</v>
      </c>
      <c r="AP231" s="97">
        <v>0</v>
      </c>
      <c r="AQ231" s="97">
        <v>0</v>
      </c>
      <c r="AR231" s="97">
        <v>0</v>
      </c>
      <c r="AS231" s="97">
        <v>0</v>
      </c>
      <c r="AT231" s="97">
        <f t="shared" si="104"/>
        <v>0</v>
      </c>
      <c r="AU231" s="99">
        <f t="shared" si="105"/>
        <v>0</v>
      </c>
      <c r="AV231" s="99">
        <f t="shared" si="106"/>
        <v>0</v>
      </c>
      <c r="AX231" s="100">
        <v>222</v>
      </c>
      <c r="AY231" s="101" t="s">
        <v>304</v>
      </c>
      <c r="AZ231" s="102"/>
      <c r="BA231" s="102"/>
      <c r="BB231" s="103"/>
      <c r="BC231" s="104">
        <f t="shared" si="107"/>
        <v>0</v>
      </c>
      <c r="BD231" s="103"/>
      <c r="BE231" s="103"/>
      <c r="BF231" s="104">
        <f t="shared" si="89"/>
        <v>0</v>
      </c>
      <c r="BG231" s="105">
        <f t="shared" si="90"/>
        <v>0</v>
      </c>
      <c r="BH231" s="106"/>
      <c r="BI231" s="104">
        <v>0</v>
      </c>
      <c r="BJ231" s="97">
        <f t="shared" si="108"/>
        <v>0</v>
      </c>
      <c r="BK231" s="97">
        <f t="shared" si="109"/>
        <v>0</v>
      </c>
      <c r="BL231" s="97">
        <f t="shared" si="110"/>
        <v>0</v>
      </c>
      <c r="BM231" s="97"/>
      <c r="BN231" s="104">
        <f t="shared" si="111"/>
        <v>0</v>
      </c>
      <c r="BO231" s="105">
        <f t="shared" si="112"/>
        <v>0</v>
      </c>
      <c r="BP231" s="107"/>
      <c r="BQ231" s="108">
        <v>0</v>
      </c>
      <c r="BR231" s="109">
        <v>0</v>
      </c>
      <c r="BS231" s="107"/>
      <c r="BT231" s="110"/>
      <c r="BU231" s="110">
        <f t="shared" si="91"/>
        <v>-222</v>
      </c>
      <c r="BV231"/>
      <c r="BW231" s="26"/>
      <c r="BX231" s="107"/>
    </row>
    <row r="232" spans="1:76">
      <c r="A232" s="79">
        <v>223</v>
      </c>
      <c r="B232" s="79">
        <v>223</v>
      </c>
      <c r="C232" s="80" t="s">
        <v>305</v>
      </c>
      <c r="D232" s="81">
        <f t="shared" si="92"/>
        <v>2</v>
      </c>
      <c r="E232" s="82">
        <f t="shared" si="93"/>
        <v>18868</v>
      </c>
      <c r="F232" s="82">
        <f t="shared" si="93"/>
        <v>1786</v>
      </c>
      <c r="G232" s="83">
        <f t="shared" si="94"/>
        <v>20654</v>
      </c>
      <c r="H232" s="84"/>
      <c r="I232" s="85">
        <f t="shared" si="95"/>
        <v>231.97244634810929</v>
      </c>
      <c r="J232" s="86">
        <f t="shared" si="85"/>
        <v>7.987344283312707E-2</v>
      </c>
      <c r="K232" s="87">
        <f t="shared" si="96"/>
        <v>1786</v>
      </c>
      <c r="L232" s="83">
        <f t="shared" si="97"/>
        <v>2017.9724463481093</v>
      </c>
      <c r="M232" s="88"/>
      <c r="N232" s="111">
        <f t="shared" si="86"/>
        <v>18636.027553651889</v>
      </c>
      <c r="P232" s="85">
        <f t="shared" si="98"/>
        <v>0</v>
      </c>
      <c r="Q232" s="82">
        <f t="shared" si="99"/>
        <v>231.97244634810929</v>
      </c>
      <c r="R232" s="82">
        <f t="shared" si="100"/>
        <v>1786</v>
      </c>
      <c r="S232" s="90">
        <f t="shared" si="87"/>
        <v>2017.9724463481093</v>
      </c>
      <c r="U232" s="111">
        <f t="shared" si="101"/>
        <v>4690.25</v>
      </c>
      <c r="V232">
        <f t="shared" si="88"/>
        <v>0</v>
      </c>
      <c r="W232" s="91">
        <v>223</v>
      </c>
      <c r="X232" s="92">
        <v>2</v>
      </c>
      <c r="Y232" s="93">
        <v>18868</v>
      </c>
      <c r="Z232" s="93">
        <v>0</v>
      </c>
      <c r="AA232" s="93">
        <v>18868</v>
      </c>
      <c r="AB232" s="93">
        <v>1786</v>
      </c>
      <c r="AC232" s="93">
        <v>20654</v>
      </c>
      <c r="AD232" s="93">
        <v>0</v>
      </c>
      <c r="AE232" s="93">
        <v>0</v>
      </c>
      <c r="AF232" s="93">
        <v>0</v>
      </c>
      <c r="AG232" s="94">
        <v>20654</v>
      </c>
      <c r="AI232" s="91">
        <v>223</v>
      </c>
      <c r="AJ232" s="95">
        <v>223</v>
      </c>
      <c r="AK232" s="96" t="s">
        <v>305</v>
      </c>
      <c r="AL232" s="97">
        <f t="shared" si="102"/>
        <v>18868</v>
      </c>
      <c r="AM232" s="98">
        <v>18588</v>
      </c>
      <c r="AN232" s="97">
        <f t="shared" si="103"/>
        <v>280</v>
      </c>
      <c r="AO232" s="97">
        <v>2271</v>
      </c>
      <c r="AP232" s="97">
        <v>211.75</v>
      </c>
      <c r="AQ232" s="97">
        <v>119.75</v>
      </c>
      <c r="AR232" s="97">
        <v>21.75</v>
      </c>
      <c r="AS232" s="97">
        <v>0</v>
      </c>
      <c r="AT232" s="97">
        <f t="shared" si="104"/>
        <v>0</v>
      </c>
      <c r="AU232" s="99">
        <f t="shared" si="105"/>
        <v>2904.25</v>
      </c>
      <c r="AV232" s="99">
        <f t="shared" si="106"/>
        <v>231.97244634810929</v>
      </c>
      <c r="AX232" s="100">
        <v>223</v>
      </c>
      <c r="AY232" s="101" t="s">
        <v>305</v>
      </c>
      <c r="AZ232" s="102"/>
      <c r="BA232" s="102"/>
      <c r="BB232" s="103"/>
      <c r="BC232" s="104">
        <f t="shared" si="107"/>
        <v>0</v>
      </c>
      <c r="BD232" s="103"/>
      <c r="BE232" s="103"/>
      <c r="BF232" s="104">
        <f t="shared" si="89"/>
        <v>0</v>
      </c>
      <c r="BG232" s="105">
        <f t="shared" si="90"/>
        <v>0</v>
      </c>
      <c r="BH232" s="106"/>
      <c r="BI232" s="104">
        <v>0</v>
      </c>
      <c r="BJ232" s="97">
        <f t="shared" si="108"/>
        <v>280</v>
      </c>
      <c r="BK232" s="97">
        <f t="shared" si="109"/>
        <v>280</v>
      </c>
      <c r="BL232" s="97">
        <f t="shared" si="110"/>
        <v>0</v>
      </c>
      <c r="BM232" s="97"/>
      <c r="BN232" s="104">
        <f t="shared" si="111"/>
        <v>0</v>
      </c>
      <c r="BO232" s="105">
        <f t="shared" si="112"/>
        <v>0</v>
      </c>
      <c r="BP232" s="107"/>
      <c r="BQ232" s="108">
        <v>2206</v>
      </c>
      <c r="BR232" s="109">
        <v>0</v>
      </c>
      <c r="BS232" s="107"/>
      <c r="BT232" s="110"/>
      <c r="BU232" s="110">
        <f t="shared" si="91"/>
        <v>-223</v>
      </c>
      <c r="BV232"/>
      <c r="BW232" s="26"/>
      <c r="BX232" s="107"/>
    </row>
    <row r="233" spans="1:76">
      <c r="A233" s="79">
        <v>224</v>
      </c>
      <c r="B233" s="79">
        <v>224</v>
      </c>
      <c r="C233" s="80" t="s">
        <v>306</v>
      </c>
      <c r="D233" s="81">
        <f t="shared" si="92"/>
        <v>0</v>
      </c>
      <c r="E233" s="82">
        <f t="shared" si="93"/>
        <v>0</v>
      </c>
      <c r="F233" s="82">
        <f t="shared" si="93"/>
        <v>0</v>
      </c>
      <c r="G233" s="83">
        <f t="shared" si="94"/>
        <v>0</v>
      </c>
      <c r="H233" s="84"/>
      <c r="I233" s="85">
        <f t="shared" si="95"/>
        <v>0</v>
      </c>
      <c r="J233" s="86" t="str">
        <f t="shared" si="85"/>
        <v/>
      </c>
      <c r="K233" s="87">
        <f t="shared" si="96"/>
        <v>0</v>
      </c>
      <c r="L233" s="83">
        <f t="shared" si="97"/>
        <v>0</v>
      </c>
      <c r="M233" s="88"/>
      <c r="N233" s="111">
        <f t="shared" si="86"/>
        <v>0</v>
      </c>
      <c r="P233" s="85">
        <f t="shared" si="98"/>
        <v>0</v>
      </c>
      <c r="Q233" s="82">
        <f t="shared" si="99"/>
        <v>0</v>
      </c>
      <c r="R233" s="82">
        <f t="shared" si="100"/>
        <v>0</v>
      </c>
      <c r="S233" s="90">
        <f t="shared" si="87"/>
        <v>0</v>
      </c>
      <c r="U233" s="111">
        <f t="shared" si="101"/>
        <v>0</v>
      </c>
      <c r="V233">
        <f t="shared" si="88"/>
        <v>0</v>
      </c>
      <c r="W233" s="91">
        <v>224</v>
      </c>
      <c r="X233" s="92"/>
      <c r="Y233" s="93"/>
      <c r="Z233" s="93"/>
      <c r="AA233" s="93"/>
      <c r="AB233" s="93"/>
      <c r="AC233" s="93"/>
      <c r="AD233" s="93"/>
      <c r="AE233" s="93"/>
      <c r="AF233" s="93"/>
      <c r="AG233" s="94"/>
      <c r="AI233" s="91">
        <v>224</v>
      </c>
      <c r="AJ233" s="95">
        <v>224</v>
      </c>
      <c r="AK233" s="96" t="s">
        <v>306</v>
      </c>
      <c r="AL233" s="97">
        <f t="shared" si="102"/>
        <v>0</v>
      </c>
      <c r="AM233" s="98">
        <v>0</v>
      </c>
      <c r="AN233" s="97">
        <f t="shared" si="103"/>
        <v>0</v>
      </c>
      <c r="AO233" s="97">
        <v>0</v>
      </c>
      <c r="AP233" s="97">
        <v>0</v>
      </c>
      <c r="AQ233" s="97">
        <v>0</v>
      </c>
      <c r="AR233" s="97">
        <v>0</v>
      </c>
      <c r="AS233" s="97">
        <v>0</v>
      </c>
      <c r="AT233" s="97">
        <f t="shared" si="104"/>
        <v>0</v>
      </c>
      <c r="AU233" s="99">
        <f t="shared" si="105"/>
        <v>0</v>
      </c>
      <c r="AV233" s="99">
        <f t="shared" si="106"/>
        <v>0</v>
      </c>
      <c r="AX233" s="100">
        <v>224</v>
      </c>
      <c r="AY233" s="101" t="s">
        <v>306</v>
      </c>
      <c r="AZ233" s="102"/>
      <c r="BA233" s="102"/>
      <c r="BB233" s="103"/>
      <c r="BC233" s="104">
        <f t="shared" si="107"/>
        <v>0</v>
      </c>
      <c r="BD233" s="103"/>
      <c r="BE233" s="103"/>
      <c r="BF233" s="104">
        <f t="shared" si="89"/>
        <v>0</v>
      </c>
      <c r="BG233" s="105">
        <f t="shared" si="90"/>
        <v>0</v>
      </c>
      <c r="BH233" s="106"/>
      <c r="BI233" s="104">
        <v>0</v>
      </c>
      <c r="BJ233" s="97">
        <f t="shared" si="108"/>
        <v>0</v>
      </c>
      <c r="BK233" s="97">
        <f t="shared" si="109"/>
        <v>0</v>
      </c>
      <c r="BL233" s="97">
        <f t="shared" si="110"/>
        <v>0</v>
      </c>
      <c r="BM233" s="97"/>
      <c r="BN233" s="104">
        <f t="shared" si="111"/>
        <v>0</v>
      </c>
      <c r="BO233" s="105">
        <f t="shared" si="112"/>
        <v>0</v>
      </c>
      <c r="BP233" s="107"/>
      <c r="BQ233" s="108">
        <v>0</v>
      </c>
      <c r="BR233" s="109">
        <v>0</v>
      </c>
      <c r="BS233" s="107"/>
      <c r="BT233" s="110"/>
      <c r="BU233" s="110">
        <f t="shared" si="91"/>
        <v>-224</v>
      </c>
      <c r="BV233"/>
      <c r="BW233" s="26"/>
      <c r="BX233" s="107"/>
    </row>
    <row r="234" spans="1:76">
      <c r="A234" s="79">
        <v>225</v>
      </c>
      <c r="B234" s="79">
        <v>225</v>
      </c>
      <c r="C234" s="80" t="s">
        <v>307</v>
      </c>
      <c r="D234" s="81">
        <f t="shared" si="92"/>
        <v>0</v>
      </c>
      <c r="E234" s="82">
        <f t="shared" si="93"/>
        <v>0</v>
      </c>
      <c r="F234" s="82">
        <f t="shared" si="93"/>
        <v>0</v>
      </c>
      <c r="G234" s="83">
        <f t="shared" si="94"/>
        <v>0</v>
      </c>
      <c r="H234" s="84"/>
      <c r="I234" s="85">
        <f t="shared" si="95"/>
        <v>0</v>
      </c>
      <c r="J234" s="86" t="str">
        <f t="shared" si="85"/>
        <v/>
      </c>
      <c r="K234" s="87">
        <f t="shared" si="96"/>
        <v>0</v>
      </c>
      <c r="L234" s="83">
        <f t="shared" si="97"/>
        <v>0</v>
      </c>
      <c r="M234" s="88"/>
      <c r="N234" s="111">
        <f t="shared" si="86"/>
        <v>0</v>
      </c>
      <c r="P234" s="85">
        <f t="shared" si="98"/>
        <v>0</v>
      </c>
      <c r="Q234" s="82">
        <f t="shared" si="99"/>
        <v>0</v>
      </c>
      <c r="R234" s="82">
        <f t="shared" si="100"/>
        <v>0</v>
      </c>
      <c r="S234" s="90">
        <f t="shared" si="87"/>
        <v>0</v>
      </c>
      <c r="U234" s="111">
        <f t="shared" si="101"/>
        <v>0</v>
      </c>
      <c r="V234">
        <f t="shared" si="88"/>
        <v>0</v>
      </c>
      <c r="W234" s="91">
        <v>225</v>
      </c>
      <c r="X234" s="92"/>
      <c r="Y234" s="93"/>
      <c r="Z234" s="93"/>
      <c r="AA234" s="93"/>
      <c r="AB234" s="93"/>
      <c r="AC234" s="93"/>
      <c r="AD234" s="93"/>
      <c r="AE234" s="93"/>
      <c r="AF234" s="93"/>
      <c r="AG234" s="94"/>
      <c r="AI234" s="91">
        <v>225</v>
      </c>
      <c r="AJ234" s="95">
        <v>225</v>
      </c>
      <c r="AK234" s="96" t="s">
        <v>307</v>
      </c>
      <c r="AL234" s="97">
        <f t="shared" si="102"/>
        <v>0</v>
      </c>
      <c r="AM234" s="98">
        <v>0</v>
      </c>
      <c r="AN234" s="97">
        <f t="shared" si="103"/>
        <v>0</v>
      </c>
      <c r="AO234" s="97">
        <v>0</v>
      </c>
      <c r="AP234" s="97">
        <v>0</v>
      </c>
      <c r="AQ234" s="97">
        <v>0</v>
      </c>
      <c r="AR234" s="97">
        <v>0</v>
      </c>
      <c r="AS234" s="97">
        <v>0</v>
      </c>
      <c r="AT234" s="97">
        <f t="shared" si="104"/>
        <v>0</v>
      </c>
      <c r="AU234" s="99">
        <f t="shared" si="105"/>
        <v>0</v>
      </c>
      <c r="AV234" s="99">
        <f t="shared" si="106"/>
        <v>0</v>
      </c>
      <c r="AX234" s="100">
        <v>225</v>
      </c>
      <c r="AY234" s="101" t="s">
        <v>307</v>
      </c>
      <c r="AZ234" s="102"/>
      <c r="BA234" s="102"/>
      <c r="BB234" s="103"/>
      <c r="BC234" s="104">
        <f t="shared" si="107"/>
        <v>0</v>
      </c>
      <c r="BD234" s="103"/>
      <c r="BE234" s="103"/>
      <c r="BF234" s="104">
        <f t="shared" si="89"/>
        <v>0</v>
      </c>
      <c r="BG234" s="105">
        <f t="shared" si="90"/>
        <v>0</v>
      </c>
      <c r="BH234" s="106"/>
      <c r="BI234" s="104">
        <v>0</v>
      </c>
      <c r="BJ234" s="97">
        <f t="shared" si="108"/>
        <v>0</v>
      </c>
      <c r="BK234" s="97">
        <f t="shared" si="109"/>
        <v>0</v>
      </c>
      <c r="BL234" s="97">
        <f t="shared" si="110"/>
        <v>0</v>
      </c>
      <c r="BM234" s="97"/>
      <c r="BN234" s="104">
        <f t="shared" si="111"/>
        <v>0</v>
      </c>
      <c r="BO234" s="105">
        <f t="shared" si="112"/>
        <v>0</v>
      </c>
      <c r="BP234" s="107"/>
      <c r="BQ234" s="108">
        <v>0</v>
      </c>
      <c r="BR234" s="109">
        <v>0</v>
      </c>
      <c r="BS234" s="107"/>
      <c r="BT234" s="110"/>
      <c r="BU234" s="110">
        <f t="shared" si="91"/>
        <v>-225</v>
      </c>
      <c r="BV234"/>
      <c r="BW234" s="26"/>
      <c r="BX234" s="107"/>
    </row>
    <row r="235" spans="1:76">
      <c r="A235" s="79">
        <v>226</v>
      </c>
      <c r="B235" s="79">
        <v>226</v>
      </c>
      <c r="C235" s="80" t="s">
        <v>308</v>
      </c>
      <c r="D235" s="81">
        <f t="shared" si="92"/>
        <v>34</v>
      </c>
      <c r="E235" s="82">
        <f t="shared" si="93"/>
        <v>389052</v>
      </c>
      <c r="F235" s="82">
        <f t="shared" si="93"/>
        <v>30362</v>
      </c>
      <c r="G235" s="83">
        <f t="shared" si="94"/>
        <v>419414</v>
      </c>
      <c r="H235" s="84"/>
      <c r="I235" s="85">
        <f t="shared" si="95"/>
        <v>27583.180816835538</v>
      </c>
      <c r="J235" s="86">
        <f t="shared" si="85"/>
        <v>0.42233752968440169</v>
      </c>
      <c r="K235" s="87">
        <f t="shared" si="96"/>
        <v>30362</v>
      </c>
      <c r="L235" s="83">
        <f t="shared" si="97"/>
        <v>57945.180816835535</v>
      </c>
      <c r="M235" s="88"/>
      <c r="N235" s="111">
        <f t="shared" si="86"/>
        <v>361468.81918316445</v>
      </c>
      <c r="P235" s="85">
        <f t="shared" si="98"/>
        <v>0</v>
      </c>
      <c r="Q235" s="82">
        <f t="shared" si="99"/>
        <v>27583.180816835538</v>
      </c>
      <c r="R235" s="82">
        <f t="shared" si="100"/>
        <v>30362</v>
      </c>
      <c r="S235" s="90">
        <f t="shared" si="87"/>
        <v>57945.180816835535</v>
      </c>
      <c r="U235" s="111">
        <f t="shared" si="101"/>
        <v>95672.75</v>
      </c>
      <c r="V235">
        <f t="shared" si="88"/>
        <v>0</v>
      </c>
      <c r="W235" s="91">
        <v>226</v>
      </c>
      <c r="X235" s="92">
        <v>34</v>
      </c>
      <c r="Y235" s="93">
        <v>389052</v>
      </c>
      <c r="Z235" s="93">
        <v>0</v>
      </c>
      <c r="AA235" s="93">
        <v>389052</v>
      </c>
      <c r="AB235" s="93">
        <v>30362</v>
      </c>
      <c r="AC235" s="93">
        <v>419414</v>
      </c>
      <c r="AD235" s="93">
        <v>0</v>
      </c>
      <c r="AE235" s="93">
        <v>0</v>
      </c>
      <c r="AF235" s="93">
        <v>0</v>
      </c>
      <c r="AG235" s="94">
        <v>419414</v>
      </c>
      <c r="AI235" s="91">
        <v>226</v>
      </c>
      <c r="AJ235" s="95">
        <v>226</v>
      </c>
      <c r="AK235" s="96" t="s">
        <v>308</v>
      </c>
      <c r="AL235" s="97">
        <f t="shared" si="102"/>
        <v>389052</v>
      </c>
      <c r="AM235" s="98">
        <v>355758</v>
      </c>
      <c r="AN235" s="97">
        <f t="shared" si="103"/>
        <v>33294</v>
      </c>
      <c r="AO235" s="97">
        <v>8768.75</v>
      </c>
      <c r="AP235" s="97">
        <v>13604.25</v>
      </c>
      <c r="AQ235" s="97">
        <v>0</v>
      </c>
      <c r="AR235" s="97">
        <v>9643.75</v>
      </c>
      <c r="AS235" s="97">
        <v>0</v>
      </c>
      <c r="AT235" s="97">
        <f t="shared" si="104"/>
        <v>0</v>
      </c>
      <c r="AU235" s="99">
        <f t="shared" si="105"/>
        <v>65310.75</v>
      </c>
      <c r="AV235" s="99">
        <f t="shared" si="106"/>
        <v>27583.180816835538</v>
      </c>
      <c r="AX235" s="100">
        <v>226</v>
      </c>
      <c r="AY235" s="101" t="s">
        <v>308</v>
      </c>
      <c r="AZ235" s="102"/>
      <c r="BA235" s="102"/>
      <c r="BB235" s="103"/>
      <c r="BC235" s="104">
        <f t="shared" si="107"/>
        <v>0</v>
      </c>
      <c r="BD235" s="103"/>
      <c r="BE235" s="103"/>
      <c r="BF235" s="104">
        <f t="shared" si="89"/>
        <v>0</v>
      </c>
      <c r="BG235" s="105">
        <f t="shared" si="90"/>
        <v>0</v>
      </c>
      <c r="BH235" s="106"/>
      <c r="BI235" s="104">
        <v>0</v>
      </c>
      <c r="BJ235" s="97">
        <f t="shared" si="108"/>
        <v>33294</v>
      </c>
      <c r="BK235" s="97">
        <f t="shared" si="109"/>
        <v>33294</v>
      </c>
      <c r="BL235" s="97">
        <f t="shared" si="110"/>
        <v>0</v>
      </c>
      <c r="BM235" s="97"/>
      <c r="BN235" s="104">
        <f t="shared" si="111"/>
        <v>0</v>
      </c>
      <c r="BO235" s="105">
        <f t="shared" si="112"/>
        <v>0</v>
      </c>
      <c r="BP235" s="107"/>
      <c r="BQ235" s="108">
        <v>8309</v>
      </c>
      <c r="BR235" s="109">
        <v>6551.75</v>
      </c>
      <c r="BS235" s="107"/>
      <c r="BT235" s="110"/>
      <c r="BU235" s="110">
        <f t="shared" si="91"/>
        <v>-226</v>
      </c>
      <c r="BV235"/>
      <c r="BW235" s="26"/>
      <c r="BX235" s="107"/>
    </row>
    <row r="236" spans="1:76">
      <c r="A236" s="79">
        <v>227</v>
      </c>
      <c r="B236" s="79">
        <v>227</v>
      </c>
      <c r="C236" s="80" t="s">
        <v>309</v>
      </c>
      <c r="D236" s="81">
        <f t="shared" si="92"/>
        <v>4</v>
      </c>
      <c r="E236" s="82">
        <f t="shared" si="93"/>
        <v>42387</v>
      </c>
      <c r="F236" s="82">
        <f t="shared" si="93"/>
        <v>3572</v>
      </c>
      <c r="G236" s="83">
        <f t="shared" si="94"/>
        <v>45959</v>
      </c>
      <c r="H236" s="84"/>
      <c r="I236" s="85">
        <f t="shared" si="95"/>
        <v>0</v>
      </c>
      <c r="J236" s="86">
        <f t="shared" si="85"/>
        <v>0</v>
      </c>
      <c r="K236" s="87">
        <f t="shared" si="96"/>
        <v>3572</v>
      </c>
      <c r="L236" s="83">
        <f t="shared" si="97"/>
        <v>3572</v>
      </c>
      <c r="M236" s="88"/>
      <c r="N236" s="111">
        <f t="shared" si="86"/>
        <v>42387</v>
      </c>
      <c r="P236" s="85">
        <f t="shared" si="98"/>
        <v>0</v>
      </c>
      <c r="Q236" s="82">
        <f t="shared" si="99"/>
        <v>0</v>
      </c>
      <c r="R236" s="82">
        <f t="shared" si="100"/>
        <v>3572</v>
      </c>
      <c r="S236" s="90">
        <f t="shared" si="87"/>
        <v>3572</v>
      </c>
      <c r="U236" s="111">
        <f t="shared" si="101"/>
        <v>16178.5</v>
      </c>
      <c r="V236">
        <f t="shared" si="88"/>
        <v>0</v>
      </c>
      <c r="W236" s="91">
        <v>227</v>
      </c>
      <c r="X236" s="92">
        <v>4</v>
      </c>
      <c r="Y236" s="93">
        <v>42387</v>
      </c>
      <c r="Z236" s="93">
        <v>0</v>
      </c>
      <c r="AA236" s="93">
        <v>42387</v>
      </c>
      <c r="AB236" s="93">
        <v>3572</v>
      </c>
      <c r="AC236" s="93">
        <v>45959</v>
      </c>
      <c r="AD236" s="93">
        <v>0</v>
      </c>
      <c r="AE236" s="93">
        <v>0</v>
      </c>
      <c r="AF236" s="93">
        <v>0</v>
      </c>
      <c r="AG236" s="94">
        <v>45959</v>
      </c>
      <c r="AI236" s="91">
        <v>227</v>
      </c>
      <c r="AJ236" s="95">
        <v>227</v>
      </c>
      <c r="AK236" s="96" t="s">
        <v>309</v>
      </c>
      <c r="AL236" s="97">
        <f t="shared" si="102"/>
        <v>42387</v>
      </c>
      <c r="AM236" s="98">
        <v>57362</v>
      </c>
      <c r="AN236" s="97">
        <f t="shared" si="103"/>
        <v>0</v>
      </c>
      <c r="AO236" s="97">
        <v>0</v>
      </c>
      <c r="AP236" s="97">
        <v>947.25</v>
      </c>
      <c r="AQ236" s="97">
        <v>4765.5</v>
      </c>
      <c r="AR236" s="97">
        <v>0</v>
      </c>
      <c r="AS236" s="97">
        <v>6893.75</v>
      </c>
      <c r="AT236" s="97">
        <f t="shared" si="104"/>
        <v>0</v>
      </c>
      <c r="AU236" s="99">
        <f t="shared" si="105"/>
        <v>12606.5</v>
      </c>
      <c r="AV236" s="99">
        <f t="shared" si="106"/>
        <v>0</v>
      </c>
      <c r="AX236" s="100">
        <v>227</v>
      </c>
      <c r="AY236" s="101" t="s">
        <v>309</v>
      </c>
      <c r="AZ236" s="102"/>
      <c r="BA236" s="102"/>
      <c r="BB236" s="103"/>
      <c r="BC236" s="104">
        <f t="shared" si="107"/>
        <v>0</v>
      </c>
      <c r="BD236" s="103"/>
      <c r="BE236" s="103"/>
      <c r="BF236" s="104">
        <f t="shared" si="89"/>
        <v>0</v>
      </c>
      <c r="BG236" s="105">
        <f t="shared" si="90"/>
        <v>0</v>
      </c>
      <c r="BH236" s="106"/>
      <c r="BI236" s="104">
        <v>0</v>
      </c>
      <c r="BJ236" s="97">
        <f t="shared" si="108"/>
        <v>0</v>
      </c>
      <c r="BK236" s="97">
        <f t="shared" si="109"/>
        <v>0</v>
      </c>
      <c r="BL236" s="97">
        <f t="shared" si="110"/>
        <v>0</v>
      </c>
      <c r="BM236" s="97"/>
      <c r="BN236" s="104">
        <f t="shared" si="111"/>
        <v>0</v>
      </c>
      <c r="BO236" s="105">
        <f t="shared" si="112"/>
        <v>0</v>
      </c>
      <c r="BP236" s="107"/>
      <c r="BQ236" s="108">
        <v>3881</v>
      </c>
      <c r="BR236" s="109">
        <v>394.5</v>
      </c>
      <c r="BS236" s="107"/>
      <c r="BT236" s="110"/>
      <c r="BU236" s="110">
        <f t="shared" si="91"/>
        <v>-227</v>
      </c>
      <c r="BV236"/>
      <c r="BW236" s="26"/>
      <c r="BX236" s="107"/>
    </row>
    <row r="237" spans="1:76">
      <c r="A237" s="79">
        <v>228</v>
      </c>
      <c r="B237" s="79">
        <v>228</v>
      </c>
      <c r="C237" s="80" t="s">
        <v>310</v>
      </c>
      <c r="D237" s="81">
        <f t="shared" si="92"/>
        <v>0</v>
      </c>
      <c r="E237" s="82">
        <f t="shared" si="93"/>
        <v>0</v>
      </c>
      <c r="F237" s="82">
        <f t="shared" si="93"/>
        <v>0</v>
      </c>
      <c r="G237" s="83">
        <f t="shared" si="94"/>
        <v>0</v>
      </c>
      <c r="H237" s="84"/>
      <c r="I237" s="85">
        <f t="shared" si="95"/>
        <v>0</v>
      </c>
      <c r="J237" s="86" t="str">
        <f t="shared" si="85"/>
        <v/>
      </c>
      <c r="K237" s="87">
        <f t="shared" si="96"/>
        <v>0</v>
      </c>
      <c r="L237" s="83">
        <f t="shared" si="97"/>
        <v>0</v>
      </c>
      <c r="M237" s="88"/>
      <c r="N237" s="111">
        <f t="shared" si="86"/>
        <v>0</v>
      </c>
      <c r="P237" s="85">
        <f t="shared" si="98"/>
        <v>0</v>
      </c>
      <c r="Q237" s="82">
        <f t="shared" si="99"/>
        <v>0</v>
      </c>
      <c r="R237" s="82">
        <f t="shared" si="100"/>
        <v>0</v>
      </c>
      <c r="S237" s="90">
        <f t="shared" si="87"/>
        <v>0</v>
      </c>
      <c r="U237" s="111">
        <f t="shared" si="101"/>
        <v>0</v>
      </c>
      <c r="V237">
        <f t="shared" si="88"/>
        <v>0</v>
      </c>
      <c r="W237" s="91">
        <v>228</v>
      </c>
      <c r="X237" s="92"/>
      <c r="Y237" s="93"/>
      <c r="Z237" s="93"/>
      <c r="AA237" s="93"/>
      <c r="AB237" s="93"/>
      <c r="AC237" s="93"/>
      <c r="AD237" s="93"/>
      <c r="AE237" s="93"/>
      <c r="AF237" s="93"/>
      <c r="AG237" s="94"/>
      <c r="AI237" s="91">
        <v>228</v>
      </c>
      <c r="AJ237" s="95">
        <v>228</v>
      </c>
      <c r="AK237" s="96" t="s">
        <v>310</v>
      </c>
      <c r="AL237" s="97">
        <f t="shared" si="102"/>
        <v>0</v>
      </c>
      <c r="AM237" s="98">
        <v>0</v>
      </c>
      <c r="AN237" s="97">
        <f t="shared" si="103"/>
        <v>0</v>
      </c>
      <c r="AO237" s="97">
        <v>0</v>
      </c>
      <c r="AP237" s="97">
        <v>0</v>
      </c>
      <c r="AQ237" s="97">
        <v>0</v>
      </c>
      <c r="AR237" s="97">
        <v>0</v>
      </c>
      <c r="AS237" s="97">
        <v>0</v>
      </c>
      <c r="AT237" s="97">
        <f t="shared" si="104"/>
        <v>0</v>
      </c>
      <c r="AU237" s="99">
        <f t="shared" si="105"/>
        <v>0</v>
      </c>
      <c r="AV237" s="99">
        <f t="shared" si="106"/>
        <v>0</v>
      </c>
      <c r="AX237" s="100">
        <v>228</v>
      </c>
      <c r="AY237" s="101" t="s">
        <v>310</v>
      </c>
      <c r="AZ237" s="102"/>
      <c r="BA237" s="102"/>
      <c r="BB237" s="103"/>
      <c r="BC237" s="104">
        <f t="shared" si="107"/>
        <v>0</v>
      </c>
      <c r="BD237" s="103"/>
      <c r="BE237" s="103"/>
      <c r="BF237" s="104">
        <f t="shared" si="89"/>
        <v>0</v>
      </c>
      <c r="BG237" s="105">
        <f t="shared" si="90"/>
        <v>0</v>
      </c>
      <c r="BH237" s="106"/>
      <c r="BI237" s="104">
        <v>0</v>
      </c>
      <c r="BJ237" s="97">
        <f t="shared" si="108"/>
        <v>0</v>
      </c>
      <c r="BK237" s="97">
        <f t="shared" si="109"/>
        <v>0</v>
      </c>
      <c r="BL237" s="97">
        <f t="shared" si="110"/>
        <v>0</v>
      </c>
      <c r="BM237" s="97"/>
      <c r="BN237" s="104">
        <f t="shared" si="111"/>
        <v>0</v>
      </c>
      <c r="BO237" s="105">
        <f t="shared" si="112"/>
        <v>0</v>
      </c>
      <c r="BP237" s="107"/>
      <c r="BQ237" s="108">
        <v>0</v>
      </c>
      <c r="BR237" s="109">
        <v>0</v>
      </c>
      <c r="BS237" s="107"/>
      <c r="BT237" s="110"/>
      <c r="BU237" s="110">
        <f t="shared" si="91"/>
        <v>-228</v>
      </c>
      <c r="BV237"/>
      <c r="BW237" s="26"/>
      <c r="BX237" s="107"/>
    </row>
    <row r="238" spans="1:76">
      <c r="A238" s="79">
        <v>229</v>
      </c>
      <c r="B238" s="79">
        <v>229</v>
      </c>
      <c r="C238" s="80" t="s">
        <v>311</v>
      </c>
      <c r="D238" s="81">
        <f t="shared" si="92"/>
        <v>53</v>
      </c>
      <c r="E238" s="82">
        <f t="shared" si="93"/>
        <v>584872</v>
      </c>
      <c r="F238" s="82">
        <f t="shared" si="93"/>
        <v>47329</v>
      </c>
      <c r="G238" s="83">
        <f t="shared" si="94"/>
        <v>632201</v>
      </c>
      <c r="H238" s="84"/>
      <c r="I238" s="85">
        <f t="shared" si="95"/>
        <v>31463.748455030338</v>
      </c>
      <c r="J238" s="86">
        <f t="shared" si="85"/>
        <v>0.2777998371456098</v>
      </c>
      <c r="K238" s="87">
        <f t="shared" si="96"/>
        <v>47329</v>
      </c>
      <c r="L238" s="83">
        <f t="shared" si="97"/>
        <v>78792.748455030334</v>
      </c>
      <c r="M238" s="88"/>
      <c r="N238" s="111">
        <f t="shared" si="86"/>
        <v>553408.25154496962</v>
      </c>
      <c r="P238" s="85">
        <f t="shared" si="98"/>
        <v>0</v>
      </c>
      <c r="Q238" s="82">
        <f t="shared" si="99"/>
        <v>31463.748455030338</v>
      </c>
      <c r="R238" s="82">
        <f t="shared" si="100"/>
        <v>47329</v>
      </c>
      <c r="S238" s="90">
        <f t="shared" si="87"/>
        <v>78792.748455030334</v>
      </c>
      <c r="U238" s="111">
        <f t="shared" si="101"/>
        <v>160589.5</v>
      </c>
      <c r="V238">
        <f t="shared" si="88"/>
        <v>0</v>
      </c>
      <c r="W238" s="91">
        <v>229</v>
      </c>
      <c r="X238" s="92">
        <v>53</v>
      </c>
      <c r="Y238" s="93">
        <v>584872</v>
      </c>
      <c r="Z238" s="93">
        <v>0</v>
      </c>
      <c r="AA238" s="93">
        <v>584872</v>
      </c>
      <c r="AB238" s="93">
        <v>47329</v>
      </c>
      <c r="AC238" s="93">
        <v>632201</v>
      </c>
      <c r="AD238" s="93">
        <v>0</v>
      </c>
      <c r="AE238" s="93">
        <v>0</v>
      </c>
      <c r="AF238" s="93">
        <v>0</v>
      </c>
      <c r="AG238" s="94">
        <v>632201</v>
      </c>
      <c r="AI238" s="91">
        <v>229</v>
      </c>
      <c r="AJ238" s="95">
        <v>229</v>
      </c>
      <c r="AK238" s="96" t="s">
        <v>311</v>
      </c>
      <c r="AL238" s="97">
        <f t="shared" si="102"/>
        <v>584872</v>
      </c>
      <c r="AM238" s="98">
        <v>546894</v>
      </c>
      <c r="AN238" s="97">
        <f t="shared" si="103"/>
        <v>37978</v>
      </c>
      <c r="AO238" s="97">
        <v>20023.5</v>
      </c>
      <c r="AP238" s="97">
        <v>3182.25</v>
      </c>
      <c r="AQ238" s="97">
        <v>27069.25</v>
      </c>
      <c r="AR238" s="97">
        <v>0</v>
      </c>
      <c r="AS238" s="97">
        <v>25007.5</v>
      </c>
      <c r="AT238" s="97">
        <f t="shared" si="104"/>
        <v>0</v>
      </c>
      <c r="AU238" s="99">
        <f t="shared" si="105"/>
        <v>113260.5</v>
      </c>
      <c r="AV238" s="99">
        <f t="shared" si="106"/>
        <v>31463.748455030338</v>
      </c>
      <c r="AX238" s="100">
        <v>229</v>
      </c>
      <c r="AY238" s="101" t="s">
        <v>311</v>
      </c>
      <c r="AZ238" s="102"/>
      <c r="BA238" s="102"/>
      <c r="BB238" s="103"/>
      <c r="BC238" s="104">
        <f t="shared" si="107"/>
        <v>0</v>
      </c>
      <c r="BD238" s="103"/>
      <c r="BE238" s="103"/>
      <c r="BF238" s="104">
        <f t="shared" si="89"/>
        <v>0</v>
      </c>
      <c r="BG238" s="105">
        <f t="shared" si="90"/>
        <v>0</v>
      </c>
      <c r="BH238" s="106"/>
      <c r="BI238" s="104">
        <v>0</v>
      </c>
      <c r="BJ238" s="97">
        <f t="shared" si="108"/>
        <v>37978</v>
      </c>
      <c r="BK238" s="97">
        <f t="shared" si="109"/>
        <v>37978</v>
      </c>
      <c r="BL238" s="97">
        <f t="shared" si="110"/>
        <v>0</v>
      </c>
      <c r="BM238" s="97"/>
      <c r="BN238" s="104">
        <f t="shared" si="111"/>
        <v>0</v>
      </c>
      <c r="BO238" s="105">
        <f t="shared" si="112"/>
        <v>0</v>
      </c>
      <c r="BP238" s="107"/>
      <c r="BQ238" s="108">
        <v>90340</v>
      </c>
      <c r="BR238" s="109">
        <v>0</v>
      </c>
      <c r="BS238" s="107"/>
      <c r="BT238" s="110"/>
      <c r="BU238" s="110">
        <f t="shared" si="91"/>
        <v>-229</v>
      </c>
      <c r="BV238"/>
      <c r="BW238" s="26"/>
      <c r="BX238" s="107"/>
    </row>
    <row r="239" spans="1:76">
      <c r="A239" s="79">
        <v>230</v>
      </c>
      <c r="B239" s="79">
        <v>230</v>
      </c>
      <c r="C239" s="80" t="s">
        <v>312</v>
      </c>
      <c r="D239" s="81">
        <f t="shared" si="92"/>
        <v>0</v>
      </c>
      <c r="E239" s="82">
        <f t="shared" si="93"/>
        <v>0</v>
      </c>
      <c r="F239" s="82">
        <f t="shared" si="93"/>
        <v>0</v>
      </c>
      <c r="G239" s="83">
        <f t="shared" si="94"/>
        <v>0</v>
      </c>
      <c r="H239" s="84"/>
      <c r="I239" s="85">
        <f t="shared" si="95"/>
        <v>0</v>
      </c>
      <c r="J239" s="86">
        <f t="shared" si="85"/>
        <v>0</v>
      </c>
      <c r="K239" s="87">
        <f t="shared" si="96"/>
        <v>0</v>
      </c>
      <c r="L239" s="83">
        <f t="shared" si="97"/>
        <v>0</v>
      </c>
      <c r="M239" s="88"/>
      <c r="N239" s="111">
        <f t="shared" si="86"/>
        <v>0</v>
      </c>
      <c r="P239" s="85">
        <f t="shared" si="98"/>
        <v>0</v>
      </c>
      <c r="Q239" s="82">
        <f t="shared" si="99"/>
        <v>0</v>
      </c>
      <c r="R239" s="82">
        <f t="shared" si="100"/>
        <v>0</v>
      </c>
      <c r="S239" s="90">
        <f t="shared" si="87"/>
        <v>0</v>
      </c>
      <c r="U239" s="111">
        <f t="shared" si="101"/>
        <v>4055.5</v>
      </c>
      <c r="V239">
        <f t="shared" si="88"/>
        <v>0</v>
      </c>
      <c r="W239" s="91">
        <v>230</v>
      </c>
      <c r="X239" s="92"/>
      <c r="Y239" s="93"/>
      <c r="Z239" s="93"/>
      <c r="AA239" s="93"/>
      <c r="AB239" s="93"/>
      <c r="AC239" s="93"/>
      <c r="AD239" s="93"/>
      <c r="AE239" s="93"/>
      <c r="AF239" s="93"/>
      <c r="AG239" s="94"/>
      <c r="AI239" s="91">
        <v>230</v>
      </c>
      <c r="AJ239" s="95">
        <v>230</v>
      </c>
      <c r="AK239" s="96" t="s">
        <v>312</v>
      </c>
      <c r="AL239" s="97">
        <f t="shared" si="102"/>
        <v>0</v>
      </c>
      <c r="AM239" s="98">
        <v>0</v>
      </c>
      <c r="AN239" s="97">
        <f t="shared" si="103"/>
        <v>0</v>
      </c>
      <c r="AO239" s="97">
        <v>0</v>
      </c>
      <c r="AP239" s="97">
        <v>0</v>
      </c>
      <c r="AQ239" s="97">
        <v>0</v>
      </c>
      <c r="AR239" s="97">
        <v>0</v>
      </c>
      <c r="AS239" s="97">
        <v>4055.5</v>
      </c>
      <c r="AT239" s="97">
        <f t="shared" si="104"/>
        <v>0</v>
      </c>
      <c r="AU239" s="99">
        <f t="shared" si="105"/>
        <v>4055.5</v>
      </c>
      <c r="AV239" s="99">
        <f t="shared" si="106"/>
        <v>0</v>
      </c>
      <c r="AX239" s="100">
        <v>230</v>
      </c>
      <c r="AY239" s="101" t="s">
        <v>312</v>
      </c>
      <c r="AZ239" s="102"/>
      <c r="BA239" s="102"/>
      <c r="BB239" s="103"/>
      <c r="BC239" s="104">
        <f t="shared" si="107"/>
        <v>0</v>
      </c>
      <c r="BD239" s="103"/>
      <c r="BE239" s="103"/>
      <c r="BF239" s="104">
        <f t="shared" si="89"/>
        <v>0</v>
      </c>
      <c r="BG239" s="105">
        <f t="shared" si="90"/>
        <v>0</v>
      </c>
      <c r="BH239" s="106"/>
      <c r="BI239" s="104">
        <v>0</v>
      </c>
      <c r="BJ239" s="97">
        <f t="shared" si="108"/>
        <v>0</v>
      </c>
      <c r="BK239" s="97">
        <f t="shared" si="109"/>
        <v>0</v>
      </c>
      <c r="BL239" s="97">
        <f t="shared" si="110"/>
        <v>0</v>
      </c>
      <c r="BM239" s="97"/>
      <c r="BN239" s="104">
        <f t="shared" si="111"/>
        <v>0</v>
      </c>
      <c r="BO239" s="105">
        <f t="shared" si="112"/>
        <v>0</v>
      </c>
      <c r="BP239" s="107"/>
      <c r="BQ239" s="108">
        <v>0</v>
      </c>
      <c r="BR239" s="109">
        <v>0</v>
      </c>
      <c r="BS239" s="107"/>
      <c r="BT239" s="110"/>
      <c r="BU239" s="110">
        <f t="shared" si="91"/>
        <v>-230</v>
      </c>
      <c r="BV239"/>
      <c r="BW239" s="26"/>
      <c r="BX239" s="107"/>
    </row>
    <row r="240" spans="1:76">
      <c r="A240" s="79">
        <v>231</v>
      </c>
      <c r="B240" s="79">
        <v>231</v>
      </c>
      <c r="C240" s="80" t="s">
        <v>313</v>
      </c>
      <c r="D240" s="81">
        <f t="shared" si="92"/>
        <v>26</v>
      </c>
      <c r="E240" s="82">
        <f t="shared" si="93"/>
        <v>269580</v>
      </c>
      <c r="F240" s="82">
        <f t="shared" si="93"/>
        <v>23218</v>
      </c>
      <c r="G240" s="83">
        <f t="shared" si="94"/>
        <v>292798</v>
      </c>
      <c r="H240" s="84"/>
      <c r="I240" s="85">
        <f t="shared" si="95"/>
        <v>0</v>
      </c>
      <c r="J240" s="86">
        <f t="shared" si="85"/>
        <v>0</v>
      </c>
      <c r="K240" s="87">
        <f t="shared" si="96"/>
        <v>23218</v>
      </c>
      <c r="L240" s="83">
        <f t="shared" si="97"/>
        <v>23218</v>
      </c>
      <c r="M240" s="88"/>
      <c r="N240" s="111">
        <f t="shared" si="86"/>
        <v>269580</v>
      </c>
      <c r="P240" s="85">
        <f t="shared" si="98"/>
        <v>0</v>
      </c>
      <c r="Q240" s="82">
        <f t="shared" si="99"/>
        <v>0</v>
      </c>
      <c r="R240" s="82">
        <f t="shared" si="100"/>
        <v>23218</v>
      </c>
      <c r="S240" s="90">
        <f t="shared" si="87"/>
        <v>23218</v>
      </c>
      <c r="U240" s="111">
        <f t="shared" si="101"/>
        <v>68030.75</v>
      </c>
      <c r="V240">
        <f t="shared" si="88"/>
        <v>0</v>
      </c>
      <c r="W240" s="91">
        <v>231</v>
      </c>
      <c r="X240" s="92">
        <v>26</v>
      </c>
      <c r="Y240" s="93">
        <v>269580</v>
      </c>
      <c r="Z240" s="93">
        <v>0</v>
      </c>
      <c r="AA240" s="93">
        <v>269580</v>
      </c>
      <c r="AB240" s="93">
        <v>23218</v>
      </c>
      <c r="AC240" s="93">
        <v>292798</v>
      </c>
      <c r="AD240" s="93">
        <v>0</v>
      </c>
      <c r="AE240" s="93">
        <v>0</v>
      </c>
      <c r="AF240" s="93">
        <v>0</v>
      </c>
      <c r="AG240" s="94">
        <v>292798</v>
      </c>
      <c r="AI240" s="91">
        <v>231</v>
      </c>
      <c r="AJ240" s="95">
        <v>231</v>
      </c>
      <c r="AK240" s="96" t="s">
        <v>313</v>
      </c>
      <c r="AL240" s="97">
        <f t="shared" si="102"/>
        <v>269580</v>
      </c>
      <c r="AM240" s="98">
        <v>288476</v>
      </c>
      <c r="AN240" s="97">
        <f t="shared" si="103"/>
        <v>0</v>
      </c>
      <c r="AO240" s="97">
        <v>1408.5</v>
      </c>
      <c r="AP240" s="97">
        <v>22271</v>
      </c>
      <c r="AQ240" s="97">
        <v>17416.25</v>
      </c>
      <c r="AR240" s="97">
        <v>232</v>
      </c>
      <c r="AS240" s="97">
        <v>3485</v>
      </c>
      <c r="AT240" s="97">
        <f t="shared" si="104"/>
        <v>0</v>
      </c>
      <c r="AU240" s="99">
        <f t="shared" si="105"/>
        <v>44812.75</v>
      </c>
      <c r="AV240" s="99">
        <f t="shared" si="106"/>
        <v>0</v>
      </c>
      <c r="AX240" s="100">
        <v>231</v>
      </c>
      <c r="AY240" s="101" t="s">
        <v>313</v>
      </c>
      <c r="AZ240" s="102"/>
      <c r="BA240" s="102"/>
      <c r="BB240" s="103"/>
      <c r="BC240" s="104">
        <f t="shared" si="107"/>
        <v>0</v>
      </c>
      <c r="BD240" s="103"/>
      <c r="BE240" s="103"/>
      <c r="BF240" s="104">
        <f t="shared" si="89"/>
        <v>0</v>
      </c>
      <c r="BG240" s="105">
        <f t="shared" si="90"/>
        <v>0</v>
      </c>
      <c r="BH240" s="106"/>
      <c r="BI240" s="104">
        <v>0</v>
      </c>
      <c r="BJ240" s="97">
        <f t="shared" si="108"/>
        <v>0</v>
      </c>
      <c r="BK240" s="97">
        <f t="shared" si="109"/>
        <v>0</v>
      </c>
      <c r="BL240" s="97">
        <f t="shared" si="110"/>
        <v>0</v>
      </c>
      <c r="BM240" s="97"/>
      <c r="BN240" s="104">
        <f t="shared" si="111"/>
        <v>0</v>
      </c>
      <c r="BO240" s="105">
        <f t="shared" si="112"/>
        <v>0</v>
      </c>
      <c r="BP240" s="107"/>
      <c r="BQ240" s="108">
        <v>17790</v>
      </c>
      <c r="BR240" s="109">
        <v>3038.25</v>
      </c>
      <c r="BS240" s="107"/>
      <c r="BT240" s="110"/>
      <c r="BU240" s="110">
        <f t="shared" si="91"/>
        <v>-231</v>
      </c>
      <c r="BV240"/>
      <c r="BW240" s="26"/>
      <c r="BX240" s="107"/>
    </row>
    <row r="241" spans="1:76">
      <c r="A241" s="79">
        <v>232</v>
      </c>
      <c r="B241" s="79">
        <v>232</v>
      </c>
      <c r="C241" s="80" t="s">
        <v>314</v>
      </c>
      <c r="D241" s="81">
        <f t="shared" si="92"/>
        <v>0</v>
      </c>
      <c r="E241" s="82">
        <f t="shared" si="93"/>
        <v>0</v>
      </c>
      <c r="F241" s="82">
        <f t="shared" si="93"/>
        <v>0</v>
      </c>
      <c r="G241" s="83">
        <f t="shared" si="94"/>
        <v>0</v>
      </c>
      <c r="H241" s="84"/>
      <c r="I241" s="85">
        <f t="shared" si="95"/>
        <v>0</v>
      </c>
      <c r="J241" s="86" t="str">
        <f t="shared" si="85"/>
        <v/>
      </c>
      <c r="K241" s="87">
        <f t="shared" si="96"/>
        <v>0</v>
      </c>
      <c r="L241" s="83">
        <f t="shared" si="97"/>
        <v>0</v>
      </c>
      <c r="M241" s="88"/>
      <c r="N241" s="111">
        <f t="shared" si="86"/>
        <v>0</v>
      </c>
      <c r="P241" s="85">
        <f t="shared" si="98"/>
        <v>0</v>
      </c>
      <c r="Q241" s="82">
        <f t="shared" si="99"/>
        <v>0</v>
      </c>
      <c r="R241" s="82">
        <f t="shared" si="100"/>
        <v>0</v>
      </c>
      <c r="S241" s="90">
        <f t="shared" si="87"/>
        <v>0</v>
      </c>
      <c r="U241" s="111">
        <f t="shared" si="101"/>
        <v>0</v>
      </c>
      <c r="V241">
        <f t="shared" si="88"/>
        <v>0</v>
      </c>
      <c r="W241" s="91">
        <v>232</v>
      </c>
      <c r="X241" s="92"/>
      <c r="Y241" s="93"/>
      <c r="Z241" s="93"/>
      <c r="AA241" s="93"/>
      <c r="AB241" s="93"/>
      <c r="AC241" s="93"/>
      <c r="AD241" s="93"/>
      <c r="AE241" s="93"/>
      <c r="AF241" s="93"/>
      <c r="AG241" s="94"/>
      <c r="AI241" s="91">
        <v>232</v>
      </c>
      <c r="AJ241" s="95">
        <v>232</v>
      </c>
      <c r="AK241" s="96" t="s">
        <v>314</v>
      </c>
      <c r="AL241" s="97">
        <f t="shared" si="102"/>
        <v>0</v>
      </c>
      <c r="AM241" s="98">
        <v>0</v>
      </c>
      <c r="AN241" s="97">
        <f t="shared" si="103"/>
        <v>0</v>
      </c>
      <c r="AO241" s="97">
        <v>0</v>
      </c>
      <c r="AP241" s="97">
        <v>0</v>
      </c>
      <c r="AQ241" s="97">
        <v>0</v>
      </c>
      <c r="AR241" s="97">
        <v>0</v>
      </c>
      <c r="AS241" s="97">
        <v>0</v>
      </c>
      <c r="AT241" s="97">
        <f t="shared" si="104"/>
        <v>0</v>
      </c>
      <c r="AU241" s="99">
        <f t="shared" si="105"/>
        <v>0</v>
      </c>
      <c r="AV241" s="99">
        <f t="shared" si="106"/>
        <v>0</v>
      </c>
      <c r="AX241" s="100">
        <v>232</v>
      </c>
      <c r="AY241" s="101" t="s">
        <v>314</v>
      </c>
      <c r="AZ241" s="102"/>
      <c r="BA241" s="102"/>
      <c r="BB241" s="103"/>
      <c r="BC241" s="104">
        <f t="shared" si="107"/>
        <v>0</v>
      </c>
      <c r="BD241" s="103"/>
      <c r="BE241" s="103"/>
      <c r="BF241" s="104">
        <f t="shared" si="89"/>
        <v>0</v>
      </c>
      <c r="BG241" s="105">
        <f t="shared" si="90"/>
        <v>0</v>
      </c>
      <c r="BH241" s="106"/>
      <c r="BI241" s="104">
        <v>0</v>
      </c>
      <c r="BJ241" s="97">
        <f t="shared" si="108"/>
        <v>0</v>
      </c>
      <c r="BK241" s="97">
        <f t="shared" si="109"/>
        <v>0</v>
      </c>
      <c r="BL241" s="97">
        <f t="shared" si="110"/>
        <v>0</v>
      </c>
      <c r="BM241" s="97"/>
      <c r="BN241" s="104">
        <f t="shared" si="111"/>
        <v>0</v>
      </c>
      <c r="BO241" s="105">
        <f t="shared" si="112"/>
        <v>0</v>
      </c>
      <c r="BP241" s="107"/>
      <c r="BQ241" s="108">
        <v>0</v>
      </c>
      <c r="BR241" s="109">
        <v>0</v>
      </c>
      <c r="BS241" s="107"/>
      <c r="BT241" s="110"/>
      <c r="BU241" s="110">
        <f t="shared" si="91"/>
        <v>-232</v>
      </c>
      <c r="BV241"/>
      <c r="BW241" s="26"/>
      <c r="BX241" s="107"/>
    </row>
    <row r="242" spans="1:76">
      <c r="A242" s="79">
        <v>233</v>
      </c>
      <c r="B242" s="79">
        <v>233</v>
      </c>
      <c r="C242" s="80" t="s">
        <v>315</v>
      </c>
      <c r="D242" s="81">
        <f t="shared" si="92"/>
        <v>0</v>
      </c>
      <c r="E242" s="82">
        <f t="shared" si="93"/>
        <v>0</v>
      </c>
      <c r="F242" s="82">
        <f t="shared" si="93"/>
        <v>0</v>
      </c>
      <c r="G242" s="83">
        <f t="shared" si="94"/>
        <v>0</v>
      </c>
      <c r="H242" s="84"/>
      <c r="I242" s="85">
        <f t="shared" si="95"/>
        <v>0</v>
      </c>
      <c r="J242" s="86" t="str">
        <f t="shared" si="85"/>
        <v/>
      </c>
      <c r="K242" s="87">
        <f t="shared" si="96"/>
        <v>0</v>
      </c>
      <c r="L242" s="83">
        <f t="shared" si="97"/>
        <v>0</v>
      </c>
      <c r="M242" s="88"/>
      <c r="N242" s="111">
        <f t="shared" si="86"/>
        <v>0</v>
      </c>
      <c r="P242" s="85">
        <f t="shared" si="98"/>
        <v>0</v>
      </c>
      <c r="Q242" s="82">
        <f t="shared" si="99"/>
        <v>0</v>
      </c>
      <c r="R242" s="82">
        <f t="shared" si="100"/>
        <v>0</v>
      </c>
      <c r="S242" s="90">
        <f t="shared" si="87"/>
        <v>0</v>
      </c>
      <c r="U242" s="111">
        <f t="shared" si="101"/>
        <v>0</v>
      </c>
      <c r="V242">
        <f t="shared" si="88"/>
        <v>0</v>
      </c>
      <c r="W242" s="91">
        <v>233</v>
      </c>
      <c r="X242" s="92"/>
      <c r="Y242" s="93"/>
      <c r="Z242" s="93"/>
      <c r="AA242" s="93"/>
      <c r="AB242" s="93"/>
      <c r="AC242" s="93"/>
      <c r="AD242" s="93"/>
      <c r="AE242" s="93"/>
      <c r="AF242" s="93"/>
      <c r="AG242" s="94"/>
      <c r="AI242" s="91">
        <v>233</v>
      </c>
      <c r="AJ242" s="95">
        <v>233</v>
      </c>
      <c r="AK242" s="96" t="s">
        <v>315</v>
      </c>
      <c r="AL242" s="97">
        <f t="shared" si="102"/>
        <v>0</v>
      </c>
      <c r="AM242" s="98">
        <v>0</v>
      </c>
      <c r="AN242" s="97">
        <f t="shared" si="103"/>
        <v>0</v>
      </c>
      <c r="AO242" s="97">
        <v>0</v>
      </c>
      <c r="AP242" s="97">
        <v>0</v>
      </c>
      <c r="AQ242" s="97">
        <v>0</v>
      </c>
      <c r="AR242" s="97">
        <v>0</v>
      </c>
      <c r="AS242" s="97">
        <v>0</v>
      </c>
      <c r="AT242" s="97">
        <f t="shared" si="104"/>
        <v>0</v>
      </c>
      <c r="AU242" s="99">
        <f t="shared" si="105"/>
        <v>0</v>
      </c>
      <c r="AV242" s="99">
        <f t="shared" si="106"/>
        <v>0</v>
      </c>
      <c r="AX242" s="100">
        <v>233</v>
      </c>
      <c r="AY242" s="101" t="s">
        <v>315</v>
      </c>
      <c r="AZ242" s="102"/>
      <c r="BA242" s="102"/>
      <c r="BB242" s="103"/>
      <c r="BC242" s="104">
        <f t="shared" si="107"/>
        <v>0</v>
      </c>
      <c r="BD242" s="103"/>
      <c r="BE242" s="103"/>
      <c r="BF242" s="104">
        <f t="shared" si="89"/>
        <v>0</v>
      </c>
      <c r="BG242" s="105">
        <f t="shared" si="90"/>
        <v>0</v>
      </c>
      <c r="BH242" s="106"/>
      <c r="BI242" s="104">
        <v>0</v>
      </c>
      <c r="BJ242" s="97">
        <f t="shared" si="108"/>
        <v>0</v>
      </c>
      <c r="BK242" s="97">
        <f t="shared" si="109"/>
        <v>0</v>
      </c>
      <c r="BL242" s="97">
        <f t="shared" si="110"/>
        <v>0</v>
      </c>
      <c r="BM242" s="97"/>
      <c r="BN242" s="104">
        <f t="shared" si="111"/>
        <v>0</v>
      </c>
      <c r="BO242" s="105">
        <f t="shared" si="112"/>
        <v>0</v>
      </c>
      <c r="BP242" s="107"/>
      <c r="BQ242" s="108">
        <v>0</v>
      </c>
      <c r="BR242" s="109">
        <v>0</v>
      </c>
      <c r="BS242" s="107"/>
      <c r="BT242" s="110"/>
      <c r="BU242" s="110">
        <f t="shared" si="91"/>
        <v>-233</v>
      </c>
      <c r="BV242"/>
      <c r="BW242" s="26"/>
      <c r="BX242" s="107"/>
    </row>
    <row r="243" spans="1:76">
      <c r="A243" s="79">
        <v>234</v>
      </c>
      <c r="B243" s="79">
        <v>234</v>
      </c>
      <c r="C243" s="80" t="s">
        <v>316</v>
      </c>
      <c r="D243" s="81">
        <f t="shared" si="92"/>
        <v>0</v>
      </c>
      <c r="E243" s="82">
        <f t="shared" si="93"/>
        <v>0</v>
      </c>
      <c r="F243" s="82">
        <f t="shared" si="93"/>
        <v>0</v>
      </c>
      <c r="G243" s="83">
        <f t="shared" si="94"/>
        <v>0</v>
      </c>
      <c r="H243" s="84"/>
      <c r="I243" s="85">
        <f t="shared" si="95"/>
        <v>0</v>
      </c>
      <c r="J243" s="86" t="str">
        <f t="shared" si="85"/>
        <v/>
      </c>
      <c r="K243" s="87">
        <f t="shared" si="96"/>
        <v>0</v>
      </c>
      <c r="L243" s="83">
        <f t="shared" si="97"/>
        <v>0</v>
      </c>
      <c r="M243" s="88"/>
      <c r="N243" s="111">
        <f t="shared" si="86"/>
        <v>0</v>
      </c>
      <c r="P243" s="85">
        <f t="shared" si="98"/>
        <v>0</v>
      </c>
      <c r="Q243" s="82">
        <f t="shared" si="99"/>
        <v>0</v>
      </c>
      <c r="R243" s="82">
        <f t="shared" si="100"/>
        <v>0</v>
      </c>
      <c r="S243" s="90">
        <f t="shared" si="87"/>
        <v>0</v>
      </c>
      <c r="U243" s="111">
        <f t="shared" si="101"/>
        <v>0</v>
      </c>
      <c r="V243">
        <f t="shared" si="88"/>
        <v>0</v>
      </c>
      <c r="W243" s="91">
        <v>234</v>
      </c>
      <c r="X243" s="92"/>
      <c r="Y243" s="93"/>
      <c r="Z243" s="93"/>
      <c r="AA243" s="93"/>
      <c r="AB243" s="93"/>
      <c r="AC243" s="93"/>
      <c r="AD243" s="93"/>
      <c r="AE243" s="93"/>
      <c r="AF243" s="93"/>
      <c r="AG243" s="94"/>
      <c r="AI243" s="91">
        <v>234</v>
      </c>
      <c r="AJ243" s="95">
        <v>234</v>
      </c>
      <c r="AK243" s="96" t="s">
        <v>316</v>
      </c>
      <c r="AL243" s="97">
        <f t="shared" si="102"/>
        <v>0</v>
      </c>
      <c r="AM243" s="98">
        <v>0</v>
      </c>
      <c r="AN243" s="97">
        <f t="shared" si="103"/>
        <v>0</v>
      </c>
      <c r="AO243" s="97">
        <v>0</v>
      </c>
      <c r="AP243" s="97">
        <v>0</v>
      </c>
      <c r="AQ243" s="97">
        <v>0</v>
      </c>
      <c r="AR243" s="97">
        <v>0</v>
      </c>
      <c r="AS243" s="97">
        <v>0</v>
      </c>
      <c r="AT243" s="97">
        <f t="shared" si="104"/>
        <v>0</v>
      </c>
      <c r="AU243" s="99">
        <f t="shared" si="105"/>
        <v>0</v>
      </c>
      <c r="AV243" s="99">
        <f t="shared" si="106"/>
        <v>0</v>
      </c>
      <c r="AX243" s="100">
        <v>234</v>
      </c>
      <c r="AY243" s="101" t="s">
        <v>316</v>
      </c>
      <c r="AZ243" s="102"/>
      <c r="BA243" s="102"/>
      <c r="BB243" s="103"/>
      <c r="BC243" s="104">
        <f t="shared" si="107"/>
        <v>0</v>
      </c>
      <c r="BD243" s="103"/>
      <c r="BE243" s="103"/>
      <c r="BF243" s="104">
        <f t="shared" si="89"/>
        <v>0</v>
      </c>
      <c r="BG243" s="105">
        <f t="shared" si="90"/>
        <v>0</v>
      </c>
      <c r="BH243" s="106"/>
      <c r="BI243" s="104">
        <v>0</v>
      </c>
      <c r="BJ243" s="97">
        <f t="shared" si="108"/>
        <v>0</v>
      </c>
      <c r="BK243" s="97">
        <f t="shared" si="109"/>
        <v>0</v>
      </c>
      <c r="BL243" s="97">
        <f t="shared" si="110"/>
        <v>0</v>
      </c>
      <c r="BM243" s="97"/>
      <c r="BN243" s="104">
        <f t="shared" si="111"/>
        <v>0</v>
      </c>
      <c r="BO243" s="105">
        <f t="shared" si="112"/>
        <v>0</v>
      </c>
      <c r="BP243" s="107"/>
      <c r="BQ243" s="108">
        <v>0</v>
      </c>
      <c r="BR243" s="109">
        <v>0</v>
      </c>
      <c r="BS243" s="107"/>
      <c r="BT243" s="110"/>
      <c r="BU243" s="110">
        <f t="shared" si="91"/>
        <v>-234</v>
      </c>
      <c r="BV243"/>
      <c r="BW243" s="26"/>
      <c r="BX243" s="107"/>
    </row>
    <row r="244" spans="1:76">
      <c r="A244" s="79">
        <v>235</v>
      </c>
      <c r="B244" s="79">
        <v>235</v>
      </c>
      <c r="C244" s="80" t="s">
        <v>317</v>
      </c>
      <c r="D244" s="81">
        <f t="shared" si="92"/>
        <v>0</v>
      </c>
      <c r="E244" s="82">
        <f t="shared" si="93"/>
        <v>0</v>
      </c>
      <c r="F244" s="82">
        <f t="shared" si="93"/>
        <v>0</v>
      </c>
      <c r="G244" s="83">
        <f t="shared" si="94"/>
        <v>0</v>
      </c>
      <c r="H244" s="84"/>
      <c r="I244" s="85">
        <f t="shared" si="95"/>
        <v>0</v>
      </c>
      <c r="J244" s="86" t="str">
        <f t="shared" si="85"/>
        <v/>
      </c>
      <c r="K244" s="87">
        <f t="shared" si="96"/>
        <v>0</v>
      </c>
      <c r="L244" s="83">
        <f t="shared" si="97"/>
        <v>0</v>
      </c>
      <c r="M244" s="88"/>
      <c r="N244" s="111">
        <f t="shared" si="86"/>
        <v>0</v>
      </c>
      <c r="P244" s="85">
        <f t="shared" si="98"/>
        <v>0</v>
      </c>
      <c r="Q244" s="82">
        <f t="shared" si="99"/>
        <v>0</v>
      </c>
      <c r="R244" s="82">
        <f t="shared" si="100"/>
        <v>0</v>
      </c>
      <c r="S244" s="90">
        <f t="shared" si="87"/>
        <v>0</v>
      </c>
      <c r="U244" s="111">
        <f t="shared" si="101"/>
        <v>0</v>
      </c>
      <c r="V244">
        <f t="shared" si="88"/>
        <v>0</v>
      </c>
      <c r="W244" s="91">
        <v>235</v>
      </c>
      <c r="X244" s="92"/>
      <c r="Y244" s="93"/>
      <c r="Z244" s="93"/>
      <c r="AA244" s="93"/>
      <c r="AB244" s="93"/>
      <c r="AC244" s="93"/>
      <c r="AD244" s="93"/>
      <c r="AE244" s="93"/>
      <c r="AF244" s="93"/>
      <c r="AG244" s="94"/>
      <c r="AI244" s="91">
        <v>235</v>
      </c>
      <c r="AJ244" s="95">
        <v>235</v>
      </c>
      <c r="AK244" s="96" t="s">
        <v>317</v>
      </c>
      <c r="AL244" s="97">
        <f t="shared" si="102"/>
        <v>0</v>
      </c>
      <c r="AM244" s="98">
        <v>0</v>
      </c>
      <c r="AN244" s="97">
        <f t="shared" si="103"/>
        <v>0</v>
      </c>
      <c r="AO244" s="97">
        <v>0</v>
      </c>
      <c r="AP244" s="97">
        <v>0</v>
      </c>
      <c r="AQ244" s="97">
        <v>0</v>
      </c>
      <c r="AR244" s="97">
        <v>0</v>
      </c>
      <c r="AS244" s="97">
        <v>0</v>
      </c>
      <c r="AT244" s="97">
        <f t="shared" si="104"/>
        <v>0</v>
      </c>
      <c r="AU244" s="99">
        <f t="shared" si="105"/>
        <v>0</v>
      </c>
      <c r="AV244" s="99">
        <f t="shared" si="106"/>
        <v>0</v>
      </c>
      <c r="AX244" s="100">
        <v>235</v>
      </c>
      <c r="AY244" s="101" t="s">
        <v>317</v>
      </c>
      <c r="AZ244" s="102"/>
      <c r="BA244" s="102"/>
      <c r="BB244" s="103"/>
      <c r="BC244" s="104">
        <f t="shared" si="107"/>
        <v>0</v>
      </c>
      <c r="BD244" s="103"/>
      <c r="BE244" s="103"/>
      <c r="BF244" s="104">
        <f t="shared" si="89"/>
        <v>0</v>
      </c>
      <c r="BG244" s="105">
        <f t="shared" si="90"/>
        <v>0</v>
      </c>
      <c r="BH244" s="106"/>
      <c r="BI244" s="104">
        <v>0</v>
      </c>
      <c r="BJ244" s="97">
        <f t="shared" si="108"/>
        <v>0</v>
      </c>
      <c r="BK244" s="97">
        <f t="shared" si="109"/>
        <v>0</v>
      </c>
      <c r="BL244" s="97">
        <f t="shared" si="110"/>
        <v>0</v>
      </c>
      <c r="BM244" s="97"/>
      <c r="BN244" s="104">
        <f t="shared" si="111"/>
        <v>0</v>
      </c>
      <c r="BO244" s="105">
        <f t="shared" si="112"/>
        <v>0</v>
      </c>
      <c r="BP244" s="107"/>
      <c r="BQ244" s="108">
        <v>0</v>
      </c>
      <c r="BR244" s="109">
        <v>0</v>
      </c>
      <c r="BS244" s="107"/>
      <c r="BT244" s="110"/>
      <c r="BU244" s="110">
        <f t="shared" si="91"/>
        <v>-235</v>
      </c>
      <c r="BV244"/>
      <c r="BW244" s="26"/>
      <c r="BX244" s="107"/>
    </row>
    <row r="245" spans="1:76">
      <c r="A245" s="79">
        <v>236</v>
      </c>
      <c r="B245" s="79">
        <v>236</v>
      </c>
      <c r="C245" s="80" t="s">
        <v>318</v>
      </c>
      <c r="D245" s="81">
        <f t="shared" si="92"/>
        <v>200</v>
      </c>
      <c r="E245" s="82">
        <f t="shared" si="93"/>
        <v>2400600</v>
      </c>
      <c r="F245" s="82">
        <f t="shared" si="93"/>
        <v>178600</v>
      </c>
      <c r="G245" s="83">
        <f t="shared" si="94"/>
        <v>2579200</v>
      </c>
      <c r="H245" s="84"/>
      <c r="I245" s="85">
        <f t="shared" si="95"/>
        <v>298847.61721120117</v>
      </c>
      <c r="J245" s="86">
        <f t="shared" si="85"/>
        <v>0.40879133004086399</v>
      </c>
      <c r="K245" s="87">
        <f t="shared" si="96"/>
        <v>178600</v>
      </c>
      <c r="L245" s="83">
        <f t="shared" si="97"/>
        <v>477447.61721120117</v>
      </c>
      <c r="M245" s="88"/>
      <c r="N245" s="111">
        <f t="shared" si="86"/>
        <v>2101752.3827887988</v>
      </c>
      <c r="P245" s="85">
        <f t="shared" si="98"/>
        <v>0</v>
      </c>
      <c r="Q245" s="82">
        <f t="shared" si="99"/>
        <v>298847.61721120117</v>
      </c>
      <c r="R245" s="82">
        <f t="shared" si="100"/>
        <v>178600</v>
      </c>
      <c r="S245" s="90">
        <f t="shared" si="87"/>
        <v>477447.61721120117</v>
      </c>
      <c r="U245" s="111">
        <f t="shared" si="101"/>
        <v>909651.75</v>
      </c>
      <c r="V245">
        <f t="shared" si="88"/>
        <v>0</v>
      </c>
      <c r="W245" s="91">
        <v>236</v>
      </c>
      <c r="X245" s="92">
        <v>200</v>
      </c>
      <c r="Y245" s="93">
        <v>2400600</v>
      </c>
      <c r="Z245" s="93">
        <v>0</v>
      </c>
      <c r="AA245" s="93">
        <v>2400600</v>
      </c>
      <c r="AB245" s="93">
        <v>178600</v>
      </c>
      <c r="AC245" s="93">
        <v>2579200</v>
      </c>
      <c r="AD245" s="93">
        <v>0</v>
      </c>
      <c r="AE245" s="93">
        <v>0</v>
      </c>
      <c r="AF245" s="93">
        <v>0</v>
      </c>
      <c r="AG245" s="94">
        <v>2579200</v>
      </c>
      <c r="AI245" s="91">
        <v>236</v>
      </c>
      <c r="AJ245" s="95">
        <v>236</v>
      </c>
      <c r="AK245" s="96" t="s">
        <v>318</v>
      </c>
      <c r="AL245" s="97">
        <f t="shared" si="102"/>
        <v>2400600</v>
      </c>
      <c r="AM245" s="98">
        <v>2039879</v>
      </c>
      <c r="AN245" s="97">
        <f t="shared" si="103"/>
        <v>360721</v>
      </c>
      <c r="AO245" s="97">
        <v>98773</v>
      </c>
      <c r="AP245" s="97">
        <v>106532</v>
      </c>
      <c r="AQ245" s="97">
        <v>81319</v>
      </c>
      <c r="AR245" s="97">
        <v>42073.75</v>
      </c>
      <c r="AS245" s="97">
        <v>41633</v>
      </c>
      <c r="AT245" s="97">
        <f t="shared" si="104"/>
        <v>0</v>
      </c>
      <c r="AU245" s="99">
        <f t="shared" si="105"/>
        <v>731051.75</v>
      </c>
      <c r="AV245" s="99">
        <f t="shared" si="106"/>
        <v>298847.61721120117</v>
      </c>
      <c r="AX245" s="100">
        <v>236</v>
      </c>
      <c r="AY245" s="101" t="s">
        <v>318</v>
      </c>
      <c r="AZ245" s="102"/>
      <c r="BA245" s="102"/>
      <c r="BB245" s="103"/>
      <c r="BC245" s="104">
        <f t="shared" si="107"/>
        <v>0</v>
      </c>
      <c r="BD245" s="103"/>
      <c r="BE245" s="103"/>
      <c r="BF245" s="104">
        <f t="shared" si="89"/>
        <v>0</v>
      </c>
      <c r="BG245" s="105">
        <f t="shared" si="90"/>
        <v>0</v>
      </c>
      <c r="BH245" s="106"/>
      <c r="BI245" s="104">
        <v>0</v>
      </c>
      <c r="BJ245" s="97">
        <f t="shared" si="108"/>
        <v>360721</v>
      </c>
      <c r="BK245" s="97">
        <f t="shared" si="109"/>
        <v>360721</v>
      </c>
      <c r="BL245" s="97">
        <f t="shared" si="110"/>
        <v>0</v>
      </c>
      <c r="BM245" s="97"/>
      <c r="BN245" s="104">
        <f t="shared" si="111"/>
        <v>0</v>
      </c>
      <c r="BO245" s="105">
        <f t="shared" si="112"/>
        <v>0</v>
      </c>
      <c r="BP245" s="107"/>
      <c r="BQ245" s="108">
        <v>238133</v>
      </c>
      <c r="BR245" s="109">
        <v>99759.5</v>
      </c>
      <c r="BS245" s="107"/>
      <c r="BT245" s="110"/>
      <c r="BU245" s="110">
        <f t="shared" si="91"/>
        <v>-236</v>
      </c>
      <c r="BV245"/>
      <c r="BW245" s="26"/>
      <c r="BX245" s="107"/>
    </row>
    <row r="246" spans="1:76">
      <c r="A246" s="79">
        <v>237</v>
      </c>
      <c r="B246" s="79">
        <v>237</v>
      </c>
      <c r="C246" s="80" t="s">
        <v>319</v>
      </c>
      <c r="D246" s="81">
        <f t="shared" si="92"/>
        <v>0</v>
      </c>
      <c r="E246" s="82">
        <f t="shared" si="93"/>
        <v>0</v>
      </c>
      <c r="F246" s="82">
        <f t="shared" si="93"/>
        <v>0</v>
      </c>
      <c r="G246" s="83">
        <f t="shared" si="94"/>
        <v>0</v>
      </c>
      <c r="H246" s="84"/>
      <c r="I246" s="85">
        <f t="shared" si="95"/>
        <v>0</v>
      </c>
      <c r="J246" s="86" t="str">
        <f t="shared" si="85"/>
        <v/>
      </c>
      <c r="K246" s="87">
        <f t="shared" si="96"/>
        <v>0</v>
      </c>
      <c r="L246" s="83">
        <f t="shared" si="97"/>
        <v>0</v>
      </c>
      <c r="M246" s="88"/>
      <c r="N246" s="111">
        <f t="shared" si="86"/>
        <v>0</v>
      </c>
      <c r="P246" s="85">
        <f t="shared" si="98"/>
        <v>0</v>
      </c>
      <c r="Q246" s="82">
        <f t="shared" si="99"/>
        <v>0</v>
      </c>
      <c r="R246" s="82">
        <f t="shared" si="100"/>
        <v>0</v>
      </c>
      <c r="S246" s="90">
        <f t="shared" si="87"/>
        <v>0</v>
      </c>
      <c r="U246" s="111">
        <f t="shared" si="101"/>
        <v>0</v>
      </c>
      <c r="V246">
        <f t="shared" si="88"/>
        <v>0</v>
      </c>
      <c r="W246" s="91">
        <v>237</v>
      </c>
      <c r="X246" s="92"/>
      <c r="Y246" s="93"/>
      <c r="Z246" s="93"/>
      <c r="AA246" s="93"/>
      <c r="AB246" s="93"/>
      <c r="AC246" s="93"/>
      <c r="AD246" s="93"/>
      <c r="AE246" s="93"/>
      <c r="AF246" s="93"/>
      <c r="AG246" s="94"/>
      <c r="AI246" s="91">
        <v>237</v>
      </c>
      <c r="AJ246" s="95">
        <v>237</v>
      </c>
      <c r="AK246" s="96" t="s">
        <v>319</v>
      </c>
      <c r="AL246" s="97">
        <f t="shared" si="102"/>
        <v>0</v>
      </c>
      <c r="AM246" s="98">
        <v>0</v>
      </c>
      <c r="AN246" s="97">
        <f t="shared" si="103"/>
        <v>0</v>
      </c>
      <c r="AO246" s="97">
        <v>0</v>
      </c>
      <c r="AP246" s="97">
        <v>0</v>
      </c>
      <c r="AQ246" s="97">
        <v>0</v>
      </c>
      <c r="AR246" s="97">
        <v>0</v>
      </c>
      <c r="AS246" s="97">
        <v>0</v>
      </c>
      <c r="AT246" s="97">
        <f t="shared" si="104"/>
        <v>0</v>
      </c>
      <c r="AU246" s="99">
        <f t="shared" si="105"/>
        <v>0</v>
      </c>
      <c r="AV246" s="99">
        <f t="shared" si="106"/>
        <v>0</v>
      </c>
      <c r="AX246" s="100">
        <v>237</v>
      </c>
      <c r="AY246" s="101" t="s">
        <v>319</v>
      </c>
      <c r="AZ246" s="102"/>
      <c r="BA246" s="102"/>
      <c r="BB246" s="103"/>
      <c r="BC246" s="104">
        <f t="shared" si="107"/>
        <v>0</v>
      </c>
      <c r="BD246" s="103"/>
      <c r="BE246" s="103"/>
      <c r="BF246" s="104">
        <f t="shared" si="89"/>
        <v>0</v>
      </c>
      <c r="BG246" s="105">
        <f t="shared" si="90"/>
        <v>0</v>
      </c>
      <c r="BH246" s="106"/>
      <c r="BI246" s="104">
        <v>0</v>
      </c>
      <c r="BJ246" s="97">
        <f t="shared" si="108"/>
        <v>0</v>
      </c>
      <c r="BK246" s="97">
        <f t="shared" si="109"/>
        <v>0</v>
      </c>
      <c r="BL246" s="97">
        <f t="shared" si="110"/>
        <v>0</v>
      </c>
      <c r="BM246" s="97"/>
      <c r="BN246" s="104">
        <f t="shared" si="111"/>
        <v>0</v>
      </c>
      <c r="BO246" s="105">
        <f t="shared" si="112"/>
        <v>0</v>
      </c>
      <c r="BP246" s="107"/>
      <c r="BQ246" s="108">
        <v>0</v>
      </c>
      <c r="BR246" s="109">
        <v>0</v>
      </c>
      <c r="BS246" s="107"/>
      <c r="BT246" s="110"/>
      <c r="BU246" s="110">
        <f t="shared" si="91"/>
        <v>-237</v>
      </c>
      <c r="BV246"/>
      <c r="BW246" s="26"/>
      <c r="BX246" s="107"/>
    </row>
    <row r="247" spans="1:76">
      <c r="A247" s="79">
        <v>238</v>
      </c>
      <c r="B247" s="79">
        <v>238</v>
      </c>
      <c r="C247" s="80" t="s">
        <v>320</v>
      </c>
      <c r="D247" s="81">
        <f t="shared" si="92"/>
        <v>13</v>
      </c>
      <c r="E247" s="82">
        <f t="shared" si="93"/>
        <v>155467</v>
      </c>
      <c r="F247" s="82">
        <f t="shared" si="93"/>
        <v>11609</v>
      </c>
      <c r="G247" s="83">
        <f t="shared" si="94"/>
        <v>167076</v>
      </c>
      <c r="H247" s="84"/>
      <c r="I247" s="85">
        <f t="shared" si="95"/>
        <v>0</v>
      </c>
      <c r="J247" s="86">
        <f t="shared" si="85"/>
        <v>0</v>
      </c>
      <c r="K247" s="87">
        <f t="shared" si="96"/>
        <v>11609</v>
      </c>
      <c r="L247" s="83">
        <f t="shared" si="97"/>
        <v>11609</v>
      </c>
      <c r="M247" s="88"/>
      <c r="N247" s="111">
        <f t="shared" si="86"/>
        <v>155467</v>
      </c>
      <c r="P247" s="85">
        <f t="shared" si="98"/>
        <v>0</v>
      </c>
      <c r="Q247" s="82">
        <f t="shared" si="99"/>
        <v>0</v>
      </c>
      <c r="R247" s="82">
        <f t="shared" si="100"/>
        <v>11609</v>
      </c>
      <c r="S247" s="90">
        <f t="shared" si="87"/>
        <v>11609</v>
      </c>
      <c r="U247" s="111">
        <f t="shared" si="101"/>
        <v>43910.5</v>
      </c>
      <c r="V247">
        <f t="shared" si="88"/>
        <v>0</v>
      </c>
      <c r="W247" s="91">
        <v>238</v>
      </c>
      <c r="X247" s="92">
        <v>13</v>
      </c>
      <c r="Y247" s="93">
        <v>155467</v>
      </c>
      <c r="Z247" s="93">
        <v>0</v>
      </c>
      <c r="AA247" s="93">
        <v>155467</v>
      </c>
      <c r="AB247" s="93">
        <v>11609</v>
      </c>
      <c r="AC247" s="93">
        <v>167076</v>
      </c>
      <c r="AD247" s="93">
        <v>0</v>
      </c>
      <c r="AE247" s="93">
        <v>0</v>
      </c>
      <c r="AF247" s="93">
        <v>0</v>
      </c>
      <c r="AG247" s="94">
        <v>167076</v>
      </c>
      <c r="AI247" s="91">
        <v>238</v>
      </c>
      <c r="AJ247" s="95">
        <v>238</v>
      </c>
      <c r="AK247" s="96" t="s">
        <v>320</v>
      </c>
      <c r="AL247" s="97">
        <f t="shared" si="102"/>
        <v>155467</v>
      </c>
      <c r="AM247" s="98">
        <v>166264</v>
      </c>
      <c r="AN247" s="97">
        <f t="shared" si="103"/>
        <v>0</v>
      </c>
      <c r="AO247" s="97">
        <v>12034.5</v>
      </c>
      <c r="AP247" s="97">
        <v>14501.5</v>
      </c>
      <c r="AQ247" s="97">
        <v>0</v>
      </c>
      <c r="AR247" s="97">
        <v>4858.5</v>
      </c>
      <c r="AS247" s="97">
        <v>907</v>
      </c>
      <c r="AT247" s="97">
        <f t="shared" si="104"/>
        <v>0</v>
      </c>
      <c r="AU247" s="99">
        <f t="shared" si="105"/>
        <v>32301.5</v>
      </c>
      <c r="AV247" s="99">
        <f t="shared" si="106"/>
        <v>0</v>
      </c>
      <c r="AX247" s="100">
        <v>238</v>
      </c>
      <c r="AY247" s="101" t="s">
        <v>320</v>
      </c>
      <c r="AZ247" s="102"/>
      <c r="BA247" s="102"/>
      <c r="BB247" s="103"/>
      <c r="BC247" s="104">
        <f t="shared" si="107"/>
        <v>0</v>
      </c>
      <c r="BD247" s="103"/>
      <c r="BE247" s="103"/>
      <c r="BF247" s="104">
        <f t="shared" si="89"/>
        <v>0</v>
      </c>
      <c r="BG247" s="105">
        <f t="shared" si="90"/>
        <v>0</v>
      </c>
      <c r="BH247" s="106"/>
      <c r="BI247" s="104">
        <v>0</v>
      </c>
      <c r="BJ247" s="97">
        <f t="shared" si="108"/>
        <v>0</v>
      </c>
      <c r="BK247" s="97">
        <f t="shared" si="109"/>
        <v>0</v>
      </c>
      <c r="BL247" s="97">
        <f t="shared" si="110"/>
        <v>0</v>
      </c>
      <c r="BM247" s="97"/>
      <c r="BN247" s="104">
        <f t="shared" si="111"/>
        <v>0</v>
      </c>
      <c r="BO247" s="105">
        <f t="shared" si="112"/>
        <v>0</v>
      </c>
      <c r="BP247" s="107"/>
      <c r="BQ247" s="108">
        <v>6202</v>
      </c>
      <c r="BR247" s="109">
        <v>12041.5</v>
      </c>
      <c r="BS247" s="107"/>
      <c r="BT247" s="110"/>
      <c r="BU247" s="110">
        <f t="shared" si="91"/>
        <v>-238</v>
      </c>
      <c r="BV247"/>
      <c r="BW247" s="26"/>
      <c r="BX247" s="107"/>
    </row>
    <row r="248" spans="1:76">
      <c r="A248" s="79">
        <v>239</v>
      </c>
      <c r="B248" s="79">
        <v>239</v>
      </c>
      <c r="C248" s="80" t="s">
        <v>321</v>
      </c>
      <c r="D248" s="81">
        <f t="shared" si="92"/>
        <v>597</v>
      </c>
      <c r="E248" s="82">
        <f t="shared" si="93"/>
        <v>6802710</v>
      </c>
      <c r="F248" s="82">
        <f t="shared" si="93"/>
        <v>533121</v>
      </c>
      <c r="G248" s="83">
        <f t="shared" si="94"/>
        <v>7335831</v>
      </c>
      <c r="H248" s="84"/>
      <c r="I248" s="85">
        <f t="shared" si="95"/>
        <v>839087.41903829027</v>
      </c>
      <c r="J248" s="86">
        <f t="shared" si="85"/>
        <v>0.49671834152327482</v>
      </c>
      <c r="K248" s="87">
        <f t="shared" si="96"/>
        <v>533121</v>
      </c>
      <c r="L248" s="83">
        <f t="shared" si="97"/>
        <v>1372208.4190382902</v>
      </c>
      <c r="M248" s="88"/>
      <c r="N248" s="111">
        <f t="shared" si="86"/>
        <v>5963622.5809617098</v>
      </c>
      <c r="P248" s="85">
        <f t="shared" si="98"/>
        <v>0</v>
      </c>
      <c r="Q248" s="82">
        <f t="shared" si="99"/>
        <v>839087.41903829027</v>
      </c>
      <c r="R248" s="82">
        <f t="shared" si="100"/>
        <v>533121</v>
      </c>
      <c r="S248" s="90">
        <f t="shared" si="87"/>
        <v>1372208.4190382902</v>
      </c>
      <c r="U248" s="111">
        <f t="shared" si="101"/>
        <v>2222383</v>
      </c>
      <c r="V248">
        <f t="shared" si="88"/>
        <v>0</v>
      </c>
      <c r="W248" s="91">
        <v>239</v>
      </c>
      <c r="X248" s="92">
        <v>597</v>
      </c>
      <c r="Y248" s="93">
        <v>6802710</v>
      </c>
      <c r="Z248" s="93">
        <v>0</v>
      </c>
      <c r="AA248" s="93">
        <v>6802710</v>
      </c>
      <c r="AB248" s="93">
        <v>533121</v>
      </c>
      <c r="AC248" s="93">
        <v>7335831</v>
      </c>
      <c r="AD248" s="93">
        <v>0</v>
      </c>
      <c r="AE248" s="93">
        <v>0</v>
      </c>
      <c r="AF248" s="93">
        <v>0</v>
      </c>
      <c r="AG248" s="94">
        <v>7335831</v>
      </c>
      <c r="AI248" s="91">
        <v>239</v>
      </c>
      <c r="AJ248" s="95">
        <v>239</v>
      </c>
      <c r="AK248" s="96" t="s">
        <v>321</v>
      </c>
      <c r="AL248" s="97">
        <f t="shared" si="102"/>
        <v>6802710</v>
      </c>
      <c r="AM248" s="98">
        <v>5789898</v>
      </c>
      <c r="AN248" s="97">
        <f t="shared" si="103"/>
        <v>1012812</v>
      </c>
      <c r="AO248" s="97">
        <v>152119.25</v>
      </c>
      <c r="AP248" s="97">
        <v>176312</v>
      </c>
      <c r="AQ248" s="97">
        <v>179150.25</v>
      </c>
      <c r="AR248" s="97">
        <v>149590.75</v>
      </c>
      <c r="AS248" s="97">
        <v>19277.75</v>
      </c>
      <c r="AT248" s="97">
        <f t="shared" si="104"/>
        <v>0</v>
      </c>
      <c r="AU248" s="99">
        <f t="shared" si="105"/>
        <v>1689262</v>
      </c>
      <c r="AV248" s="99">
        <f t="shared" si="106"/>
        <v>839087.41903829027</v>
      </c>
      <c r="AX248" s="100">
        <v>239</v>
      </c>
      <c r="AY248" s="101" t="s">
        <v>321</v>
      </c>
      <c r="AZ248" s="102"/>
      <c r="BA248" s="102"/>
      <c r="BB248" s="103"/>
      <c r="BC248" s="104">
        <f t="shared" si="107"/>
        <v>0</v>
      </c>
      <c r="BD248" s="103"/>
      <c r="BE248" s="103"/>
      <c r="BF248" s="104">
        <f t="shared" si="89"/>
        <v>0</v>
      </c>
      <c r="BG248" s="105">
        <f t="shared" si="90"/>
        <v>0</v>
      </c>
      <c r="BH248" s="106"/>
      <c r="BI248" s="104">
        <v>0</v>
      </c>
      <c r="BJ248" s="97">
        <f t="shared" si="108"/>
        <v>1012812</v>
      </c>
      <c r="BK248" s="97">
        <f t="shared" si="109"/>
        <v>1012812</v>
      </c>
      <c r="BL248" s="97">
        <f t="shared" si="110"/>
        <v>0</v>
      </c>
      <c r="BM248" s="97"/>
      <c r="BN248" s="104">
        <f t="shared" si="111"/>
        <v>0</v>
      </c>
      <c r="BO248" s="105">
        <f t="shared" si="112"/>
        <v>0</v>
      </c>
      <c r="BP248" s="107"/>
      <c r="BQ248" s="108">
        <v>563473</v>
      </c>
      <c r="BR248" s="109">
        <v>180767.5</v>
      </c>
      <c r="BS248" s="107"/>
      <c r="BT248" s="110"/>
      <c r="BU248" s="110">
        <f t="shared" si="91"/>
        <v>-239</v>
      </c>
      <c r="BV248"/>
      <c r="BW248" s="26"/>
      <c r="BX248" s="107"/>
    </row>
    <row r="249" spans="1:76">
      <c r="A249" s="79">
        <v>240</v>
      </c>
      <c r="B249" s="79">
        <v>240</v>
      </c>
      <c r="C249" s="80" t="s">
        <v>322</v>
      </c>
      <c r="D249" s="81">
        <f t="shared" si="92"/>
        <v>1</v>
      </c>
      <c r="E249" s="82">
        <f t="shared" si="93"/>
        <v>12783</v>
      </c>
      <c r="F249" s="82">
        <f t="shared" si="93"/>
        <v>893</v>
      </c>
      <c r="G249" s="83">
        <f t="shared" si="94"/>
        <v>13676</v>
      </c>
      <c r="H249" s="84"/>
      <c r="I249" s="85">
        <f t="shared" si="95"/>
        <v>10590.370648813861</v>
      </c>
      <c r="J249" s="86">
        <f t="shared" si="85"/>
        <v>0.80642456872749757</v>
      </c>
      <c r="K249" s="87">
        <f t="shared" si="96"/>
        <v>893</v>
      </c>
      <c r="L249" s="83">
        <f t="shared" si="97"/>
        <v>11483.370648813861</v>
      </c>
      <c r="M249" s="88"/>
      <c r="N249" s="111">
        <f t="shared" si="86"/>
        <v>2192.6293511861386</v>
      </c>
      <c r="P249" s="85">
        <f t="shared" si="98"/>
        <v>0</v>
      </c>
      <c r="Q249" s="82">
        <f t="shared" si="99"/>
        <v>10590.370648813861</v>
      </c>
      <c r="R249" s="82">
        <f t="shared" si="100"/>
        <v>893</v>
      </c>
      <c r="S249" s="90">
        <f t="shared" si="87"/>
        <v>11483.370648813861</v>
      </c>
      <c r="U249" s="111">
        <f t="shared" si="101"/>
        <v>14025.5</v>
      </c>
      <c r="V249">
        <f t="shared" si="88"/>
        <v>0</v>
      </c>
      <c r="W249" s="91">
        <v>240</v>
      </c>
      <c r="X249" s="92">
        <v>1</v>
      </c>
      <c r="Y249" s="93">
        <v>12783</v>
      </c>
      <c r="Z249" s="93">
        <v>0</v>
      </c>
      <c r="AA249" s="93">
        <v>12783</v>
      </c>
      <c r="AB249" s="93">
        <v>893</v>
      </c>
      <c r="AC249" s="93">
        <v>13676</v>
      </c>
      <c r="AD249" s="93">
        <v>0</v>
      </c>
      <c r="AE249" s="93">
        <v>0</v>
      </c>
      <c r="AF249" s="93">
        <v>0</v>
      </c>
      <c r="AG249" s="94">
        <v>13676</v>
      </c>
      <c r="AI249" s="91">
        <v>240</v>
      </c>
      <c r="AJ249" s="95">
        <v>240</v>
      </c>
      <c r="AK249" s="96" t="s">
        <v>322</v>
      </c>
      <c r="AL249" s="97">
        <f t="shared" si="102"/>
        <v>12783</v>
      </c>
      <c r="AM249" s="98">
        <v>0</v>
      </c>
      <c r="AN249" s="97">
        <f t="shared" si="103"/>
        <v>12783</v>
      </c>
      <c r="AO249" s="97">
        <v>0</v>
      </c>
      <c r="AP249" s="97">
        <v>0</v>
      </c>
      <c r="AQ249" s="97">
        <v>0</v>
      </c>
      <c r="AR249" s="97">
        <v>349.5</v>
      </c>
      <c r="AS249" s="97">
        <v>0</v>
      </c>
      <c r="AT249" s="97">
        <f t="shared" si="104"/>
        <v>0</v>
      </c>
      <c r="AU249" s="99">
        <f t="shared" si="105"/>
        <v>13132.5</v>
      </c>
      <c r="AV249" s="99">
        <f t="shared" si="106"/>
        <v>10590.370648813861</v>
      </c>
      <c r="AX249" s="100">
        <v>240</v>
      </c>
      <c r="AY249" s="101" t="s">
        <v>322</v>
      </c>
      <c r="AZ249" s="102"/>
      <c r="BA249" s="102"/>
      <c r="BB249" s="103"/>
      <c r="BC249" s="104">
        <f t="shared" si="107"/>
        <v>0</v>
      </c>
      <c r="BD249" s="103"/>
      <c r="BE249" s="103"/>
      <c r="BF249" s="104">
        <f t="shared" si="89"/>
        <v>0</v>
      </c>
      <c r="BG249" s="105">
        <f t="shared" si="90"/>
        <v>0</v>
      </c>
      <c r="BH249" s="106"/>
      <c r="BI249" s="104">
        <v>0</v>
      </c>
      <c r="BJ249" s="97">
        <f t="shared" si="108"/>
        <v>12783</v>
      </c>
      <c r="BK249" s="97">
        <f t="shared" si="109"/>
        <v>12783</v>
      </c>
      <c r="BL249" s="97">
        <f t="shared" si="110"/>
        <v>0</v>
      </c>
      <c r="BM249" s="97"/>
      <c r="BN249" s="104">
        <f t="shared" si="111"/>
        <v>0</v>
      </c>
      <c r="BO249" s="105">
        <f t="shared" si="112"/>
        <v>0</v>
      </c>
      <c r="BP249" s="107"/>
      <c r="BQ249" s="108">
        <v>543</v>
      </c>
      <c r="BR249" s="109">
        <v>1612</v>
      </c>
      <c r="BS249" s="107"/>
      <c r="BT249" s="110"/>
      <c r="BU249" s="110">
        <f t="shared" si="91"/>
        <v>-240</v>
      </c>
      <c r="BV249"/>
      <c r="BW249" s="26"/>
      <c r="BX249" s="107"/>
    </row>
    <row r="250" spans="1:76">
      <c r="A250" s="79">
        <v>241</v>
      </c>
      <c r="B250" s="79">
        <v>241</v>
      </c>
      <c r="C250" s="80" t="s">
        <v>323</v>
      </c>
      <c r="D250" s="81">
        <f t="shared" si="92"/>
        <v>0</v>
      </c>
      <c r="E250" s="82">
        <f t="shared" si="93"/>
        <v>0</v>
      </c>
      <c r="F250" s="82">
        <f t="shared" si="93"/>
        <v>0</v>
      </c>
      <c r="G250" s="83">
        <f t="shared" si="94"/>
        <v>0</v>
      </c>
      <c r="H250" s="84"/>
      <c r="I250" s="85">
        <f t="shared" si="95"/>
        <v>0</v>
      </c>
      <c r="J250" s="86" t="str">
        <f t="shared" si="85"/>
        <v/>
      </c>
      <c r="K250" s="87">
        <f t="shared" si="96"/>
        <v>0</v>
      </c>
      <c r="L250" s="83">
        <f t="shared" si="97"/>
        <v>0</v>
      </c>
      <c r="M250" s="88"/>
      <c r="N250" s="111">
        <f t="shared" si="86"/>
        <v>0</v>
      </c>
      <c r="P250" s="85">
        <f t="shared" si="98"/>
        <v>0</v>
      </c>
      <c r="Q250" s="82">
        <f t="shared" si="99"/>
        <v>0</v>
      </c>
      <c r="R250" s="82">
        <f t="shared" si="100"/>
        <v>0</v>
      </c>
      <c r="S250" s="90">
        <f t="shared" si="87"/>
        <v>0</v>
      </c>
      <c r="U250" s="111">
        <f t="shared" si="101"/>
        <v>0</v>
      </c>
      <c r="V250">
        <f t="shared" si="88"/>
        <v>0</v>
      </c>
      <c r="W250" s="91">
        <v>241</v>
      </c>
      <c r="X250" s="92"/>
      <c r="Y250" s="93"/>
      <c r="Z250" s="93"/>
      <c r="AA250" s="93"/>
      <c r="AB250" s="93"/>
      <c r="AC250" s="93"/>
      <c r="AD250" s="93"/>
      <c r="AE250" s="93"/>
      <c r="AF250" s="93"/>
      <c r="AG250" s="94"/>
      <c r="AI250" s="91">
        <v>241</v>
      </c>
      <c r="AJ250" s="95">
        <v>241</v>
      </c>
      <c r="AK250" s="96" t="s">
        <v>323</v>
      </c>
      <c r="AL250" s="97">
        <f t="shared" si="102"/>
        <v>0</v>
      </c>
      <c r="AM250" s="98">
        <v>0</v>
      </c>
      <c r="AN250" s="97">
        <f t="shared" si="103"/>
        <v>0</v>
      </c>
      <c r="AO250" s="97">
        <v>0</v>
      </c>
      <c r="AP250" s="97">
        <v>0</v>
      </c>
      <c r="AQ250" s="97">
        <v>0</v>
      </c>
      <c r="AR250" s="97">
        <v>0</v>
      </c>
      <c r="AS250" s="97">
        <v>0</v>
      </c>
      <c r="AT250" s="97">
        <f t="shared" si="104"/>
        <v>0</v>
      </c>
      <c r="AU250" s="99">
        <f t="shared" si="105"/>
        <v>0</v>
      </c>
      <c r="AV250" s="99">
        <f t="shared" si="106"/>
        <v>0</v>
      </c>
      <c r="AX250" s="100">
        <v>241</v>
      </c>
      <c r="AY250" s="101" t="s">
        <v>323</v>
      </c>
      <c r="AZ250" s="102"/>
      <c r="BA250" s="102"/>
      <c r="BB250" s="103"/>
      <c r="BC250" s="104">
        <f t="shared" si="107"/>
        <v>0</v>
      </c>
      <c r="BD250" s="103"/>
      <c r="BE250" s="103"/>
      <c r="BF250" s="104">
        <f t="shared" si="89"/>
        <v>0</v>
      </c>
      <c r="BG250" s="105">
        <f t="shared" si="90"/>
        <v>0</v>
      </c>
      <c r="BH250" s="106"/>
      <c r="BI250" s="104">
        <v>0</v>
      </c>
      <c r="BJ250" s="97">
        <f t="shared" si="108"/>
        <v>0</v>
      </c>
      <c r="BK250" s="97">
        <f t="shared" si="109"/>
        <v>0</v>
      </c>
      <c r="BL250" s="97">
        <f t="shared" si="110"/>
        <v>0</v>
      </c>
      <c r="BM250" s="97"/>
      <c r="BN250" s="104">
        <f t="shared" si="111"/>
        <v>0</v>
      </c>
      <c r="BO250" s="105">
        <f t="shared" si="112"/>
        <v>0</v>
      </c>
      <c r="BP250" s="107"/>
      <c r="BQ250" s="108">
        <v>0</v>
      </c>
      <c r="BR250" s="109">
        <v>0</v>
      </c>
      <c r="BS250" s="107"/>
      <c r="BT250" s="110"/>
      <c r="BU250" s="110">
        <f t="shared" si="91"/>
        <v>-241</v>
      </c>
      <c r="BV250"/>
      <c r="BW250" s="26"/>
      <c r="BX250" s="107"/>
    </row>
    <row r="251" spans="1:76">
      <c r="A251" s="79">
        <v>242</v>
      </c>
      <c r="B251" s="79">
        <v>242</v>
      </c>
      <c r="C251" s="80" t="s">
        <v>324</v>
      </c>
      <c r="D251" s="81">
        <f t="shared" si="92"/>
        <v>4</v>
      </c>
      <c r="E251" s="82">
        <f t="shared" si="93"/>
        <v>125680</v>
      </c>
      <c r="F251" s="82">
        <f t="shared" si="93"/>
        <v>3572</v>
      </c>
      <c r="G251" s="83">
        <f t="shared" si="94"/>
        <v>129252</v>
      </c>
      <c r="H251" s="84"/>
      <c r="I251" s="85">
        <f t="shared" si="95"/>
        <v>23910.559907331364</v>
      </c>
      <c r="J251" s="86">
        <f t="shared" si="85"/>
        <v>0.52055864382150685</v>
      </c>
      <c r="K251" s="87">
        <f t="shared" si="96"/>
        <v>3572</v>
      </c>
      <c r="L251" s="83">
        <f t="shared" si="97"/>
        <v>27482.559907331364</v>
      </c>
      <c r="M251" s="88"/>
      <c r="N251" s="111">
        <f t="shared" si="86"/>
        <v>101769.44009266864</v>
      </c>
      <c r="P251" s="85">
        <f t="shared" si="98"/>
        <v>0</v>
      </c>
      <c r="Q251" s="82">
        <f t="shared" si="99"/>
        <v>23910.559907331364</v>
      </c>
      <c r="R251" s="82">
        <f t="shared" si="100"/>
        <v>3572</v>
      </c>
      <c r="S251" s="90">
        <f t="shared" si="87"/>
        <v>27482.559907331364</v>
      </c>
      <c r="U251" s="111">
        <f t="shared" si="101"/>
        <v>49504.5</v>
      </c>
      <c r="V251">
        <f t="shared" si="88"/>
        <v>0</v>
      </c>
      <c r="W251" s="91">
        <v>242</v>
      </c>
      <c r="X251" s="92">
        <v>4</v>
      </c>
      <c r="Y251" s="93">
        <v>125680</v>
      </c>
      <c r="Z251" s="93">
        <v>0</v>
      </c>
      <c r="AA251" s="93">
        <v>125680</v>
      </c>
      <c r="AB251" s="93">
        <v>3572</v>
      </c>
      <c r="AC251" s="93">
        <v>129252</v>
      </c>
      <c r="AD251" s="93">
        <v>0</v>
      </c>
      <c r="AE251" s="93">
        <v>0</v>
      </c>
      <c r="AF251" s="93">
        <v>0</v>
      </c>
      <c r="AG251" s="94">
        <v>129252</v>
      </c>
      <c r="AI251" s="91">
        <v>242</v>
      </c>
      <c r="AJ251" s="95">
        <v>242</v>
      </c>
      <c r="AK251" s="96" t="s">
        <v>324</v>
      </c>
      <c r="AL251" s="97">
        <f t="shared" si="102"/>
        <v>125680</v>
      </c>
      <c r="AM251" s="98">
        <v>96819</v>
      </c>
      <c r="AN251" s="97">
        <f t="shared" si="103"/>
        <v>28861</v>
      </c>
      <c r="AO251" s="97">
        <v>0</v>
      </c>
      <c r="AP251" s="97">
        <v>0</v>
      </c>
      <c r="AQ251" s="97">
        <v>0</v>
      </c>
      <c r="AR251" s="97">
        <v>1402</v>
      </c>
      <c r="AS251" s="97">
        <v>15669.5</v>
      </c>
      <c r="AT251" s="97">
        <f t="shared" si="104"/>
        <v>0</v>
      </c>
      <c r="AU251" s="99">
        <f t="shared" si="105"/>
        <v>45932.5</v>
      </c>
      <c r="AV251" s="99">
        <f t="shared" si="106"/>
        <v>23910.559907331364</v>
      </c>
      <c r="AX251" s="100">
        <v>242</v>
      </c>
      <c r="AY251" s="101" t="s">
        <v>324</v>
      </c>
      <c r="AZ251" s="102"/>
      <c r="BA251" s="102"/>
      <c r="BB251" s="103"/>
      <c r="BC251" s="104">
        <f t="shared" si="107"/>
        <v>0</v>
      </c>
      <c r="BD251" s="103"/>
      <c r="BE251" s="103"/>
      <c r="BF251" s="104">
        <f t="shared" si="89"/>
        <v>0</v>
      </c>
      <c r="BG251" s="105">
        <f t="shared" si="90"/>
        <v>0</v>
      </c>
      <c r="BH251" s="106"/>
      <c r="BI251" s="104">
        <v>0</v>
      </c>
      <c r="BJ251" s="97">
        <f t="shared" si="108"/>
        <v>28861</v>
      </c>
      <c r="BK251" s="97">
        <f t="shared" si="109"/>
        <v>28861</v>
      </c>
      <c r="BL251" s="97">
        <f t="shared" si="110"/>
        <v>0</v>
      </c>
      <c r="BM251" s="97"/>
      <c r="BN251" s="104">
        <f t="shared" si="111"/>
        <v>0</v>
      </c>
      <c r="BO251" s="105">
        <f t="shared" si="112"/>
        <v>0</v>
      </c>
      <c r="BP251" s="107"/>
      <c r="BQ251" s="108">
        <v>12594</v>
      </c>
      <c r="BR251" s="109">
        <v>0</v>
      </c>
      <c r="BS251" s="107"/>
      <c r="BT251" s="110"/>
      <c r="BU251" s="110">
        <f t="shared" si="91"/>
        <v>-242</v>
      </c>
      <c r="BV251"/>
      <c r="BW251" s="26"/>
      <c r="BX251" s="107"/>
    </row>
    <row r="252" spans="1:76">
      <c r="A252" s="79">
        <v>243</v>
      </c>
      <c r="B252" s="79">
        <v>243</v>
      </c>
      <c r="C252" s="80" t="s">
        <v>325</v>
      </c>
      <c r="D252" s="81">
        <f t="shared" si="92"/>
        <v>29</v>
      </c>
      <c r="E252" s="82">
        <f t="shared" si="93"/>
        <v>378299</v>
      </c>
      <c r="F252" s="82">
        <f t="shared" si="93"/>
        <v>25897</v>
      </c>
      <c r="G252" s="83">
        <f t="shared" si="94"/>
        <v>404196</v>
      </c>
      <c r="H252" s="84"/>
      <c r="I252" s="85">
        <f t="shared" si="95"/>
        <v>0</v>
      </c>
      <c r="J252" s="86">
        <f t="shared" si="85"/>
        <v>0</v>
      </c>
      <c r="K252" s="87">
        <f t="shared" si="96"/>
        <v>25897</v>
      </c>
      <c r="L252" s="83">
        <f t="shared" si="97"/>
        <v>25897</v>
      </c>
      <c r="M252" s="88"/>
      <c r="N252" s="111">
        <f t="shared" si="86"/>
        <v>378299</v>
      </c>
      <c r="P252" s="85">
        <f t="shared" si="98"/>
        <v>0</v>
      </c>
      <c r="Q252" s="82">
        <f t="shared" si="99"/>
        <v>0</v>
      </c>
      <c r="R252" s="82">
        <f t="shared" si="100"/>
        <v>25897</v>
      </c>
      <c r="S252" s="90">
        <f t="shared" si="87"/>
        <v>25897</v>
      </c>
      <c r="U252" s="111">
        <f t="shared" si="101"/>
        <v>75106</v>
      </c>
      <c r="V252">
        <f t="shared" si="88"/>
        <v>0</v>
      </c>
      <c r="W252" s="91">
        <v>243</v>
      </c>
      <c r="X252" s="92">
        <v>29</v>
      </c>
      <c r="Y252" s="93">
        <v>378299</v>
      </c>
      <c r="Z252" s="93">
        <v>0</v>
      </c>
      <c r="AA252" s="93">
        <v>378299</v>
      </c>
      <c r="AB252" s="93">
        <v>25897</v>
      </c>
      <c r="AC252" s="93">
        <v>404196</v>
      </c>
      <c r="AD252" s="93">
        <v>0</v>
      </c>
      <c r="AE252" s="93">
        <v>0</v>
      </c>
      <c r="AF252" s="93">
        <v>0</v>
      </c>
      <c r="AG252" s="94">
        <v>404196</v>
      </c>
      <c r="AI252" s="91">
        <v>243</v>
      </c>
      <c r="AJ252" s="95">
        <v>243</v>
      </c>
      <c r="AK252" s="96" t="s">
        <v>325</v>
      </c>
      <c r="AL252" s="97">
        <f t="shared" si="102"/>
        <v>378299</v>
      </c>
      <c r="AM252" s="98">
        <v>468757</v>
      </c>
      <c r="AN252" s="97">
        <f t="shared" si="103"/>
        <v>0</v>
      </c>
      <c r="AO252" s="97">
        <v>13146.75</v>
      </c>
      <c r="AP252" s="97">
        <v>33085.5</v>
      </c>
      <c r="AQ252" s="97">
        <v>0</v>
      </c>
      <c r="AR252" s="97">
        <v>2976.75</v>
      </c>
      <c r="AS252" s="97">
        <v>0</v>
      </c>
      <c r="AT252" s="97">
        <f t="shared" si="104"/>
        <v>0</v>
      </c>
      <c r="AU252" s="99">
        <f t="shared" si="105"/>
        <v>49209</v>
      </c>
      <c r="AV252" s="99">
        <f t="shared" si="106"/>
        <v>0</v>
      </c>
      <c r="AX252" s="100">
        <v>243</v>
      </c>
      <c r="AY252" s="101" t="s">
        <v>325</v>
      </c>
      <c r="AZ252" s="102"/>
      <c r="BA252" s="102"/>
      <c r="BB252" s="103"/>
      <c r="BC252" s="104">
        <f t="shared" si="107"/>
        <v>0</v>
      </c>
      <c r="BD252" s="103"/>
      <c r="BE252" s="103"/>
      <c r="BF252" s="104">
        <f t="shared" si="89"/>
        <v>0</v>
      </c>
      <c r="BG252" s="105">
        <f t="shared" si="90"/>
        <v>0</v>
      </c>
      <c r="BH252" s="106"/>
      <c r="BI252" s="104">
        <v>0</v>
      </c>
      <c r="BJ252" s="97">
        <f t="shared" si="108"/>
        <v>0</v>
      </c>
      <c r="BK252" s="97">
        <f t="shared" si="109"/>
        <v>0</v>
      </c>
      <c r="BL252" s="97">
        <f t="shared" si="110"/>
        <v>0</v>
      </c>
      <c r="BM252" s="97"/>
      <c r="BN252" s="104">
        <f t="shared" si="111"/>
        <v>0</v>
      </c>
      <c r="BO252" s="105">
        <f t="shared" si="112"/>
        <v>0</v>
      </c>
      <c r="BP252" s="107"/>
      <c r="BQ252" s="108">
        <v>20504</v>
      </c>
      <c r="BR252" s="109">
        <v>28304.25</v>
      </c>
      <c r="BS252" s="107"/>
      <c r="BT252" s="110"/>
      <c r="BU252" s="110">
        <f t="shared" si="91"/>
        <v>-243</v>
      </c>
      <c r="BV252"/>
      <c r="BW252" s="26"/>
      <c r="BX252" s="107"/>
    </row>
    <row r="253" spans="1:76">
      <c r="A253" s="79">
        <v>244</v>
      </c>
      <c r="B253" s="79">
        <v>244</v>
      </c>
      <c r="C253" s="80" t="s">
        <v>326</v>
      </c>
      <c r="D253" s="81">
        <f t="shared" si="92"/>
        <v>207</v>
      </c>
      <c r="E253" s="82">
        <f t="shared" si="93"/>
        <v>3004314</v>
      </c>
      <c r="F253" s="82">
        <f t="shared" si="93"/>
        <v>184851</v>
      </c>
      <c r="G253" s="83">
        <f t="shared" si="94"/>
        <v>3189165</v>
      </c>
      <c r="H253" s="84"/>
      <c r="I253" s="85">
        <f t="shared" si="95"/>
        <v>97676.96937300745</v>
      </c>
      <c r="J253" s="86">
        <f t="shared" si="85"/>
        <v>0.33142209828458785</v>
      </c>
      <c r="K253" s="87">
        <f t="shared" si="96"/>
        <v>184851</v>
      </c>
      <c r="L253" s="83">
        <f t="shared" si="97"/>
        <v>282527.96937300742</v>
      </c>
      <c r="M253" s="88"/>
      <c r="N253" s="111">
        <f t="shared" si="86"/>
        <v>2906637.0306269927</v>
      </c>
      <c r="P253" s="85">
        <f t="shared" si="98"/>
        <v>0</v>
      </c>
      <c r="Q253" s="82">
        <f t="shared" si="99"/>
        <v>97676.96937300745</v>
      </c>
      <c r="R253" s="82">
        <f t="shared" si="100"/>
        <v>184851</v>
      </c>
      <c r="S253" s="90">
        <f t="shared" si="87"/>
        <v>282527.96937300742</v>
      </c>
      <c r="U253" s="111">
        <f t="shared" si="101"/>
        <v>479571.75</v>
      </c>
      <c r="V253">
        <f t="shared" si="88"/>
        <v>0</v>
      </c>
      <c r="W253" s="91">
        <v>244</v>
      </c>
      <c r="X253" s="92">
        <v>207</v>
      </c>
      <c r="Y253" s="93">
        <v>3004314</v>
      </c>
      <c r="Z253" s="93">
        <v>0</v>
      </c>
      <c r="AA253" s="93">
        <v>3004314</v>
      </c>
      <c r="AB253" s="93">
        <v>184851</v>
      </c>
      <c r="AC253" s="93">
        <v>3189165</v>
      </c>
      <c r="AD253" s="93">
        <v>0</v>
      </c>
      <c r="AE253" s="93">
        <v>0</v>
      </c>
      <c r="AF253" s="93">
        <v>0</v>
      </c>
      <c r="AG253" s="94">
        <v>3189165</v>
      </c>
      <c r="AI253" s="91">
        <v>244</v>
      </c>
      <c r="AJ253" s="95">
        <v>244</v>
      </c>
      <c r="AK253" s="96" t="s">
        <v>326</v>
      </c>
      <c r="AL253" s="97">
        <f t="shared" si="102"/>
        <v>3004314</v>
      </c>
      <c r="AM253" s="98">
        <v>2886414</v>
      </c>
      <c r="AN253" s="97">
        <f t="shared" si="103"/>
        <v>117900</v>
      </c>
      <c r="AO253" s="97">
        <v>39428.25</v>
      </c>
      <c r="AP253" s="97">
        <v>68182</v>
      </c>
      <c r="AQ253" s="97">
        <v>0</v>
      </c>
      <c r="AR253" s="97">
        <v>48213.75</v>
      </c>
      <c r="AS253" s="97">
        <v>20996.75</v>
      </c>
      <c r="AT253" s="97">
        <f t="shared" si="104"/>
        <v>0</v>
      </c>
      <c r="AU253" s="99">
        <f t="shared" si="105"/>
        <v>294720.75</v>
      </c>
      <c r="AV253" s="99">
        <f t="shared" si="106"/>
        <v>97676.96937300745</v>
      </c>
      <c r="AX253" s="100">
        <v>244</v>
      </c>
      <c r="AY253" s="101" t="s">
        <v>326</v>
      </c>
      <c r="AZ253" s="102"/>
      <c r="BA253" s="102"/>
      <c r="BB253" s="103"/>
      <c r="BC253" s="104">
        <f t="shared" si="107"/>
        <v>0</v>
      </c>
      <c r="BD253" s="103"/>
      <c r="BE253" s="103"/>
      <c r="BF253" s="104">
        <f t="shared" si="89"/>
        <v>0</v>
      </c>
      <c r="BG253" s="105">
        <f t="shared" si="90"/>
        <v>0</v>
      </c>
      <c r="BH253" s="106"/>
      <c r="BI253" s="104">
        <v>0</v>
      </c>
      <c r="BJ253" s="97">
        <f t="shared" si="108"/>
        <v>117900</v>
      </c>
      <c r="BK253" s="97">
        <f t="shared" si="109"/>
        <v>117900</v>
      </c>
      <c r="BL253" s="97">
        <f t="shared" si="110"/>
        <v>0</v>
      </c>
      <c r="BM253" s="97"/>
      <c r="BN253" s="104">
        <f t="shared" si="111"/>
        <v>0</v>
      </c>
      <c r="BO253" s="105">
        <f t="shared" si="112"/>
        <v>0</v>
      </c>
      <c r="BP253" s="107"/>
      <c r="BQ253" s="108">
        <v>165705</v>
      </c>
      <c r="BR253" s="109">
        <v>41392.5</v>
      </c>
      <c r="BS253" s="107"/>
      <c r="BT253" s="110"/>
      <c r="BU253" s="110">
        <f t="shared" si="91"/>
        <v>-244</v>
      </c>
      <c r="BV253"/>
      <c r="BW253" s="26"/>
      <c r="BX253" s="107"/>
    </row>
    <row r="254" spans="1:76">
      <c r="A254" s="79">
        <v>245</v>
      </c>
      <c r="B254" s="79">
        <v>245</v>
      </c>
      <c r="C254" s="80" t="s">
        <v>327</v>
      </c>
      <c r="D254" s="81">
        <f t="shared" si="92"/>
        <v>0</v>
      </c>
      <c r="E254" s="82">
        <f t="shared" si="93"/>
        <v>0</v>
      </c>
      <c r="F254" s="82">
        <f t="shared" si="93"/>
        <v>0</v>
      </c>
      <c r="G254" s="83">
        <f t="shared" si="94"/>
        <v>0</v>
      </c>
      <c r="H254" s="84"/>
      <c r="I254" s="85">
        <f t="shared" si="95"/>
        <v>0</v>
      </c>
      <c r="J254" s="86" t="str">
        <f t="shared" si="85"/>
        <v/>
      </c>
      <c r="K254" s="87">
        <f t="shared" si="96"/>
        <v>0</v>
      </c>
      <c r="L254" s="83">
        <f t="shared" si="97"/>
        <v>0</v>
      </c>
      <c r="M254" s="88"/>
      <c r="N254" s="111">
        <f t="shared" si="86"/>
        <v>0</v>
      </c>
      <c r="P254" s="85">
        <f t="shared" si="98"/>
        <v>0</v>
      </c>
      <c r="Q254" s="82">
        <f t="shared" si="99"/>
        <v>0</v>
      </c>
      <c r="R254" s="82">
        <f t="shared" si="100"/>
        <v>0</v>
      </c>
      <c r="S254" s="90">
        <f t="shared" si="87"/>
        <v>0</v>
      </c>
      <c r="U254" s="111">
        <f t="shared" si="101"/>
        <v>0</v>
      </c>
      <c r="V254">
        <f t="shared" si="88"/>
        <v>0</v>
      </c>
      <c r="W254" s="91">
        <v>245</v>
      </c>
      <c r="X254" s="92"/>
      <c r="Y254" s="93"/>
      <c r="Z254" s="93"/>
      <c r="AA254" s="93"/>
      <c r="AB254" s="93"/>
      <c r="AC254" s="93"/>
      <c r="AD254" s="93"/>
      <c r="AE254" s="93"/>
      <c r="AF254" s="93"/>
      <c r="AG254" s="94"/>
      <c r="AI254" s="91">
        <v>245</v>
      </c>
      <c r="AJ254" s="95">
        <v>245</v>
      </c>
      <c r="AK254" s="96" t="s">
        <v>327</v>
      </c>
      <c r="AL254" s="97">
        <f t="shared" si="102"/>
        <v>0</v>
      </c>
      <c r="AM254" s="98">
        <v>0</v>
      </c>
      <c r="AN254" s="97">
        <f t="shared" si="103"/>
        <v>0</v>
      </c>
      <c r="AO254" s="97">
        <v>0</v>
      </c>
      <c r="AP254" s="97">
        <v>0</v>
      </c>
      <c r="AQ254" s="97">
        <v>0</v>
      </c>
      <c r="AR254" s="97">
        <v>0</v>
      </c>
      <c r="AS254" s="97">
        <v>0</v>
      </c>
      <c r="AT254" s="97">
        <f t="shared" si="104"/>
        <v>0</v>
      </c>
      <c r="AU254" s="99">
        <f t="shared" si="105"/>
        <v>0</v>
      </c>
      <c r="AV254" s="99">
        <f t="shared" si="106"/>
        <v>0</v>
      </c>
      <c r="AX254" s="100">
        <v>245</v>
      </c>
      <c r="AY254" s="101" t="s">
        <v>327</v>
      </c>
      <c r="AZ254" s="102"/>
      <c r="BA254" s="102"/>
      <c r="BB254" s="103"/>
      <c r="BC254" s="104">
        <f t="shared" si="107"/>
        <v>0</v>
      </c>
      <c r="BD254" s="103"/>
      <c r="BE254" s="103"/>
      <c r="BF254" s="104">
        <f t="shared" si="89"/>
        <v>0</v>
      </c>
      <c r="BG254" s="105">
        <f t="shared" si="90"/>
        <v>0</v>
      </c>
      <c r="BH254" s="106"/>
      <c r="BI254" s="104">
        <v>0</v>
      </c>
      <c r="BJ254" s="97">
        <f t="shared" si="108"/>
        <v>0</v>
      </c>
      <c r="BK254" s="97">
        <f t="shared" si="109"/>
        <v>0</v>
      </c>
      <c r="BL254" s="97">
        <f t="shared" si="110"/>
        <v>0</v>
      </c>
      <c r="BM254" s="97"/>
      <c r="BN254" s="104">
        <f t="shared" si="111"/>
        <v>0</v>
      </c>
      <c r="BO254" s="105">
        <f t="shared" si="112"/>
        <v>0</v>
      </c>
      <c r="BP254" s="107"/>
      <c r="BQ254" s="108">
        <v>0</v>
      </c>
      <c r="BR254" s="109">
        <v>0</v>
      </c>
      <c r="BS254" s="107"/>
      <c r="BT254" s="110"/>
      <c r="BU254" s="110">
        <f t="shared" si="91"/>
        <v>-245</v>
      </c>
      <c r="BV254"/>
      <c r="BW254" s="26"/>
      <c r="BX254" s="107"/>
    </row>
    <row r="255" spans="1:76">
      <c r="A255" s="79">
        <v>246</v>
      </c>
      <c r="B255" s="79">
        <v>246</v>
      </c>
      <c r="C255" s="80" t="s">
        <v>328</v>
      </c>
      <c r="D255" s="81">
        <f t="shared" si="92"/>
        <v>2</v>
      </c>
      <c r="E255" s="82">
        <f t="shared" si="93"/>
        <v>21888</v>
      </c>
      <c r="F255" s="82">
        <f t="shared" si="93"/>
        <v>1786</v>
      </c>
      <c r="G255" s="83">
        <f t="shared" si="94"/>
        <v>23674</v>
      </c>
      <c r="H255" s="84"/>
      <c r="I255" s="85">
        <f t="shared" si="95"/>
        <v>0</v>
      </c>
      <c r="J255" s="86">
        <f t="shared" si="85"/>
        <v>0</v>
      </c>
      <c r="K255" s="87">
        <f t="shared" si="96"/>
        <v>1786</v>
      </c>
      <c r="L255" s="83">
        <f t="shared" si="97"/>
        <v>1786</v>
      </c>
      <c r="M255" s="88"/>
      <c r="N255" s="111">
        <f t="shared" si="86"/>
        <v>21888</v>
      </c>
      <c r="P255" s="85">
        <f t="shared" si="98"/>
        <v>0</v>
      </c>
      <c r="Q255" s="82">
        <f t="shared" si="99"/>
        <v>0</v>
      </c>
      <c r="R255" s="82">
        <f t="shared" si="100"/>
        <v>1786</v>
      </c>
      <c r="S255" s="90">
        <f t="shared" si="87"/>
        <v>1786</v>
      </c>
      <c r="U255" s="111">
        <f t="shared" si="101"/>
        <v>4252.5</v>
      </c>
      <c r="V255">
        <f t="shared" si="88"/>
        <v>0</v>
      </c>
      <c r="W255" s="91">
        <v>246</v>
      </c>
      <c r="X255" s="92">
        <v>2</v>
      </c>
      <c r="Y255" s="93">
        <v>21888</v>
      </c>
      <c r="Z255" s="93">
        <v>0</v>
      </c>
      <c r="AA255" s="93">
        <v>21888</v>
      </c>
      <c r="AB255" s="93">
        <v>1786</v>
      </c>
      <c r="AC255" s="93">
        <v>23674</v>
      </c>
      <c r="AD255" s="93">
        <v>0</v>
      </c>
      <c r="AE255" s="93">
        <v>0</v>
      </c>
      <c r="AF255" s="93">
        <v>0</v>
      </c>
      <c r="AG255" s="94">
        <v>23674</v>
      </c>
      <c r="AI255" s="91">
        <v>246</v>
      </c>
      <c r="AJ255" s="95">
        <v>246</v>
      </c>
      <c r="AK255" s="96" t="s">
        <v>328</v>
      </c>
      <c r="AL255" s="97">
        <f t="shared" si="102"/>
        <v>21888</v>
      </c>
      <c r="AM255" s="98">
        <v>37784</v>
      </c>
      <c r="AN255" s="97">
        <f t="shared" si="103"/>
        <v>0</v>
      </c>
      <c r="AO255" s="97">
        <v>0</v>
      </c>
      <c r="AP255" s="97">
        <v>0</v>
      </c>
      <c r="AQ255" s="97">
        <v>0</v>
      </c>
      <c r="AR255" s="97">
        <v>2466.5</v>
      </c>
      <c r="AS255" s="97">
        <v>0</v>
      </c>
      <c r="AT255" s="97">
        <f t="shared" si="104"/>
        <v>0</v>
      </c>
      <c r="AU255" s="99">
        <f t="shared" si="105"/>
        <v>2466.5</v>
      </c>
      <c r="AV255" s="99">
        <f t="shared" si="106"/>
        <v>0</v>
      </c>
      <c r="AX255" s="100">
        <v>246</v>
      </c>
      <c r="AY255" s="101" t="s">
        <v>328</v>
      </c>
      <c r="AZ255" s="102"/>
      <c r="BA255" s="102"/>
      <c r="BB255" s="103"/>
      <c r="BC255" s="104">
        <f t="shared" si="107"/>
        <v>0</v>
      </c>
      <c r="BD255" s="103"/>
      <c r="BE255" s="103"/>
      <c r="BF255" s="104">
        <f t="shared" si="89"/>
        <v>0</v>
      </c>
      <c r="BG255" s="105">
        <f t="shared" si="90"/>
        <v>0</v>
      </c>
      <c r="BH255" s="106"/>
      <c r="BI255" s="104">
        <v>0</v>
      </c>
      <c r="BJ255" s="97">
        <f t="shared" si="108"/>
        <v>0</v>
      </c>
      <c r="BK255" s="97">
        <f t="shared" si="109"/>
        <v>0</v>
      </c>
      <c r="BL255" s="97">
        <f t="shared" si="110"/>
        <v>0</v>
      </c>
      <c r="BM255" s="97"/>
      <c r="BN255" s="104">
        <f t="shared" si="111"/>
        <v>0</v>
      </c>
      <c r="BO255" s="105">
        <f t="shared" si="112"/>
        <v>0</v>
      </c>
      <c r="BP255" s="107"/>
      <c r="BQ255" s="108">
        <v>358</v>
      </c>
      <c r="BR255" s="109">
        <v>0</v>
      </c>
      <c r="BS255" s="107"/>
      <c r="BT255" s="110"/>
      <c r="BU255" s="110">
        <f t="shared" si="91"/>
        <v>-246</v>
      </c>
      <c r="BV255"/>
      <c r="BW255" s="26"/>
      <c r="BX255" s="107"/>
    </row>
    <row r="256" spans="1:76">
      <c r="A256" s="79">
        <v>247</v>
      </c>
      <c r="B256" s="79">
        <v>247</v>
      </c>
      <c r="C256" s="80" t="s">
        <v>329</v>
      </c>
      <c r="D256" s="81">
        <f t="shared" si="92"/>
        <v>0</v>
      </c>
      <c r="E256" s="82">
        <f t="shared" si="93"/>
        <v>0</v>
      </c>
      <c r="F256" s="82">
        <f t="shared" si="93"/>
        <v>0</v>
      </c>
      <c r="G256" s="83">
        <f t="shared" si="94"/>
        <v>0</v>
      </c>
      <c r="H256" s="84"/>
      <c r="I256" s="85">
        <f t="shared" si="95"/>
        <v>0</v>
      </c>
      <c r="J256" s="86" t="str">
        <f t="shared" si="85"/>
        <v/>
      </c>
      <c r="K256" s="87">
        <f t="shared" si="96"/>
        <v>0</v>
      </c>
      <c r="L256" s="83">
        <f t="shared" si="97"/>
        <v>0</v>
      </c>
      <c r="M256" s="88"/>
      <c r="N256" s="111">
        <f t="shared" si="86"/>
        <v>0</v>
      </c>
      <c r="P256" s="85">
        <f t="shared" si="98"/>
        <v>0</v>
      </c>
      <c r="Q256" s="82">
        <f t="shared" si="99"/>
        <v>0</v>
      </c>
      <c r="R256" s="82">
        <f t="shared" si="100"/>
        <v>0</v>
      </c>
      <c r="S256" s="90">
        <f t="shared" si="87"/>
        <v>0</v>
      </c>
      <c r="U256" s="111">
        <f t="shared" si="101"/>
        <v>0</v>
      </c>
      <c r="V256">
        <f t="shared" si="88"/>
        <v>0</v>
      </c>
      <c r="W256" s="91">
        <v>247</v>
      </c>
      <c r="X256" s="92"/>
      <c r="Y256" s="93"/>
      <c r="Z256" s="93"/>
      <c r="AA256" s="93"/>
      <c r="AB256" s="93"/>
      <c r="AC256" s="93"/>
      <c r="AD256" s="93"/>
      <c r="AE256" s="93"/>
      <c r="AF256" s="93"/>
      <c r="AG256" s="94"/>
      <c r="AI256" s="91">
        <v>247</v>
      </c>
      <c r="AJ256" s="95">
        <v>247</v>
      </c>
      <c r="AK256" s="96" t="s">
        <v>329</v>
      </c>
      <c r="AL256" s="97">
        <f t="shared" si="102"/>
        <v>0</v>
      </c>
      <c r="AM256" s="98">
        <v>0</v>
      </c>
      <c r="AN256" s="97">
        <f t="shared" si="103"/>
        <v>0</v>
      </c>
      <c r="AO256" s="97">
        <v>0</v>
      </c>
      <c r="AP256" s="97">
        <v>0</v>
      </c>
      <c r="AQ256" s="97">
        <v>0</v>
      </c>
      <c r="AR256" s="97">
        <v>0</v>
      </c>
      <c r="AS256" s="97">
        <v>0</v>
      </c>
      <c r="AT256" s="97">
        <f t="shared" si="104"/>
        <v>0</v>
      </c>
      <c r="AU256" s="99">
        <f t="shared" si="105"/>
        <v>0</v>
      </c>
      <c r="AV256" s="99">
        <f t="shared" si="106"/>
        <v>0</v>
      </c>
      <c r="AX256" s="100">
        <v>247</v>
      </c>
      <c r="AY256" s="101" t="s">
        <v>329</v>
      </c>
      <c r="AZ256" s="102"/>
      <c r="BA256" s="102"/>
      <c r="BB256" s="103"/>
      <c r="BC256" s="104">
        <f t="shared" si="107"/>
        <v>0</v>
      </c>
      <c r="BD256" s="103"/>
      <c r="BE256" s="103"/>
      <c r="BF256" s="104">
        <f t="shared" si="89"/>
        <v>0</v>
      </c>
      <c r="BG256" s="105">
        <f t="shared" si="90"/>
        <v>0</v>
      </c>
      <c r="BH256" s="106"/>
      <c r="BI256" s="104">
        <v>0</v>
      </c>
      <c r="BJ256" s="97">
        <f t="shared" si="108"/>
        <v>0</v>
      </c>
      <c r="BK256" s="97">
        <f t="shared" si="109"/>
        <v>0</v>
      </c>
      <c r="BL256" s="97">
        <f t="shared" si="110"/>
        <v>0</v>
      </c>
      <c r="BM256" s="97"/>
      <c r="BN256" s="104">
        <f t="shared" si="111"/>
        <v>0</v>
      </c>
      <c r="BO256" s="105">
        <f t="shared" si="112"/>
        <v>0</v>
      </c>
      <c r="BP256" s="107"/>
      <c r="BQ256" s="108">
        <v>0</v>
      </c>
      <c r="BR256" s="109">
        <v>0</v>
      </c>
      <c r="BS256" s="107"/>
      <c r="BT256" s="110"/>
      <c r="BU256" s="110">
        <f t="shared" si="91"/>
        <v>-247</v>
      </c>
      <c r="BV256"/>
      <c r="BW256" s="26"/>
      <c r="BX256" s="107"/>
    </row>
    <row r="257" spans="1:76">
      <c r="A257" s="79">
        <v>248</v>
      </c>
      <c r="B257" s="79">
        <v>248</v>
      </c>
      <c r="C257" s="80" t="s">
        <v>330</v>
      </c>
      <c r="D257" s="81">
        <f t="shared" si="92"/>
        <v>172</v>
      </c>
      <c r="E257" s="82">
        <f t="shared" si="93"/>
        <v>2075431</v>
      </c>
      <c r="F257" s="82">
        <f t="shared" si="93"/>
        <v>153596</v>
      </c>
      <c r="G257" s="83">
        <f t="shared" si="94"/>
        <v>2229027</v>
      </c>
      <c r="H257" s="84"/>
      <c r="I257" s="85">
        <f t="shared" si="95"/>
        <v>250695.10818746971</v>
      </c>
      <c r="J257" s="86">
        <f t="shared" si="85"/>
        <v>0.56648372866881569</v>
      </c>
      <c r="K257" s="87">
        <f t="shared" si="96"/>
        <v>153596</v>
      </c>
      <c r="L257" s="83">
        <f t="shared" si="97"/>
        <v>404291.10818746971</v>
      </c>
      <c r="M257" s="88"/>
      <c r="N257" s="111">
        <f t="shared" si="86"/>
        <v>1824735.8918125303</v>
      </c>
      <c r="P257" s="85">
        <f t="shared" si="98"/>
        <v>0</v>
      </c>
      <c r="Q257" s="82">
        <f t="shared" si="99"/>
        <v>250695.10818746971</v>
      </c>
      <c r="R257" s="82">
        <f t="shared" si="100"/>
        <v>153596</v>
      </c>
      <c r="S257" s="90">
        <f t="shared" si="87"/>
        <v>404291.10818746971</v>
      </c>
      <c r="U257" s="111">
        <f t="shared" si="101"/>
        <v>596142</v>
      </c>
      <c r="V257">
        <f t="shared" si="88"/>
        <v>0</v>
      </c>
      <c r="W257" s="91">
        <v>248</v>
      </c>
      <c r="X257" s="92">
        <v>172</v>
      </c>
      <c r="Y257" s="93">
        <v>2075431</v>
      </c>
      <c r="Z257" s="93">
        <v>0</v>
      </c>
      <c r="AA257" s="93">
        <v>2075431</v>
      </c>
      <c r="AB257" s="93">
        <v>153596</v>
      </c>
      <c r="AC257" s="93">
        <v>2229027</v>
      </c>
      <c r="AD257" s="93">
        <v>0</v>
      </c>
      <c r="AE257" s="93">
        <v>0</v>
      </c>
      <c r="AF257" s="93">
        <v>0</v>
      </c>
      <c r="AG257" s="94">
        <v>2229027</v>
      </c>
      <c r="AI257" s="91">
        <v>248</v>
      </c>
      <c r="AJ257" s="95">
        <v>248</v>
      </c>
      <c r="AK257" s="96" t="s">
        <v>330</v>
      </c>
      <c r="AL257" s="97">
        <f t="shared" si="102"/>
        <v>2075431</v>
      </c>
      <c r="AM257" s="98">
        <v>1772832</v>
      </c>
      <c r="AN257" s="97">
        <f t="shared" si="103"/>
        <v>302599</v>
      </c>
      <c r="AO257" s="97">
        <v>105353.75</v>
      </c>
      <c r="AP257" s="97">
        <v>0</v>
      </c>
      <c r="AQ257" s="97">
        <v>0</v>
      </c>
      <c r="AR257" s="97">
        <v>34593.25</v>
      </c>
      <c r="AS257" s="97">
        <v>0</v>
      </c>
      <c r="AT257" s="97">
        <f t="shared" si="104"/>
        <v>0</v>
      </c>
      <c r="AU257" s="99">
        <f t="shared" si="105"/>
        <v>442546</v>
      </c>
      <c r="AV257" s="99">
        <f t="shared" si="106"/>
        <v>250695.10818746971</v>
      </c>
      <c r="AX257" s="100">
        <v>248</v>
      </c>
      <c r="AY257" s="101" t="s">
        <v>330</v>
      </c>
      <c r="AZ257" s="102"/>
      <c r="BA257" s="102"/>
      <c r="BB257" s="103"/>
      <c r="BC257" s="104">
        <f t="shared" si="107"/>
        <v>0</v>
      </c>
      <c r="BD257" s="103"/>
      <c r="BE257" s="103"/>
      <c r="BF257" s="104">
        <f t="shared" si="89"/>
        <v>0</v>
      </c>
      <c r="BG257" s="105">
        <f t="shared" si="90"/>
        <v>0</v>
      </c>
      <c r="BH257" s="106"/>
      <c r="BI257" s="104">
        <v>0</v>
      </c>
      <c r="BJ257" s="97">
        <f t="shared" si="108"/>
        <v>302599</v>
      </c>
      <c r="BK257" s="97">
        <f t="shared" si="109"/>
        <v>302599</v>
      </c>
      <c r="BL257" s="97">
        <f t="shared" si="110"/>
        <v>0</v>
      </c>
      <c r="BM257" s="97"/>
      <c r="BN257" s="104">
        <f t="shared" si="111"/>
        <v>0</v>
      </c>
      <c r="BO257" s="105">
        <f t="shared" si="112"/>
        <v>0</v>
      </c>
      <c r="BP257" s="107"/>
      <c r="BQ257" s="108">
        <v>98599</v>
      </c>
      <c r="BR257" s="109">
        <v>64851.5</v>
      </c>
      <c r="BS257" s="107"/>
      <c r="BT257" s="110"/>
      <c r="BU257" s="110">
        <f t="shared" si="91"/>
        <v>-248</v>
      </c>
      <c r="BV257"/>
      <c r="BW257" s="26"/>
      <c r="BX257" s="107"/>
    </row>
    <row r="258" spans="1:76">
      <c r="A258" s="79">
        <v>249</v>
      </c>
      <c r="B258" s="79">
        <v>249</v>
      </c>
      <c r="C258" s="80" t="s">
        <v>331</v>
      </c>
      <c r="D258" s="81">
        <f t="shared" si="92"/>
        <v>0</v>
      </c>
      <c r="E258" s="82">
        <f t="shared" si="93"/>
        <v>0</v>
      </c>
      <c r="F258" s="82">
        <f t="shared" si="93"/>
        <v>0</v>
      </c>
      <c r="G258" s="83">
        <f t="shared" si="94"/>
        <v>0</v>
      </c>
      <c r="H258" s="84"/>
      <c r="I258" s="85">
        <f t="shared" si="95"/>
        <v>0</v>
      </c>
      <c r="J258" s="86">
        <f t="shared" si="85"/>
        <v>0</v>
      </c>
      <c r="K258" s="87">
        <f t="shared" si="96"/>
        <v>0</v>
      </c>
      <c r="L258" s="83">
        <f t="shared" si="97"/>
        <v>0</v>
      </c>
      <c r="M258" s="88"/>
      <c r="N258" s="111">
        <f t="shared" si="86"/>
        <v>0</v>
      </c>
      <c r="P258" s="85">
        <f t="shared" si="98"/>
        <v>0</v>
      </c>
      <c r="Q258" s="82">
        <f t="shared" si="99"/>
        <v>0</v>
      </c>
      <c r="R258" s="82">
        <f t="shared" si="100"/>
        <v>0</v>
      </c>
      <c r="S258" s="90">
        <f t="shared" si="87"/>
        <v>0</v>
      </c>
      <c r="U258" s="111">
        <f t="shared" si="101"/>
        <v>5159.25</v>
      </c>
      <c r="V258">
        <f t="shared" si="88"/>
        <v>0</v>
      </c>
      <c r="W258" s="91">
        <v>249</v>
      </c>
      <c r="X258" s="92"/>
      <c r="Y258" s="93"/>
      <c r="Z258" s="93"/>
      <c r="AA258" s="93"/>
      <c r="AB258" s="93"/>
      <c r="AC258" s="93"/>
      <c r="AD258" s="93"/>
      <c r="AE258" s="93"/>
      <c r="AF258" s="93"/>
      <c r="AG258" s="94"/>
      <c r="AI258" s="91">
        <v>249</v>
      </c>
      <c r="AJ258" s="95">
        <v>249</v>
      </c>
      <c r="AK258" s="96" t="s">
        <v>331</v>
      </c>
      <c r="AL258" s="97">
        <f t="shared" si="102"/>
        <v>0</v>
      </c>
      <c r="AM258" s="98">
        <v>0</v>
      </c>
      <c r="AN258" s="97">
        <f t="shared" si="103"/>
        <v>0</v>
      </c>
      <c r="AO258" s="97">
        <v>0</v>
      </c>
      <c r="AP258" s="97">
        <v>5159.25</v>
      </c>
      <c r="AQ258" s="97">
        <v>0</v>
      </c>
      <c r="AR258" s="97">
        <v>0</v>
      </c>
      <c r="AS258" s="97">
        <v>0</v>
      </c>
      <c r="AT258" s="97">
        <f t="shared" si="104"/>
        <v>0</v>
      </c>
      <c r="AU258" s="99">
        <f t="shared" si="105"/>
        <v>5159.25</v>
      </c>
      <c r="AV258" s="99">
        <f t="shared" si="106"/>
        <v>0</v>
      </c>
      <c r="AX258" s="100">
        <v>249</v>
      </c>
      <c r="AY258" s="101" t="s">
        <v>331</v>
      </c>
      <c r="AZ258" s="102"/>
      <c r="BA258" s="102"/>
      <c r="BB258" s="103"/>
      <c r="BC258" s="104">
        <f t="shared" si="107"/>
        <v>0</v>
      </c>
      <c r="BD258" s="103"/>
      <c r="BE258" s="103"/>
      <c r="BF258" s="104">
        <f t="shared" si="89"/>
        <v>0</v>
      </c>
      <c r="BG258" s="105">
        <f t="shared" si="90"/>
        <v>0</v>
      </c>
      <c r="BH258" s="106"/>
      <c r="BI258" s="104">
        <v>0</v>
      </c>
      <c r="BJ258" s="97">
        <f t="shared" si="108"/>
        <v>0</v>
      </c>
      <c r="BK258" s="97">
        <f t="shared" si="109"/>
        <v>0</v>
      </c>
      <c r="BL258" s="97">
        <f t="shared" si="110"/>
        <v>0</v>
      </c>
      <c r="BM258" s="97"/>
      <c r="BN258" s="104">
        <f t="shared" si="111"/>
        <v>0</v>
      </c>
      <c r="BO258" s="105">
        <f t="shared" si="112"/>
        <v>0</v>
      </c>
      <c r="BP258" s="107"/>
      <c r="BQ258" s="108">
        <v>0</v>
      </c>
      <c r="BR258" s="109">
        <v>0</v>
      </c>
      <c r="BS258" s="107"/>
      <c r="BT258" s="110"/>
      <c r="BU258" s="110">
        <f t="shared" si="91"/>
        <v>-249</v>
      </c>
      <c r="BV258"/>
      <c r="BW258" s="26"/>
      <c r="BX258" s="107"/>
    </row>
    <row r="259" spans="1:76">
      <c r="A259" s="79">
        <v>250</v>
      </c>
      <c r="B259" s="79">
        <v>250</v>
      </c>
      <c r="C259" s="80" t="s">
        <v>332</v>
      </c>
      <c r="D259" s="81">
        <f t="shared" si="92"/>
        <v>0</v>
      </c>
      <c r="E259" s="82">
        <f t="shared" si="93"/>
        <v>0</v>
      </c>
      <c r="F259" s="82">
        <f t="shared" si="93"/>
        <v>0</v>
      </c>
      <c r="G259" s="83">
        <f t="shared" si="94"/>
        <v>0</v>
      </c>
      <c r="H259" s="84"/>
      <c r="I259" s="85">
        <f t="shared" si="95"/>
        <v>0</v>
      </c>
      <c r="J259" s="86" t="str">
        <f t="shared" si="85"/>
        <v/>
      </c>
      <c r="K259" s="87">
        <f t="shared" si="96"/>
        <v>0</v>
      </c>
      <c r="L259" s="83">
        <f t="shared" si="97"/>
        <v>0</v>
      </c>
      <c r="M259" s="88"/>
      <c r="N259" s="111">
        <f t="shared" si="86"/>
        <v>0</v>
      </c>
      <c r="P259" s="85">
        <f t="shared" si="98"/>
        <v>0</v>
      </c>
      <c r="Q259" s="82">
        <f t="shared" si="99"/>
        <v>0</v>
      </c>
      <c r="R259" s="82">
        <f t="shared" si="100"/>
        <v>0</v>
      </c>
      <c r="S259" s="90">
        <f t="shared" si="87"/>
        <v>0</v>
      </c>
      <c r="U259" s="111">
        <f t="shared" si="101"/>
        <v>0</v>
      </c>
      <c r="V259">
        <f t="shared" si="88"/>
        <v>0</v>
      </c>
      <c r="W259" s="91">
        <v>250</v>
      </c>
      <c r="X259" s="92"/>
      <c r="Y259" s="93"/>
      <c r="Z259" s="93"/>
      <c r="AA259" s="93"/>
      <c r="AB259" s="93"/>
      <c r="AC259" s="93"/>
      <c r="AD259" s="93"/>
      <c r="AE259" s="93"/>
      <c r="AF259" s="93"/>
      <c r="AG259" s="94"/>
      <c r="AI259" s="91">
        <v>250</v>
      </c>
      <c r="AJ259" s="95">
        <v>250</v>
      </c>
      <c r="AK259" s="96" t="s">
        <v>332</v>
      </c>
      <c r="AL259" s="97">
        <f t="shared" si="102"/>
        <v>0</v>
      </c>
      <c r="AM259" s="98">
        <v>0</v>
      </c>
      <c r="AN259" s="97">
        <f t="shared" si="103"/>
        <v>0</v>
      </c>
      <c r="AO259" s="97">
        <v>0</v>
      </c>
      <c r="AP259" s="97">
        <v>0</v>
      </c>
      <c r="AQ259" s="97">
        <v>0</v>
      </c>
      <c r="AR259" s="97">
        <v>0</v>
      </c>
      <c r="AS259" s="97">
        <v>0</v>
      </c>
      <c r="AT259" s="97">
        <f t="shared" si="104"/>
        <v>0</v>
      </c>
      <c r="AU259" s="99">
        <f t="shared" si="105"/>
        <v>0</v>
      </c>
      <c r="AV259" s="99">
        <f t="shared" si="106"/>
        <v>0</v>
      </c>
      <c r="AX259" s="100">
        <v>250</v>
      </c>
      <c r="AY259" s="101" t="s">
        <v>332</v>
      </c>
      <c r="AZ259" s="102"/>
      <c r="BA259" s="102"/>
      <c r="BB259" s="103"/>
      <c r="BC259" s="104">
        <f t="shared" si="107"/>
        <v>0</v>
      </c>
      <c r="BD259" s="103"/>
      <c r="BE259" s="103"/>
      <c r="BF259" s="104">
        <f t="shared" si="89"/>
        <v>0</v>
      </c>
      <c r="BG259" s="105">
        <f t="shared" si="90"/>
        <v>0</v>
      </c>
      <c r="BH259" s="106"/>
      <c r="BI259" s="104">
        <v>0</v>
      </c>
      <c r="BJ259" s="97">
        <f t="shared" si="108"/>
        <v>0</v>
      </c>
      <c r="BK259" s="97">
        <f t="shared" si="109"/>
        <v>0</v>
      </c>
      <c r="BL259" s="97">
        <f t="shared" si="110"/>
        <v>0</v>
      </c>
      <c r="BM259" s="97"/>
      <c r="BN259" s="104">
        <f t="shared" si="111"/>
        <v>0</v>
      </c>
      <c r="BO259" s="105">
        <f t="shared" si="112"/>
        <v>0</v>
      </c>
      <c r="BP259" s="107"/>
      <c r="BQ259" s="108">
        <v>0</v>
      </c>
      <c r="BR259" s="109">
        <v>0</v>
      </c>
      <c r="BS259" s="107"/>
      <c r="BT259" s="110"/>
      <c r="BU259" s="110">
        <f t="shared" si="91"/>
        <v>-250</v>
      </c>
      <c r="BV259"/>
      <c r="BW259" s="26"/>
      <c r="BX259" s="107"/>
    </row>
    <row r="260" spans="1:76">
      <c r="A260" s="79">
        <v>251</v>
      </c>
      <c r="B260" s="79">
        <v>251</v>
      </c>
      <c r="C260" s="80" t="s">
        <v>333</v>
      </c>
      <c r="D260" s="81">
        <f t="shared" si="92"/>
        <v>76</v>
      </c>
      <c r="E260" s="82">
        <f t="shared" si="93"/>
        <v>883652</v>
      </c>
      <c r="F260" s="82">
        <f t="shared" si="93"/>
        <v>67868</v>
      </c>
      <c r="G260" s="83">
        <f t="shared" si="94"/>
        <v>951520</v>
      </c>
      <c r="H260" s="84"/>
      <c r="I260" s="85">
        <f t="shared" si="95"/>
        <v>42534.633456993855</v>
      </c>
      <c r="J260" s="86">
        <f t="shared" si="85"/>
        <v>0.47232757792743579</v>
      </c>
      <c r="K260" s="87">
        <f t="shared" si="96"/>
        <v>67868</v>
      </c>
      <c r="L260" s="83">
        <f t="shared" si="97"/>
        <v>110402.63345699385</v>
      </c>
      <c r="M260" s="88"/>
      <c r="N260" s="111">
        <f t="shared" si="86"/>
        <v>841117.36654300615</v>
      </c>
      <c r="P260" s="85">
        <f t="shared" si="98"/>
        <v>0</v>
      </c>
      <c r="Q260" s="82">
        <f t="shared" si="99"/>
        <v>42534.633456993855</v>
      </c>
      <c r="R260" s="82">
        <f t="shared" si="100"/>
        <v>67868</v>
      </c>
      <c r="S260" s="90">
        <f t="shared" si="87"/>
        <v>110402.63345699385</v>
      </c>
      <c r="U260" s="111">
        <f t="shared" si="101"/>
        <v>157921.25</v>
      </c>
      <c r="V260">
        <f t="shared" si="88"/>
        <v>0</v>
      </c>
      <c r="W260" s="91">
        <v>251</v>
      </c>
      <c r="X260" s="92">
        <v>76</v>
      </c>
      <c r="Y260" s="93">
        <v>883652</v>
      </c>
      <c r="Z260" s="93">
        <v>0</v>
      </c>
      <c r="AA260" s="93">
        <v>883652</v>
      </c>
      <c r="AB260" s="93">
        <v>67868</v>
      </c>
      <c r="AC260" s="93">
        <v>951520</v>
      </c>
      <c r="AD260" s="93">
        <v>0</v>
      </c>
      <c r="AE260" s="93">
        <v>0</v>
      </c>
      <c r="AF260" s="93">
        <v>0</v>
      </c>
      <c r="AG260" s="94">
        <v>951520</v>
      </c>
      <c r="AI260" s="91">
        <v>251</v>
      </c>
      <c r="AJ260" s="95">
        <v>251</v>
      </c>
      <c r="AK260" s="96" t="s">
        <v>333</v>
      </c>
      <c r="AL260" s="97">
        <f t="shared" si="102"/>
        <v>883652</v>
      </c>
      <c r="AM260" s="98">
        <v>832311</v>
      </c>
      <c r="AN260" s="97">
        <f t="shared" si="103"/>
        <v>51341</v>
      </c>
      <c r="AO260" s="97">
        <v>17951.75</v>
      </c>
      <c r="AP260" s="97">
        <v>0</v>
      </c>
      <c r="AQ260" s="97">
        <v>11590.25</v>
      </c>
      <c r="AR260" s="97">
        <v>3541.25</v>
      </c>
      <c r="AS260" s="97">
        <v>5629</v>
      </c>
      <c r="AT260" s="97">
        <f t="shared" si="104"/>
        <v>0</v>
      </c>
      <c r="AU260" s="99">
        <f t="shared" si="105"/>
        <v>90053.25</v>
      </c>
      <c r="AV260" s="99">
        <f t="shared" si="106"/>
        <v>42534.633456993855</v>
      </c>
      <c r="AX260" s="100">
        <v>251</v>
      </c>
      <c r="AY260" s="101" t="s">
        <v>333</v>
      </c>
      <c r="AZ260" s="102"/>
      <c r="BA260" s="102"/>
      <c r="BB260" s="103"/>
      <c r="BC260" s="104">
        <f t="shared" si="107"/>
        <v>0</v>
      </c>
      <c r="BD260" s="103"/>
      <c r="BE260" s="103"/>
      <c r="BF260" s="104">
        <f t="shared" si="89"/>
        <v>0</v>
      </c>
      <c r="BG260" s="105">
        <f t="shared" si="90"/>
        <v>0</v>
      </c>
      <c r="BH260" s="106"/>
      <c r="BI260" s="104">
        <v>0</v>
      </c>
      <c r="BJ260" s="97">
        <f t="shared" si="108"/>
        <v>51341</v>
      </c>
      <c r="BK260" s="97">
        <f t="shared" si="109"/>
        <v>51341</v>
      </c>
      <c r="BL260" s="97">
        <f t="shared" si="110"/>
        <v>0</v>
      </c>
      <c r="BM260" s="97"/>
      <c r="BN260" s="104">
        <f t="shared" si="111"/>
        <v>0</v>
      </c>
      <c r="BO260" s="105">
        <f t="shared" si="112"/>
        <v>0</v>
      </c>
      <c r="BP260" s="107"/>
      <c r="BQ260" s="108">
        <v>48376</v>
      </c>
      <c r="BR260" s="109">
        <v>23681</v>
      </c>
      <c r="BS260" s="107"/>
      <c r="BT260" s="110"/>
      <c r="BU260" s="110">
        <f t="shared" si="91"/>
        <v>-251</v>
      </c>
      <c r="BV260"/>
      <c r="BW260" s="26"/>
      <c r="BX260" s="107"/>
    </row>
    <row r="261" spans="1:76">
      <c r="A261" s="79">
        <v>252</v>
      </c>
      <c r="B261" s="79">
        <v>252</v>
      </c>
      <c r="C261" s="80" t="s">
        <v>334</v>
      </c>
      <c r="D261" s="81">
        <f t="shared" si="92"/>
        <v>0</v>
      </c>
      <c r="E261" s="82">
        <f t="shared" si="93"/>
        <v>0</v>
      </c>
      <c r="F261" s="82">
        <f t="shared" si="93"/>
        <v>0</v>
      </c>
      <c r="G261" s="83">
        <f t="shared" si="94"/>
        <v>0</v>
      </c>
      <c r="H261" s="84"/>
      <c r="I261" s="85">
        <f t="shared" si="95"/>
        <v>0</v>
      </c>
      <c r="J261" s="86">
        <f t="shared" si="85"/>
        <v>0</v>
      </c>
      <c r="K261" s="87">
        <f t="shared" si="96"/>
        <v>0</v>
      </c>
      <c r="L261" s="83">
        <f t="shared" si="97"/>
        <v>0</v>
      </c>
      <c r="M261" s="88"/>
      <c r="N261" s="111">
        <f t="shared" si="86"/>
        <v>0</v>
      </c>
      <c r="P261" s="85">
        <f t="shared" si="98"/>
        <v>0</v>
      </c>
      <c r="Q261" s="82">
        <f t="shared" si="99"/>
        <v>0</v>
      </c>
      <c r="R261" s="82">
        <f t="shared" si="100"/>
        <v>0</v>
      </c>
      <c r="S261" s="90">
        <f t="shared" si="87"/>
        <v>0</v>
      </c>
      <c r="U261" s="111">
        <f t="shared" si="101"/>
        <v>7208.25</v>
      </c>
      <c r="V261">
        <f t="shared" si="88"/>
        <v>0</v>
      </c>
      <c r="W261" s="91">
        <v>252</v>
      </c>
      <c r="X261" s="92"/>
      <c r="Y261" s="93"/>
      <c r="Z261" s="93"/>
      <c r="AA261" s="93"/>
      <c r="AB261" s="93"/>
      <c r="AC261" s="93"/>
      <c r="AD261" s="93"/>
      <c r="AE261" s="93"/>
      <c r="AF261" s="93"/>
      <c r="AG261" s="94"/>
      <c r="AI261" s="91">
        <v>252</v>
      </c>
      <c r="AJ261" s="95">
        <v>252</v>
      </c>
      <c r="AK261" s="96" t="s">
        <v>334</v>
      </c>
      <c r="AL261" s="97">
        <f t="shared" si="102"/>
        <v>0</v>
      </c>
      <c r="AM261" s="98">
        <v>0</v>
      </c>
      <c r="AN261" s="97">
        <f t="shared" si="103"/>
        <v>0</v>
      </c>
      <c r="AO261" s="97">
        <v>0</v>
      </c>
      <c r="AP261" s="97">
        <v>0</v>
      </c>
      <c r="AQ261" s="97">
        <v>3598</v>
      </c>
      <c r="AR261" s="97">
        <v>1299.75</v>
      </c>
      <c r="AS261" s="97">
        <v>2310.5</v>
      </c>
      <c r="AT261" s="97">
        <f t="shared" si="104"/>
        <v>0</v>
      </c>
      <c r="AU261" s="99">
        <f t="shared" si="105"/>
        <v>7208.25</v>
      </c>
      <c r="AV261" s="99">
        <f t="shared" si="106"/>
        <v>0</v>
      </c>
      <c r="AX261" s="100">
        <v>252</v>
      </c>
      <c r="AY261" s="101" t="s">
        <v>334</v>
      </c>
      <c r="AZ261" s="102"/>
      <c r="BA261" s="102"/>
      <c r="BB261" s="103"/>
      <c r="BC261" s="104">
        <f t="shared" si="107"/>
        <v>0</v>
      </c>
      <c r="BD261" s="103"/>
      <c r="BE261" s="103"/>
      <c r="BF261" s="104">
        <f t="shared" si="89"/>
        <v>0</v>
      </c>
      <c r="BG261" s="105">
        <f t="shared" si="90"/>
        <v>0</v>
      </c>
      <c r="BH261" s="106"/>
      <c r="BI261" s="104">
        <v>0</v>
      </c>
      <c r="BJ261" s="97">
        <f t="shared" si="108"/>
        <v>0</v>
      </c>
      <c r="BK261" s="97">
        <f t="shared" si="109"/>
        <v>0</v>
      </c>
      <c r="BL261" s="97">
        <f t="shared" si="110"/>
        <v>0</v>
      </c>
      <c r="BM261" s="97"/>
      <c r="BN261" s="104">
        <f t="shared" si="111"/>
        <v>0</v>
      </c>
      <c r="BO261" s="105">
        <f t="shared" si="112"/>
        <v>0</v>
      </c>
      <c r="BP261" s="107"/>
      <c r="BQ261" s="108">
        <v>0</v>
      </c>
      <c r="BR261" s="109">
        <v>0</v>
      </c>
      <c r="BS261" s="107"/>
      <c r="BT261" s="110"/>
      <c r="BU261" s="110">
        <f t="shared" si="91"/>
        <v>-252</v>
      </c>
      <c r="BV261"/>
      <c r="BW261" s="26"/>
      <c r="BX261" s="107"/>
    </row>
    <row r="262" spans="1:76">
      <c r="A262" s="79">
        <v>253</v>
      </c>
      <c r="B262" s="79">
        <v>253</v>
      </c>
      <c r="C262" s="80" t="s">
        <v>335</v>
      </c>
      <c r="D262" s="81">
        <f t="shared" si="92"/>
        <v>2</v>
      </c>
      <c r="E262" s="82">
        <f t="shared" si="93"/>
        <v>41636</v>
      </c>
      <c r="F262" s="82">
        <f t="shared" si="93"/>
        <v>1786</v>
      </c>
      <c r="G262" s="83">
        <f t="shared" si="94"/>
        <v>43422</v>
      </c>
      <c r="H262" s="84"/>
      <c r="I262" s="85">
        <f t="shared" si="95"/>
        <v>17500.664130919504</v>
      </c>
      <c r="J262" s="86">
        <f t="shared" si="85"/>
        <v>0.63920026775702199</v>
      </c>
      <c r="K262" s="87">
        <f t="shared" si="96"/>
        <v>1786</v>
      </c>
      <c r="L262" s="83">
        <f t="shared" si="97"/>
        <v>19286.664130919504</v>
      </c>
      <c r="M262" s="88"/>
      <c r="N262" s="111">
        <f t="shared" si="86"/>
        <v>24135.335869080496</v>
      </c>
      <c r="P262" s="85">
        <f t="shared" si="98"/>
        <v>0</v>
      </c>
      <c r="Q262" s="82">
        <f t="shared" si="99"/>
        <v>17500.664130919504</v>
      </c>
      <c r="R262" s="82">
        <f t="shared" si="100"/>
        <v>1786</v>
      </c>
      <c r="S262" s="90">
        <f t="shared" si="87"/>
        <v>19286.664130919504</v>
      </c>
      <c r="U262" s="111">
        <f t="shared" si="101"/>
        <v>29165</v>
      </c>
      <c r="V262">
        <f t="shared" si="88"/>
        <v>0</v>
      </c>
      <c r="W262" s="91">
        <v>253</v>
      </c>
      <c r="X262" s="92">
        <v>2</v>
      </c>
      <c r="Y262" s="93">
        <v>41636</v>
      </c>
      <c r="Z262" s="93">
        <v>0</v>
      </c>
      <c r="AA262" s="93">
        <v>41636</v>
      </c>
      <c r="AB262" s="93">
        <v>1786</v>
      </c>
      <c r="AC262" s="93">
        <v>43422</v>
      </c>
      <c r="AD262" s="93">
        <v>0</v>
      </c>
      <c r="AE262" s="93">
        <v>0</v>
      </c>
      <c r="AF262" s="93">
        <v>0</v>
      </c>
      <c r="AG262" s="94">
        <v>43422</v>
      </c>
      <c r="AI262" s="91">
        <v>253</v>
      </c>
      <c r="AJ262" s="95">
        <v>253</v>
      </c>
      <c r="AK262" s="96" t="s">
        <v>335</v>
      </c>
      <c r="AL262" s="97">
        <f t="shared" si="102"/>
        <v>41636</v>
      </c>
      <c r="AM262" s="98">
        <v>20512</v>
      </c>
      <c r="AN262" s="97">
        <f t="shared" si="103"/>
        <v>21124</v>
      </c>
      <c r="AO262" s="97">
        <v>0</v>
      </c>
      <c r="AP262" s="97">
        <v>6255</v>
      </c>
      <c r="AQ262" s="97">
        <v>0</v>
      </c>
      <c r="AR262" s="97">
        <v>0</v>
      </c>
      <c r="AS262" s="97">
        <v>0</v>
      </c>
      <c r="AT262" s="97">
        <f t="shared" si="104"/>
        <v>0</v>
      </c>
      <c r="AU262" s="99">
        <f t="shared" si="105"/>
        <v>27379</v>
      </c>
      <c r="AV262" s="99">
        <f t="shared" si="106"/>
        <v>17500.664130919504</v>
      </c>
      <c r="AX262" s="100">
        <v>253</v>
      </c>
      <c r="AY262" s="101" t="s">
        <v>335</v>
      </c>
      <c r="AZ262" s="102"/>
      <c r="BA262" s="102"/>
      <c r="BB262" s="103"/>
      <c r="BC262" s="104">
        <f t="shared" si="107"/>
        <v>0</v>
      </c>
      <c r="BD262" s="103"/>
      <c r="BE262" s="103"/>
      <c r="BF262" s="104">
        <f t="shared" si="89"/>
        <v>0</v>
      </c>
      <c r="BG262" s="105">
        <f t="shared" si="90"/>
        <v>0</v>
      </c>
      <c r="BH262" s="106"/>
      <c r="BI262" s="104">
        <v>0</v>
      </c>
      <c r="BJ262" s="97">
        <f t="shared" si="108"/>
        <v>21124</v>
      </c>
      <c r="BK262" s="97">
        <f t="shared" si="109"/>
        <v>21124</v>
      </c>
      <c r="BL262" s="97">
        <f t="shared" si="110"/>
        <v>0</v>
      </c>
      <c r="BM262" s="97"/>
      <c r="BN262" s="104">
        <f t="shared" si="111"/>
        <v>0</v>
      </c>
      <c r="BO262" s="105">
        <f t="shared" si="112"/>
        <v>0</v>
      </c>
      <c r="BP262" s="107"/>
      <c r="BQ262" s="108">
        <v>605</v>
      </c>
      <c r="BR262" s="109">
        <v>0</v>
      </c>
      <c r="BS262" s="107"/>
      <c r="BT262" s="110"/>
      <c r="BU262" s="110">
        <f t="shared" si="91"/>
        <v>-253</v>
      </c>
      <c r="BV262"/>
      <c r="BW262" s="26"/>
      <c r="BX262" s="107"/>
    </row>
    <row r="263" spans="1:76">
      <c r="A263" s="79">
        <v>254</v>
      </c>
      <c r="B263" s="79">
        <v>254</v>
      </c>
      <c r="C263" s="80" t="s">
        <v>336</v>
      </c>
      <c r="D263" s="81">
        <f t="shared" si="92"/>
        <v>0</v>
      </c>
      <c r="E263" s="82">
        <f t="shared" si="93"/>
        <v>0</v>
      </c>
      <c r="F263" s="82">
        <f t="shared" si="93"/>
        <v>0</v>
      </c>
      <c r="G263" s="83">
        <f t="shared" si="94"/>
        <v>0</v>
      </c>
      <c r="H263" s="84"/>
      <c r="I263" s="85">
        <f t="shared" si="95"/>
        <v>0</v>
      </c>
      <c r="J263" s="86" t="str">
        <f t="shared" si="85"/>
        <v/>
      </c>
      <c r="K263" s="87">
        <f t="shared" si="96"/>
        <v>0</v>
      </c>
      <c r="L263" s="83">
        <f t="shared" si="97"/>
        <v>0</v>
      </c>
      <c r="M263" s="88"/>
      <c r="N263" s="111">
        <f t="shared" si="86"/>
        <v>0</v>
      </c>
      <c r="P263" s="85">
        <f t="shared" si="98"/>
        <v>0</v>
      </c>
      <c r="Q263" s="82">
        <f t="shared" si="99"/>
        <v>0</v>
      </c>
      <c r="R263" s="82">
        <f t="shared" si="100"/>
        <v>0</v>
      </c>
      <c r="S263" s="90">
        <f t="shared" si="87"/>
        <v>0</v>
      </c>
      <c r="U263" s="111">
        <f t="shared" si="101"/>
        <v>0</v>
      </c>
      <c r="V263">
        <f t="shared" si="88"/>
        <v>0</v>
      </c>
      <c r="W263" s="91">
        <v>254</v>
      </c>
      <c r="X263" s="92"/>
      <c r="Y263" s="93"/>
      <c r="Z263" s="93"/>
      <c r="AA263" s="93"/>
      <c r="AB263" s="93"/>
      <c r="AC263" s="93"/>
      <c r="AD263" s="93"/>
      <c r="AE263" s="93"/>
      <c r="AF263" s="93"/>
      <c r="AG263" s="94"/>
      <c r="AI263" s="91">
        <v>254</v>
      </c>
      <c r="AJ263" s="95">
        <v>254</v>
      </c>
      <c r="AK263" s="96" t="s">
        <v>336</v>
      </c>
      <c r="AL263" s="97">
        <f t="shared" si="102"/>
        <v>0</v>
      </c>
      <c r="AM263" s="98">
        <v>0</v>
      </c>
      <c r="AN263" s="97">
        <f t="shared" si="103"/>
        <v>0</v>
      </c>
      <c r="AO263" s="97">
        <v>0</v>
      </c>
      <c r="AP263" s="97">
        <v>0</v>
      </c>
      <c r="AQ263" s="97">
        <v>0</v>
      </c>
      <c r="AR263" s="97">
        <v>0</v>
      </c>
      <c r="AS263" s="97">
        <v>0</v>
      </c>
      <c r="AT263" s="97">
        <f t="shared" si="104"/>
        <v>0</v>
      </c>
      <c r="AU263" s="99">
        <f t="shared" si="105"/>
        <v>0</v>
      </c>
      <c r="AV263" s="99">
        <f t="shared" si="106"/>
        <v>0</v>
      </c>
      <c r="AX263" s="100">
        <v>254</v>
      </c>
      <c r="AY263" s="101" t="s">
        <v>336</v>
      </c>
      <c r="AZ263" s="102"/>
      <c r="BA263" s="102"/>
      <c r="BB263" s="103"/>
      <c r="BC263" s="104">
        <f t="shared" si="107"/>
        <v>0</v>
      </c>
      <c r="BD263" s="103"/>
      <c r="BE263" s="103"/>
      <c r="BF263" s="104">
        <f t="shared" si="89"/>
        <v>0</v>
      </c>
      <c r="BG263" s="105">
        <f t="shared" si="90"/>
        <v>0</v>
      </c>
      <c r="BH263" s="106"/>
      <c r="BI263" s="104">
        <v>0</v>
      </c>
      <c r="BJ263" s="97">
        <f t="shared" si="108"/>
        <v>0</v>
      </c>
      <c r="BK263" s="97">
        <f t="shared" si="109"/>
        <v>0</v>
      </c>
      <c r="BL263" s="97">
        <f t="shared" si="110"/>
        <v>0</v>
      </c>
      <c r="BM263" s="97"/>
      <c r="BN263" s="104">
        <f t="shared" si="111"/>
        <v>0</v>
      </c>
      <c r="BO263" s="105">
        <f t="shared" si="112"/>
        <v>0</v>
      </c>
      <c r="BP263" s="107"/>
      <c r="BQ263" s="108">
        <v>0</v>
      </c>
      <c r="BR263" s="109">
        <v>0</v>
      </c>
      <c r="BS263" s="107"/>
      <c r="BT263" s="110"/>
      <c r="BU263" s="110">
        <f t="shared" si="91"/>
        <v>-254</v>
      </c>
      <c r="BV263"/>
      <c r="BW263" s="26"/>
      <c r="BX263" s="107"/>
    </row>
    <row r="264" spans="1:76">
      <c r="A264" s="79">
        <v>255</v>
      </c>
      <c r="B264" s="79">
        <v>255</v>
      </c>
      <c r="C264" s="80" t="s">
        <v>337</v>
      </c>
      <c r="D264" s="81">
        <f t="shared" si="92"/>
        <v>0</v>
      </c>
      <c r="E264" s="82">
        <f t="shared" si="93"/>
        <v>0</v>
      </c>
      <c r="F264" s="82">
        <f t="shared" si="93"/>
        <v>0</v>
      </c>
      <c r="G264" s="83">
        <f t="shared" si="94"/>
        <v>0</v>
      </c>
      <c r="H264" s="84"/>
      <c r="I264" s="85">
        <f t="shared" si="95"/>
        <v>0</v>
      </c>
      <c r="J264" s="86" t="str">
        <f t="shared" si="85"/>
        <v/>
      </c>
      <c r="K264" s="87">
        <f t="shared" si="96"/>
        <v>0</v>
      </c>
      <c r="L264" s="83">
        <f t="shared" si="97"/>
        <v>0</v>
      </c>
      <c r="M264" s="88"/>
      <c r="N264" s="111">
        <f t="shared" si="86"/>
        <v>0</v>
      </c>
      <c r="P264" s="85">
        <f t="shared" si="98"/>
        <v>0</v>
      </c>
      <c r="Q264" s="82">
        <f t="shared" si="99"/>
        <v>0</v>
      </c>
      <c r="R264" s="82">
        <f t="shared" si="100"/>
        <v>0</v>
      </c>
      <c r="S264" s="90">
        <f t="shared" si="87"/>
        <v>0</v>
      </c>
      <c r="U264" s="111">
        <f t="shared" si="101"/>
        <v>0</v>
      </c>
      <c r="V264">
        <f t="shared" si="88"/>
        <v>0</v>
      </c>
      <c r="W264" s="91">
        <v>255</v>
      </c>
      <c r="X264" s="92"/>
      <c r="Y264" s="93"/>
      <c r="Z264" s="93"/>
      <c r="AA264" s="93"/>
      <c r="AB264" s="93"/>
      <c r="AC264" s="93"/>
      <c r="AD264" s="93"/>
      <c r="AE264" s="93"/>
      <c r="AF264" s="93"/>
      <c r="AG264" s="94"/>
      <c r="AI264" s="91">
        <v>255</v>
      </c>
      <c r="AJ264" s="95">
        <v>255</v>
      </c>
      <c r="AK264" s="96" t="s">
        <v>337</v>
      </c>
      <c r="AL264" s="97">
        <f t="shared" si="102"/>
        <v>0</v>
      </c>
      <c r="AM264" s="98">
        <v>0</v>
      </c>
      <c r="AN264" s="97">
        <f t="shared" si="103"/>
        <v>0</v>
      </c>
      <c r="AO264" s="97">
        <v>0</v>
      </c>
      <c r="AP264" s="97">
        <v>0</v>
      </c>
      <c r="AQ264" s="97">
        <v>0</v>
      </c>
      <c r="AR264" s="97">
        <v>0</v>
      </c>
      <c r="AS264" s="97">
        <v>0</v>
      </c>
      <c r="AT264" s="97">
        <f t="shared" si="104"/>
        <v>0</v>
      </c>
      <c r="AU264" s="99">
        <f t="shared" si="105"/>
        <v>0</v>
      </c>
      <c r="AV264" s="99">
        <f t="shared" si="106"/>
        <v>0</v>
      </c>
      <c r="AX264" s="100">
        <v>255</v>
      </c>
      <c r="AY264" s="101" t="s">
        <v>337</v>
      </c>
      <c r="AZ264" s="102"/>
      <c r="BA264" s="102"/>
      <c r="BB264" s="103"/>
      <c r="BC264" s="104">
        <f t="shared" si="107"/>
        <v>0</v>
      </c>
      <c r="BD264" s="103"/>
      <c r="BE264" s="103"/>
      <c r="BF264" s="104">
        <f t="shared" si="89"/>
        <v>0</v>
      </c>
      <c r="BG264" s="105">
        <f t="shared" si="90"/>
        <v>0</v>
      </c>
      <c r="BH264" s="106"/>
      <c r="BI264" s="104">
        <v>0</v>
      </c>
      <c r="BJ264" s="97">
        <f t="shared" si="108"/>
        <v>0</v>
      </c>
      <c r="BK264" s="97">
        <f t="shared" si="109"/>
        <v>0</v>
      </c>
      <c r="BL264" s="97">
        <f t="shared" si="110"/>
        <v>0</v>
      </c>
      <c r="BM264" s="97"/>
      <c r="BN264" s="104">
        <f t="shared" si="111"/>
        <v>0</v>
      </c>
      <c r="BO264" s="105">
        <f t="shared" si="112"/>
        <v>0</v>
      </c>
      <c r="BP264" s="107"/>
      <c r="BQ264" s="108">
        <v>0</v>
      </c>
      <c r="BR264" s="109">
        <v>0</v>
      </c>
      <c r="BS264" s="107"/>
      <c r="BT264" s="110"/>
      <c r="BU264" s="110">
        <f t="shared" si="91"/>
        <v>-255</v>
      </c>
      <c r="BV264"/>
      <c r="BW264" s="26"/>
      <c r="BX264" s="107"/>
    </row>
    <row r="265" spans="1:76">
      <c r="A265" s="79">
        <v>256</v>
      </c>
      <c r="B265" s="79">
        <v>256</v>
      </c>
      <c r="C265" s="80" t="s">
        <v>338</v>
      </c>
      <c r="D265" s="81">
        <f t="shared" si="92"/>
        <v>0</v>
      </c>
      <c r="E265" s="82">
        <f t="shared" si="93"/>
        <v>0</v>
      </c>
      <c r="F265" s="82">
        <f t="shared" si="93"/>
        <v>0</v>
      </c>
      <c r="G265" s="83">
        <f t="shared" si="94"/>
        <v>0</v>
      </c>
      <c r="H265" s="84"/>
      <c r="I265" s="85">
        <f t="shared" si="95"/>
        <v>0</v>
      </c>
      <c r="J265" s="86" t="str">
        <f t="shared" si="85"/>
        <v/>
      </c>
      <c r="K265" s="87">
        <f t="shared" si="96"/>
        <v>0</v>
      </c>
      <c r="L265" s="83">
        <f t="shared" si="97"/>
        <v>0</v>
      </c>
      <c r="M265" s="88"/>
      <c r="N265" s="111">
        <f t="shared" si="86"/>
        <v>0</v>
      </c>
      <c r="P265" s="85">
        <f t="shared" si="98"/>
        <v>0</v>
      </c>
      <c r="Q265" s="82">
        <f t="shared" si="99"/>
        <v>0</v>
      </c>
      <c r="R265" s="82">
        <f t="shared" si="100"/>
        <v>0</v>
      </c>
      <c r="S265" s="90">
        <f t="shared" si="87"/>
        <v>0</v>
      </c>
      <c r="U265" s="111">
        <f t="shared" si="101"/>
        <v>0</v>
      </c>
      <c r="V265">
        <f t="shared" si="88"/>
        <v>0</v>
      </c>
      <c r="W265" s="91">
        <v>256</v>
      </c>
      <c r="X265" s="92"/>
      <c r="Y265" s="93"/>
      <c r="Z265" s="93"/>
      <c r="AA265" s="93"/>
      <c r="AB265" s="93"/>
      <c r="AC265" s="93"/>
      <c r="AD265" s="93"/>
      <c r="AE265" s="93"/>
      <c r="AF265" s="93"/>
      <c r="AG265" s="94"/>
      <c r="AI265" s="91">
        <v>256</v>
      </c>
      <c r="AJ265" s="95">
        <v>256</v>
      </c>
      <c r="AK265" s="96" t="s">
        <v>338</v>
      </c>
      <c r="AL265" s="97">
        <f t="shared" si="102"/>
        <v>0</v>
      </c>
      <c r="AM265" s="98">
        <v>0</v>
      </c>
      <c r="AN265" s="97">
        <f t="shared" si="103"/>
        <v>0</v>
      </c>
      <c r="AO265" s="97">
        <v>0</v>
      </c>
      <c r="AP265" s="97">
        <v>0</v>
      </c>
      <c r="AQ265" s="97">
        <v>0</v>
      </c>
      <c r="AR265" s="97">
        <v>0</v>
      </c>
      <c r="AS265" s="97">
        <v>0</v>
      </c>
      <c r="AT265" s="97">
        <f t="shared" si="104"/>
        <v>0</v>
      </c>
      <c r="AU265" s="99">
        <f t="shared" si="105"/>
        <v>0</v>
      </c>
      <c r="AV265" s="99">
        <f t="shared" si="106"/>
        <v>0</v>
      </c>
      <c r="AX265" s="100">
        <v>256</v>
      </c>
      <c r="AY265" s="101" t="s">
        <v>338</v>
      </c>
      <c r="AZ265" s="102"/>
      <c r="BA265" s="102"/>
      <c r="BB265" s="103"/>
      <c r="BC265" s="104">
        <f t="shared" si="107"/>
        <v>0</v>
      </c>
      <c r="BD265" s="103"/>
      <c r="BE265" s="103"/>
      <c r="BF265" s="104">
        <f t="shared" si="89"/>
        <v>0</v>
      </c>
      <c r="BG265" s="105">
        <f t="shared" si="90"/>
        <v>0</v>
      </c>
      <c r="BH265" s="106"/>
      <c r="BI265" s="104">
        <v>0</v>
      </c>
      <c r="BJ265" s="97">
        <f t="shared" si="108"/>
        <v>0</v>
      </c>
      <c r="BK265" s="97">
        <f t="shared" si="109"/>
        <v>0</v>
      </c>
      <c r="BL265" s="97">
        <f t="shared" si="110"/>
        <v>0</v>
      </c>
      <c r="BM265" s="97"/>
      <c r="BN265" s="104">
        <f t="shared" si="111"/>
        <v>0</v>
      </c>
      <c r="BO265" s="105">
        <f t="shared" si="112"/>
        <v>0</v>
      </c>
      <c r="BP265" s="107"/>
      <c r="BQ265" s="108">
        <v>0</v>
      </c>
      <c r="BR265" s="109">
        <v>0</v>
      </c>
      <c r="BS265" s="107"/>
      <c r="BT265" s="110"/>
      <c r="BU265" s="110">
        <f t="shared" si="91"/>
        <v>-256</v>
      </c>
      <c r="BV265"/>
      <c r="BW265" s="26"/>
      <c r="BX265" s="107"/>
    </row>
    <row r="266" spans="1:76">
      <c r="A266" s="79">
        <v>257</v>
      </c>
      <c r="B266" s="79">
        <v>257</v>
      </c>
      <c r="C266" s="80" t="s">
        <v>339</v>
      </c>
      <c r="D266" s="81">
        <f t="shared" si="92"/>
        <v>0</v>
      </c>
      <c r="E266" s="82">
        <f t="shared" si="93"/>
        <v>0</v>
      </c>
      <c r="F266" s="82">
        <f t="shared" si="93"/>
        <v>0</v>
      </c>
      <c r="G266" s="83">
        <f t="shared" si="94"/>
        <v>0</v>
      </c>
      <c r="H266" s="84"/>
      <c r="I266" s="85">
        <f t="shared" si="95"/>
        <v>0</v>
      </c>
      <c r="J266" s="86" t="str">
        <f t="shared" ref="J266:J329" si="113">IF(AU266=0,"",(SUM(I266)/SUM(AU266)))</f>
        <v/>
      </c>
      <c r="K266" s="87">
        <f t="shared" si="96"/>
        <v>0</v>
      </c>
      <c r="L266" s="83">
        <f t="shared" si="97"/>
        <v>0</v>
      </c>
      <c r="M266" s="88"/>
      <c r="N266" s="111">
        <f t="shared" ref="N266:N329" si="114">G266-L266</f>
        <v>0</v>
      </c>
      <c r="P266" s="85">
        <f t="shared" si="98"/>
        <v>0</v>
      </c>
      <c r="Q266" s="82">
        <f t="shared" si="99"/>
        <v>0</v>
      </c>
      <c r="R266" s="82">
        <f t="shared" si="100"/>
        <v>0</v>
      </c>
      <c r="S266" s="90">
        <f t="shared" ref="S266:S329" si="115">SUM(P266:R266)-AE266-BE266</f>
        <v>0</v>
      </c>
      <c r="U266" s="111">
        <f t="shared" si="101"/>
        <v>0</v>
      </c>
      <c r="V266">
        <f t="shared" ref="V266:V329" si="116">W266-A266</f>
        <v>0</v>
      </c>
      <c r="W266" s="91">
        <v>257</v>
      </c>
      <c r="X266" s="92"/>
      <c r="Y266" s="93"/>
      <c r="Z266" s="93"/>
      <c r="AA266" s="93"/>
      <c r="AB266" s="93"/>
      <c r="AC266" s="93"/>
      <c r="AD266" s="93"/>
      <c r="AE266" s="93"/>
      <c r="AF266" s="93"/>
      <c r="AG266" s="94"/>
      <c r="AI266" s="91">
        <v>257</v>
      </c>
      <c r="AJ266" s="95">
        <v>257</v>
      </c>
      <c r="AK266" s="96" t="s">
        <v>339</v>
      </c>
      <c r="AL266" s="97">
        <f t="shared" si="102"/>
        <v>0</v>
      </c>
      <c r="AM266" s="98">
        <v>0</v>
      </c>
      <c r="AN266" s="97">
        <f t="shared" si="103"/>
        <v>0</v>
      </c>
      <c r="AO266" s="97">
        <v>0</v>
      </c>
      <c r="AP266" s="97">
        <v>0</v>
      </c>
      <c r="AQ266" s="97">
        <v>0</v>
      </c>
      <c r="AR266" s="97">
        <v>0</v>
      </c>
      <c r="AS266" s="97">
        <v>0</v>
      </c>
      <c r="AT266" s="97">
        <f t="shared" si="104"/>
        <v>0</v>
      </c>
      <c r="AU266" s="99">
        <f t="shared" si="105"/>
        <v>0</v>
      </c>
      <c r="AV266" s="99">
        <f t="shared" si="106"/>
        <v>0</v>
      </c>
      <c r="AX266" s="100">
        <v>257</v>
      </c>
      <c r="AY266" s="101" t="s">
        <v>339</v>
      </c>
      <c r="AZ266" s="102"/>
      <c r="BA266" s="102"/>
      <c r="BB266" s="103"/>
      <c r="BC266" s="104">
        <f t="shared" si="107"/>
        <v>0</v>
      </c>
      <c r="BD266" s="103"/>
      <c r="BE266" s="103"/>
      <c r="BF266" s="104">
        <f t="shared" ref="BF266:BF329" si="117">BD266+BE266</f>
        <v>0</v>
      </c>
      <c r="BG266" s="105">
        <f t="shared" ref="BG266:BG329" si="118">BF266+BC266</f>
        <v>0</v>
      </c>
      <c r="BH266" s="106"/>
      <c r="BI266" s="104">
        <v>0</v>
      </c>
      <c r="BJ266" s="97">
        <f t="shared" si="108"/>
        <v>0</v>
      </c>
      <c r="BK266" s="97">
        <f t="shared" si="109"/>
        <v>0</v>
      </c>
      <c r="BL266" s="97">
        <f t="shared" si="110"/>
        <v>0</v>
      </c>
      <c r="BM266" s="97"/>
      <c r="BN266" s="104">
        <f t="shared" si="111"/>
        <v>0</v>
      </c>
      <c r="BO266" s="105">
        <f t="shared" si="112"/>
        <v>0</v>
      </c>
      <c r="BP266" s="107"/>
      <c r="BQ266" s="108">
        <v>0</v>
      </c>
      <c r="BR266" s="109">
        <v>0</v>
      </c>
      <c r="BS266" s="107"/>
      <c r="BT266" s="110"/>
      <c r="BU266" s="110">
        <f t="shared" ref="BU266:BU329" si="119">BV266-A266</f>
        <v>-257</v>
      </c>
      <c r="BV266"/>
      <c r="BW266" s="26"/>
      <c r="BX266" s="107"/>
    </row>
    <row r="267" spans="1:76">
      <c r="A267" s="79">
        <v>258</v>
      </c>
      <c r="B267" s="79">
        <v>258</v>
      </c>
      <c r="C267" s="80" t="s">
        <v>340</v>
      </c>
      <c r="D267" s="81">
        <f t="shared" ref="D267:D330" si="120">X267</f>
        <v>411</v>
      </c>
      <c r="E267" s="82">
        <f t="shared" ref="E267:F330" si="121">AA267+BA267</f>
        <v>5184507</v>
      </c>
      <c r="F267" s="82">
        <f t="shared" si="121"/>
        <v>367023</v>
      </c>
      <c r="G267" s="83">
        <f t="shared" ref="G267:G330" si="122">F267+E267</f>
        <v>5551530</v>
      </c>
      <c r="H267" s="84"/>
      <c r="I267" s="85">
        <f t="shared" ref="I267:I330" si="123">IF(AV267="",AU267,AV267)</f>
        <v>838779.22707385628</v>
      </c>
      <c r="J267" s="86">
        <f t="shared" si="113"/>
        <v>0.58780016547100511</v>
      </c>
      <c r="K267" s="87">
        <f t="shared" ref="K267:K330" si="124">F267</f>
        <v>367023</v>
      </c>
      <c r="L267" s="83">
        <f t="shared" ref="L267:L330" si="125">I267+K267</f>
        <v>1205802.2270738562</v>
      </c>
      <c r="M267" s="88"/>
      <c r="N267" s="111">
        <f t="shared" si="114"/>
        <v>4345727.7729261443</v>
      </c>
      <c r="P267" s="85">
        <f t="shared" ref="P267:P330" si="126">AF267+BF267</f>
        <v>0</v>
      </c>
      <c r="Q267" s="82">
        <f t="shared" ref="Q267:Q330" si="127">IF(AV267="",AU267,AV267)</f>
        <v>838779.22707385628</v>
      </c>
      <c r="R267" s="82">
        <f t="shared" ref="R267:R330" si="128">AB267+AE267+BB267+BE267</f>
        <v>367023</v>
      </c>
      <c r="S267" s="90">
        <f t="shared" si="115"/>
        <v>1205802.2270738562</v>
      </c>
      <c r="U267" s="111">
        <f t="shared" ref="U267:U330" si="129">AB267+AF267+AU267</f>
        <v>1794003.25</v>
      </c>
      <c r="V267">
        <f t="shared" si="116"/>
        <v>0</v>
      </c>
      <c r="W267" s="91">
        <v>258</v>
      </c>
      <c r="X267" s="92">
        <v>411</v>
      </c>
      <c r="Y267" s="93">
        <v>5184507</v>
      </c>
      <c r="Z267" s="93">
        <v>0</v>
      </c>
      <c r="AA267" s="93">
        <v>5184507</v>
      </c>
      <c r="AB267" s="93">
        <v>367023</v>
      </c>
      <c r="AC267" s="93">
        <v>5551530</v>
      </c>
      <c r="AD267" s="93">
        <v>0</v>
      </c>
      <c r="AE267" s="93">
        <v>0</v>
      </c>
      <c r="AF267" s="93">
        <v>0</v>
      </c>
      <c r="AG267" s="94">
        <v>5551530</v>
      </c>
      <c r="AI267" s="91">
        <v>258</v>
      </c>
      <c r="AJ267" s="95">
        <v>258</v>
      </c>
      <c r="AK267" s="96" t="s">
        <v>340</v>
      </c>
      <c r="AL267" s="97">
        <f t="shared" ref="AL267:AL330" si="130">AA267+BA267</f>
        <v>5184507</v>
      </c>
      <c r="AM267" s="98">
        <v>4172067</v>
      </c>
      <c r="AN267" s="97">
        <f t="shared" ref="AN267:AN330" si="131">IF(AM267&lt;0,AL267,IF(AL267-AM267&gt;0,AL267-AM267,0))</f>
        <v>1012440</v>
      </c>
      <c r="AO267" s="97">
        <v>83612.5</v>
      </c>
      <c r="AP267" s="97">
        <v>168256</v>
      </c>
      <c r="AQ267" s="97">
        <v>150784.5</v>
      </c>
      <c r="AR267" s="97">
        <v>11887.25</v>
      </c>
      <c r="AS267" s="97">
        <v>0</v>
      </c>
      <c r="AT267" s="97">
        <f t="shared" ref="AT267:AT330" si="132">BN267</f>
        <v>0</v>
      </c>
      <c r="AU267" s="99">
        <f t="shared" ref="AU267:AU330" si="133">SUM(AN267:AS267)+AT267</f>
        <v>1426980.25</v>
      </c>
      <c r="AV267" s="99">
        <f t="shared" ref="AV267:AV330" si="134">AN267*AN$3+AO267*AO$3+AP267*AP$3+AQ267*AQ$3+AR267*AR$3+AS267*AS$3</f>
        <v>838779.22707385628</v>
      </c>
      <c r="AX267" s="100">
        <v>258</v>
      </c>
      <c r="AY267" s="101" t="s">
        <v>340</v>
      </c>
      <c r="AZ267" s="102"/>
      <c r="BA267" s="102"/>
      <c r="BB267" s="103"/>
      <c r="BC267" s="104">
        <f t="shared" ref="BC267:BC330" si="135">BA267+BB267</f>
        <v>0</v>
      </c>
      <c r="BD267" s="103"/>
      <c r="BE267" s="103"/>
      <c r="BF267" s="104">
        <f t="shared" si="117"/>
        <v>0</v>
      </c>
      <c r="BG267" s="105">
        <f t="shared" si="118"/>
        <v>0</v>
      </c>
      <c r="BH267" s="106"/>
      <c r="BI267" s="104">
        <v>0</v>
      </c>
      <c r="BJ267" s="97">
        <f t="shared" ref="BJ267:BJ330" si="136">AN267</f>
        <v>1012440</v>
      </c>
      <c r="BK267" s="97">
        <f t="shared" ref="BK267:BK330" si="137">IF(AM267&lt;0,0,IF((AA267-AM267)&gt;0,AA267-AM267,0))</f>
        <v>1012440</v>
      </c>
      <c r="BL267" s="97">
        <f t="shared" ref="BL267:BL330" si="138">BJ267-BK267</f>
        <v>0</v>
      </c>
      <c r="BM267" s="97"/>
      <c r="BN267" s="104">
        <f t="shared" ref="BN267:BN330" si="139">IF(AND(BL267&lt;0,BM267&lt;0),      IF(BL267&lt;BM267,    0,   BM267-BL267),    IF(AND(BL267&gt;0,BM267&gt;0),     IF(OR(BM267&gt;BL267,BM267=BL267    ),      BM267-BL267,    0), BM267))</f>
        <v>0</v>
      </c>
      <c r="BO267" s="105">
        <f t="shared" ref="BO267:BO330" si="140">BI267+BN267</f>
        <v>0</v>
      </c>
      <c r="BP267" s="107"/>
      <c r="BQ267" s="108">
        <v>723755</v>
      </c>
      <c r="BR267" s="109">
        <v>179482.75</v>
      </c>
      <c r="BS267" s="107"/>
      <c r="BT267" s="110"/>
      <c r="BU267" s="110">
        <f t="shared" si="119"/>
        <v>-258</v>
      </c>
      <c r="BV267"/>
      <c r="BW267" s="26"/>
      <c r="BX267" s="107"/>
    </row>
    <row r="268" spans="1:76">
      <c r="A268" s="79">
        <v>259</v>
      </c>
      <c r="B268" s="79">
        <v>259</v>
      </c>
      <c r="C268" s="80" t="s">
        <v>341</v>
      </c>
      <c r="D268" s="81">
        <f t="shared" si="120"/>
        <v>0</v>
      </c>
      <c r="E268" s="82">
        <f t="shared" si="121"/>
        <v>0</v>
      </c>
      <c r="F268" s="82">
        <f t="shared" si="121"/>
        <v>0</v>
      </c>
      <c r="G268" s="83">
        <f t="shared" si="122"/>
        <v>0</v>
      </c>
      <c r="H268" s="84"/>
      <c r="I268" s="85">
        <f t="shared" si="123"/>
        <v>0</v>
      </c>
      <c r="J268" s="86" t="str">
        <f t="shared" si="113"/>
        <v/>
      </c>
      <c r="K268" s="87">
        <f t="shared" si="124"/>
        <v>0</v>
      </c>
      <c r="L268" s="83">
        <f t="shared" si="125"/>
        <v>0</v>
      </c>
      <c r="M268" s="88"/>
      <c r="N268" s="111">
        <f t="shared" si="114"/>
        <v>0</v>
      </c>
      <c r="P268" s="85">
        <f t="shared" si="126"/>
        <v>0</v>
      </c>
      <c r="Q268" s="82">
        <f t="shared" si="127"/>
        <v>0</v>
      </c>
      <c r="R268" s="82">
        <f t="shared" si="128"/>
        <v>0</v>
      </c>
      <c r="S268" s="90">
        <f t="shared" si="115"/>
        <v>0</v>
      </c>
      <c r="U268" s="111">
        <f t="shared" si="129"/>
        <v>0</v>
      </c>
      <c r="V268">
        <f t="shared" si="116"/>
        <v>0</v>
      </c>
      <c r="W268" s="91">
        <v>259</v>
      </c>
      <c r="X268" s="92"/>
      <c r="Y268" s="93"/>
      <c r="Z268" s="93"/>
      <c r="AA268" s="93"/>
      <c r="AB268" s="93"/>
      <c r="AC268" s="93"/>
      <c r="AD268" s="93"/>
      <c r="AE268" s="93"/>
      <c r="AF268" s="93"/>
      <c r="AG268" s="94"/>
      <c r="AI268" s="91">
        <v>259</v>
      </c>
      <c r="AJ268" s="95">
        <v>259</v>
      </c>
      <c r="AK268" s="96" t="s">
        <v>341</v>
      </c>
      <c r="AL268" s="97">
        <f t="shared" si="130"/>
        <v>0</v>
      </c>
      <c r="AM268" s="98">
        <v>0</v>
      </c>
      <c r="AN268" s="97">
        <f t="shared" si="131"/>
        <v>0</v>
      </c>
      <c r="AO268" s="97">
        <v>0</v>
      </c>
      <c r="AP268" s="97">
        <v>0</v>
      </c>
      <c r="AQ268" s="97">
        <v>0</v>
      </c>
      <c r="AR268" s="97">
        <v>0</v>
      </c>
      <c r="AS268" s="97">
        <v>0</v>
      </c>
      <c r="AT268" s="97">
        <f t="shared" si="132"/>
        <v>0</v>
      </c>
      <c r="AU268" s="99">
        <f t="shared" si="133"/>
        <v>0</v>
      </c>
      <c r="AV268" s="99">
        <f t="shared" si="134"/>
        <v>0</v>
      </c>
      <c r="AX268" s="100">
        <v>259</v>
      </c>
      <c r="AY268" s="101" t="s">
        <v>341</v>
      </c>
      <c r="AZ268" s="102"/>
      <c r="BA268" s="102"/>
      <c r="BB268" s="103"/>
      <c r="BC268" s="104">
        <f t="shared" si="135"/>
        <v>0</v>
      </c>
      <c r="BD268" s="103"/>
      <c r="BE268" s="103"/>
      <c r="BF268" s="104">
        <f t="shared" si="117"/>
        <v>0</v>
      </c>
      <c r="BG268" s="105">
        <f t="shared" si="118"/>
        <v>0</v>
      </c>
      <c r="BH268" s="106"/>
      <c r="BI268" s="104">
        <v>0</v>
      </c>
      <c r="BJ268" s="97">
        <f t="shared" si="136"/>
        <v>0</v>
      </c>
      <c r="BK268" s="97">
        <f t="shared" si="137"/>
        <v>0</v>
      </c>
      <c r="BL268" s="97">
        <f t="shared" si="138"/>
        <v>0</v>
      </c>
      <c r="BM268" s="97"/>
      <c r="BN268" s="104">
        <f t="shared" si="139"/>
        <v>0</v>
      </c>
      <c r="BO268" s="105">
        <f t="shared" si="140"/>
        <v>0</v>
      </c>
      <c r="BP268" s="107"/>
      <c r="BQ268" s="108">
        <v>0</v>
      </c>
      <c r="BR268" s="109">
        <v>0</v>
      </c>
      <c r="BS268" s="107"/>
      <c r="BT268" s="110"/>
      <c r="BU268" s="110">
        <f t="shared" si="119"/>
        <v>-259</v>
      </c>
      <c r="BV268"/>
      <c r="BW268" s="26"/>
      <c r="BX268" s="107"/>
    </row>
    <row r="269" spans="1:76">
      <c r="A269" s="79">
        <v>260</v>
      </c>
      <c r="B269" s="79">
        <v>260</v>
      </c>
      <c r="C269" s="80" t="s">
        <v>342</v>
      </c>
      <c r="D269" s="81">
        <f t="shared" si="120"/>
        <v>0</v>
      </c>
      <c r="E269" s="82">
        <f t="shared" si="121"/>
        <v>0</v>
      </c>
      <c r="F269" s="82">
        <f t="shared" si="121"/>
        <v>0</v>
      </c>
      <c r="G269" s="83">
        <f t="shared" si="122"/>
        <v>0</v>
      </c>
      <c r="H269" s="84"/>
      <c r="I269" s="85">
        <f t="shared" si="123"/>
        <v>0</v>
      </c>
      <c r="J269" s="86" t="str">
        <f t="shared" si="113"/>
        <v/>
      </c>
      <c r="K269" s="87">
        <f t="shared" si="124"/>
        <v>0</v>
      </c>
      <c r="L269" s="83">
        <f t="shared" si="125"/>
        <v>0</v>
      </c>
      <c r="M269" s="88"/>
      <c r="N269" s="111">
        <f t="shared" si="114"/>
        <v>0</v>
      </c>
      <c r="P269" s="85">
        <f t="shared" si="126"/>
        <v>0</v>
      </c>
      <c r="Q269" s="82">
        <f t="shared" si="127"/>
        <v>0</v>
      </c>
      <c r="R269" s="82">
        <f t="shared" si="128"/>
        <v>0</v>
      </c>
      <c r="S269" s="90">
        <f t="shared" si="115"/>
        <v>0</v>
      </c>
      <c r="U269" s="111">
        <f t="shared" si="129"/>
        <v>0</v>
      </c>
      <c r="V269">
        <f t="shared" si="116"/>
        <v>0</v>
      </c>
      <c r="W269" s="91">
        <v>260</v>
      </c>
      <c r="X269" s="92"/>
      <c r="Y269" s="93"/>
      <c r="Z269" s="93"/>
      <c r="AA269" s="93"/>
      <c r="AB269" s="93"/>
      <c r="AC269" s="93"/>
      <c r="AD269" s="93"/>
      <c r="AE269" s="93"/>
      <c r="AF269" s="93"/>
      <c r="AG269" s="94"/>
      <c r="AI269" s="91">
        <v>260</v>
      </c>
      <c r="AJ269" s="95">
        <v>260</v>
      </c>
      <c r="AK269" s="96" t="s">
        <v>342</v>
      </c>
      <c r="AL269" s="97">
        <f t="shared" si="130"/>
        <v>0</v>
      </c>
      <c r="AM269" s="98">
        <v>0</v>
      </c>
      <c r="AN269" s="97">
        <f t="shared" si="131"/>
        <v>0</v>
      </c>
      <c r="AO269" s="97">
        <v>0</v>
      </c>
      <c r="AP269" s="97">
        <v>0</v>
      </c>
      <c r="AQ269" s="97">
        <v>0</v>
      </c>
      <c r="AR269" s="97">
        <v>0</v>
      </c>
      <c r="AS269" s="97">
        <v>0</v>
      </c>
      <c r="AT269" s="97">
        <f t="shared" si="132"/>
        <v>0</v>
      </c>
      <c r="AU269" s="99">
        <f t="shared" si="133"/>
        <v>0</v>
      </c>
      <c r="AV269" s="99">
        <f t="shared" si="134"/>
        <v>0</v>
      </c>
      <c r="AX269" s="100">
        <v>260</v>
      </c>
      <c r="AY269" s="101" t="s">
        <v>342</v>
      </c>
      <c r="AZ269" s="102"/>
      <c r="BA269" s="102"/>
      <c r="BB269" s="103"/>
      <c r="BC269" s="104">
        <f t="shared" si="135"/>
        <v>0</v>
      </c>
      <c r="BD269" s="103"/>
      <c r="BE269" s="103"/>
      <c r="BF269" s="104">
        <f t="shared" si="117"/>
        <v>0</v>
      </c>
      <c r="BG269" s="105">
        <f t="shared" si="118"/>
        <v>0</v>
      </c>
      <c r="BH269" s="106"/>
      <c r="BI269" s="104">
        <v>0</v>
      </c>
      <c r="BJ269" s="97">
        <f t="shared" si="136"/>
        <v>0</v>
      </c>
      <c r="BK269" s="97">
        <f t="shared" si="137"/>
        <v>0</v>
      </c>
      <c r="BL269" s="97">
        <f t="shared" si="138"/>
        <v>0</v>
      </c>
      <c r="BM269" s="97"/>
      <c r="BN269" s="104">
        <f t="shared" si="139"/>
        <v>0</v>
      </c>
      <c r="BO269" s="105">
        <f t="shared" si="140"/>
        <v>0</v>
      </c>
      <c r="BP269" s="107"/>
      <c r="BQ269" s="108">
        <v>0</v>
      </c>
      <c r="BR269" s="109">
        <v>0</v>
      </c>
      <c r="BS269" s="107"/>
      <c r="BT269" s="110"/>
      <c r="BU269" s="110">
        <f t="shared" si="119"/>
        <v>-260</v>
      </c>
      <c r="BV269"/>
      <c r="BW269" s="26"/>
      <c r="BX269" s="107"/>
    </row>
    <row r="270" spans="1:76">
      <c r="A270" s="79">
        <v>261</v>
      </c>
      <c r="B270" s="79">
        <v>261</v>
      </c>
      <c r="C270" s="80" t="s">
        <v>343</v>
      </c>
      <c r="D270" s="81">
        <f t="shared" si="120"/>
        <v>203</v>
      </c>
      <c r="E270" s="82">
        <f t="shared" si="121"/>
        <v>2739833</v>
      </c>
      <c r="F270" s="82">
        <f t="shared" si="121"/>
        <v>181279</v>
      </c>
      <c r="G270" s="83">
        <f t="shared" si="122"/>
        <v>2921112</v>
      </c>
      <c r="H270" s="84"/>
      <c r="I270" s="85">
        <f t="shared" si="123"/>
        <v>143742.55485262859</v>
      </c>
      <c r="J270" s="86">
        <f t="shared" si="113"/>
        <v>0.20831876937392957</v>
      </c>
      <c r="K270" s="87">
        <f t="shared" si="124"/>
        <v>181279</v>
      </c>
      <c r="L270" s="83">
        <f t="shared" si="125"/>
        <v>325021.55485262861</v>
      </c>
      <c r="M270" s="88"/>
      <c r="N270" s="111">
        <f t="shared" si="114"/>
        <v>2596090.4451473714</v>
      </c>
      <c r="P270" s="85">
        <f t="shared" si="126"/>
        <v>0</v>
      </c>
      <c r="Q270" s="82">
        <f t="shared" si="127"/>
        <v>143742.55485262859</v>
      </c>
      <c r="R270" s="82">
        <f t="shared" si="128"/>
        <v>181279</v>
      </c>
      <c r="S270" s="90">
        <f t="shared" si="115"/>
        <v>325021.55485262861</v>
      </c>
      <c r="U270" s="111">
        <f t="shared" si="129"/>
        <v>871291.5</v>
      </c>
      <c r="V270">
        <f t="shared" si="116"/>
        <v>0</v>
      </c>
      <c r="W270" s="91">
        <v>261</v>
      </c>
      <c r="X270" s="92">
        <v>203</v>
      </c>
      <c r="Y270" s="93">
        <v>2739833</v>
      </c>
      <c r="Z270" s="93">
        <v>0</v>
      </c>
      <c r="AA270" s="93">
        <v>2739833</v>
      </c>
      <c r="AB270" s="93">
        <v>181279</v>
      </c>
      <c r="AC270" s="93">
        <v>2921112</v>
      </c>
      <c r="AD270" s="93">
        <v>0</v>
      </c>
      <c r="AE270" s="93">
        <v>0</v>
      </c>
      <c r="AF270" s="93">
        <v>0</v>
      </c>
      <c r="AG270" s="94">
        <v>2921112</v>
      </c>
      <c r="AI270" s="91">
        <v>261</v>
      </c>
      <c r="AJ270" s="95">
        <v>261</v>
      </c>
      <c r="AK270" s="96" t="s">
        <v>343</v>
      </c>
      <c r="AL270" s="97">
        <f t="shared" si="130"/>
        <v>2739833</v>
      </c>
      <c r="AM270" s="98">
        <v>2566330</v>
      </c>
      <c r="AN270" s="97">
        <f t="shared" si="131"/>
        <v>173503</v>
      </c>
      <c r="AO270" s="97">
        <v>71106</v>
      </c>
      <c r="AP270" s="97">
        <v>124550.25</v>
      </c>
      <c r="AQ270" s="97">
        <v>99697.25</v>
      </c>
      <c r="AR270" s="97">
        <v>182340.5</v>
      </c>
      <c r="AS270" s="97">
        <v>38815.5</v>
      </c>
      <c r="AT270" s="97">
        <f t="shared" si="132"/>
        <v>0</v>
      </c>
      <c r="AU270" s="99">
        <f t="shared" si="133"/>
        <v>690012.5</v>
      </c>
      <c r="AV270" s="99">
        <f t="shared" si="134"/>
        <v>143742.55485262859</v>
      </c>
      <c r="AX270" s="100">
        <v>261</v>
      </c>
      <c r="AY270" s="101" t="s">
        <v>343</v>
      </c>
      <c r="AZ270" s="102"/>
      <c r="BA270" s="102"/>
      <c r="BB270" s="103"/>
      <c r="BC270" s="104">
        <f t="shared" si="135"/>
        <v>0</v>
      </c>
      <c r="BD270" s="103"/>
      <c r="BE270" s="103"/>
      <c r="BF270" s="104">
        <f t="shared" si="117"/>
        <v>0</v>
      </c>
      <c r="BG270" s="105">
        <f t="shared" si="118"/>
        <v>0</v>
      </c>
      <c r="BH270" s="106"/>
      <c r="BI270" s="104">
        <v>0</v>
      </c>
      <c r="BJ270" s="97">
        <f t="shared" si="136"/>
        <v>173503</v>
      </c>
      <c r="BK270" s="97">
        <f t="shared" si="137"/>
        <v>173503</v>
      </c>
      <c r="BL270" s="97">
        <f t="shared" si="138"/>
        <v>0</v>
      </c>
      <c r="BM270" s="97"/>
      <c r="BN270" s="104">
        <f t="shared" si="139"/>
        <v>0</v>
      </c>
      <c r="BO270" s="105">
        <f t="shared" si="140"/>
        <v>0</v>
      </c>
      <c r="BP270" s="107"/>
      <c r="BQ270" s="108">
        <v>37111</v>
      </c>
      <c r="BR270" s="109">
        <v>19672.25</v>
      </c>
      <c r="BS270" s="107"/>
      <c r="BT270" s="110"/>
      <c r="BU270" s="110">
        <f t="shared" si="119"/>
        <v>-261</v>
      </c>
      <c r="BV270"/>
      <c r="BW270" s="26"/>
      <c r="BX270" s="107"/>
    </row>
    <row r="271" spans="1:76">
      <c r="A271" s="79">
        <v>262</v>
      </c>
      <c r="B271" s="79">
        <v>262</v>
      </c>
      <c r="C271" s="80" t="s">
        <v>344</v>
      </c>
      <c r="D271" s="81">
        <f t="shared" si="120"/>
        <v>166</v>
      </c>
      <c r="E271" s="82">
        <f t="shared" si="121"/>
        <v>2112116</v>
      </c>
      <c r="F271" s="82">
        <f t="shared" si="121"/>
        <v>148238</v>
      </c>
      <c r="G271" s="83">
        <f t="shared" si="122"/>
        <v>2260354</v>
      </c>
      <c r="H271" s="84"/>
      <c r="I271" s="85">
        <f t="shared" si="123"/>
        <v>316881.81796872133</v>
      </c>
      <c r="J271" s="86">
        <f t="shared" si="113"/>
        <v>0.53494081038935481</v>
      </c>
      <c r="K271" s="87">
        <f t="shared" si="124"/>
        <v>148238</v>
      </c>
      <c r="L271" s="83">
        <f t="shared" si="125"/>
        <v>465119.81796872133</v>
      </c>
      <c r="M271" s="88"/>
      <c r="N271" s="111">
        <f t="shared" si="114"/>
        <v>1795234.1820312787</v>
      </c>
      <c r="P271" s="85">
        <f t="shared" si="126"/>
        <v>0</v>
      </c>
      <c r="Q271" s="82">
        <f t="shared" si="127"/>
        <v>316881.81796872133</v>
      </c>
      <c r="R271" s="82">
        <f t="shared" si="128"/>
        <v>148238</v>
      </c>
      <c r="S271" s="90">
        <f t="shared" si="115"/>
        <v>465119.81796872133</v>
      </c>
      <c r="U271" s="111">
        <f t="shared" si="129"/>
        <v>740606</v>
      </c>
      <c r="V271">
        <f t="shared" si="116"/>
        <v>0</v>
      </c>
      <c r="W271" s="91">
        <v>262</v>
      </c>
      <c r="X271" s="92">
        <v>166</v>
      </c>
      <c r="Y271" s="93">
        <v>2112116</v>
      </c>
      <c r="Z271" s="93">
        <v>0</v>
      </c>
      <c r="AA271" s="93">
        <v>2112116</v>
      </c>
      <c r="AB271" s="93">
        <v>148238</v>
      </c>
      <c r="AC271" s="93">
        <v>2260354</v>
      </c>
      <c r="AD271" s="93">
        <v>0</v>
      </c>
      <c r="AE271" s="93">
        <v>0</v>
      </c>
      <c r="AF271" s="93">
        <v>0</v>
      </c>
      <c r="AG271" s="94">
        <v>2260354</v>
      </c>
      <c r="AI271" s="91">
        <v>262</v>
      </c>
      <c r="AJ271" s="95">
        <v>262</v>
      </c>
      <c r="AK271" s="96" t="s">
        <v>344</v>
      </c>
      <c r="AL271" s="97">
        <f t="shared" si="130"/>
        <v>2112116</v>
      </c>
      <c r="AM271" s="98">
        <v>1729627</v>
      </c>
      <c r="AN271" s="97">
        <f t="shared" si="131"/>
        <v>382489</v>
      </c>
      <c r="AO271" s="97">
        <v>13920</v>
      </c>
      <c r="AP271" s="97">
        <v>102597.25</v>
      </c>
      <c r="AQ271" s="97">
        <v>18069.25</v>
      </c>
      <c r="AR271" s="97">
        <v>46318.5</v>
      </c>
      <c r="AS271" s="97">
        <v>28974</v>
      </c>
      <c r="AT271" s="97">
        <f t="shared" si="132"/>
        <v>0</v>
      </c>
      <c r="AU271" s="99">
        <f t="shared" si="133"/>
        <v>592368</v>
      </c>
      <c r="AV271" s="99">
        <f t="shared" si="134"/>
        <v>316881.81796872133</v>
      </c>
      <c r="AX271" s="100">
        <v>262</v>
      </c>
      <c r="AY271" s="101" t="s">
        <v>344</v>
      </c>
      <c r="AZ271" s="102"/>
      <c r="BA271" s="102"/>
      <c r="BB271" s="103"/>
      <c r="BC271" s="104">
        <f t="shared" si="135"/>
        <v>0</v>
      </c>
      <c r="BD271" s="103"/>
      <c r="BE271" s="103"/>
      <c r="BF271" s="104">
        <f t="shared" si="117"/>
        <v>0</v>
      </c>
      <c r="BG271" s="105">
        <f t="shared" si="118"/>
        <v>0</v>
      </c>
      <c r="BH271" s="106"/>
      <c r="BI271" s="104">
        <v>0</v>
      </c>
      <c r="BJ271" s="97">
        <f t="shared" si="136"/>
        <v>382489</v>
      </c>
      <c r="BK271" s="97">
        <f t="shared" si="137"/>
        <v>382489</v>
      </c>
      <c r="BL271" s="97">
        <f t="shared" si="138"/>
        <v>0</v>
      </c>
      <c r="BM271" s="97"/>
      <c r="BN271" s="104">
        <f t="shared" si="139"/>
        <v>0</v>
      </c>
      <c r="BO271" s="105">
        <f t="shared" si="140"/>
        <v>0</v>
      </c>
      <c r="BP271" s="107"/>
      <c r="BQ271" s="108">
        <v>240358</v>
      </c>
      <c r="BR271" s="109">
        <v>0</v>
      </c>
      <c r="BS271" s="107"/>
      <c r="BT271" s="110"/>
      <c r="BU271" s="110">
        <f t="shared" si="119"/>
        <v>-262</v>
      </c>
      <c r="BV271"/>
      <c r="BW271" s="26"/>
      <c r="BX271" s="107"/>
    </row>
    <row r="272" spans="1:76">
      <c r="A272" s="79">
        <v>263</v>
      </c>
      <c r="B272" s="79">
        <v>263</v>
      </c>
      <c r="C272" s="80" t="s">
        <v>345</v>
      </c>
      <c r="D272" s="81">
        <f t="shared" si="120"/>
        <v>3</v>
      </c>
      <c r="E272" s="82">
        <f t="shared" si="121"/>
        <v>52578</v>
      </c>
      <c r="F272" s="82">
        <f t="shared" si="121"/>
        <v>2679</v>
      </c>
      <c r="G272" s="83">
        <f t="shared" si="122"/>
        <v>55257</v>
      </c>
      <c r="H272" s="84"/>
      <c r="I272" s="85">
        <f t="shared" si="123"/>
        <v>20082.18606956489</v>
      </c>
      <c r="J272" s="86">
        <f t="shared" si="113"/>
        <v>0.60216449983702824</v>
      </c>
      <c r="K272" s="87">
        <f t="shared" si="124"/>
        <v>2679</v>
      </c>
      <c r="L272" s="83">
        <f t="shared" si="125"/>
        <v>22761.18606956489</v>
      </c>
      <c r="M272" s="88"/>
      <c r="N272" s="111">
        <f t="shared" si="114"/>
        <v>32495.81393043511</v>
      </c>
      <c r="P272" s="85">
        <f t="shared" si="126"/>
        <v>0</v>
      </c>
      <c r="Q272" s="82">
        <f t="shared" si="127"/>
        <v>20082.18606956489</v>
      </c>
      <c r="R272" s="82">
        <f t="shared" si="128"/>
        <v>2679</v>
      </c>
      <c r="S272" s="90">
        <f t="shared" si="115"/>
        <v>22761.18606956489</v>
      </c>
      <c r="U272" s="111">
        <f t="shared" si="129"/>
        <v>36029</v>
      </c>
      <c r="V272">
        <f t="shared" si="116"/>
        <v>0</v>
      </c>
      <c r="W272" s="91">
        <v>263</v>
      </c>
      <c r="X272" s="92">
        <v>3</v>
      </c>
      <c r="Y272" s="93">
        <v>52578</v>
      </c>
      <c r="Z272" s="93">
        <v>0</v>
      </c>
      <c r="AA272" s="93">
        <v>52578</v>
      </c>
      <c r="AB272" s="93">
        <v>2679</v>
      </c>
      <c r="AC272" s="93">
        <v>55257</v>
      </c>
      <c r="AD272" s="93">
        <v>0</v>
      </c>
      <c r="AE272" s="93">
        <v>0</v>
      </c>
      <c r="AF272" s="93">
        <v>0</v>
      </c>
      <c r="AG272" s="94">
        <v>55257</v>
      </c>
      <c r="AI272" s="91">
        <v>263</v>
      </c>
      <c r="AJ272" s="95">
        <v>263</v>
      </c>
      <c r="AK272" s="96" t="s">
        <v>345</v>
      </c>
      <c r="AL272" s="97">
        <f t="shared" si="130"/>
        <v>52578</v>
      </c>
      <c r="AM272" s="98">
        <v>28338</v>
      </c>
      <c r="AN272" s="97">
        <f t="shared" si="131"/>
        <v>24240</v>
      </c>
      <c r="AO272" s="97">
        <v>0</v>
      </c>
      <c r="AP272" s="97">
        <v>4792.75</v>
      </c>
      <c r="AQ272" s="97">
        <v>0</v>
      </c>
      <c r="AR272" s="97">
        <v>4317.25</v>
      </c>
      <c r="AS272" s="97">
        <v>0</v>
      </c>
      <c r="AT272" s="97">
        <f t="shared" si="132"/>
        <v>0</v>
      </c>
      <c r="AU272" s="99">
        <f t="shared" si="133"/>
        <v>33350</v>
      </c>
      <c r="AV272" s="99">
        <f t="shared" si="134"/>
        <v>20082.18606956489</v>
      </c>
      <c r="AX272" s="100">
        <v>263</v>
      </c>
      <c r="AY272" s="101" t="s">
        <v>345</v>
      </c>
      <c r="AZ272" s="102"/>
      <c r="BA272" s="102"/>
      <c r="BB272" s="103"/>
      <c r="BC272" s="104">
        <f t="shared" si="135"/>
        <v>0</v>
      </c>
      <c r="BD272" s="103"/>
      <c r="BE272" s="103"/>
      <c r="BF272" s="104">
        <f t="shared" si="117"/>
        <v>0</v>
      </c>
      <c r="BG272" s="105">
        <f t="shared" si="118"/>
        <v>0</v>
      </c>
      <c r="BH272" s="106"/>
      <c r="BI272" s="104">
        <v>0</v>
      </c>
      <c r="BJ272" s="97">
        <f t="shared" si="136"/>
        <v>24240</v>
      </c>
      <c r="BK272" s="97">
        <f t="shared" si="137"/>
        <v>24240</v>
      </c>
      <c r="BL272" s="97">
        <f t="shared" si="138"/>
        <v>0</v>
      </c>
      <c r="BM272" s="97"/>
      <c r="BN272" s="104">
        <f t="shared" si="139"/>
        <v>0</v>
      </c>
      <c r="BO272" s="105">
        <f t="shared" si="140"/>
        <v>0</v>
      </c>
      <c r="BP272" s="107"/>
      <c r="BQ272" s="108">
        <v>9330</v>
      </c>
      <c r="BR272" s="109">
        <v>0</v>
      </c>
      <c r="BS272" s="107"/>
      <c r="BT272" s="110"/>
      <c r="BU272" s="110">
        <f t="shared" si="119"/>
        <v>-263</v>
      </c>
      <c r="BV272"/>
      <c r="BW272" s="26"/>
      <c r="BX272" s="107"/>
    </row>
    <row r="273" spans="1:76">
      <c r="A273" s="79">
        <v>264</v>
      </c>
      <c r="B273" s="79">
        <v>264</v>
      </c>
      <c r="C273" s="80" t="s">
        <v>346</v>
      </c>
      <c r="D273" s="81">
        <f t="shared" si="120"/>
        <v>16</v>
      </c>
      <c r="E273" s="82">
        <f t="shared" si="121"/>
        <v>189449</v>
      </c>
      <c r="F273" s="82">
        <f t="shared" si="121"/>
        <v>14288</v>
      </c>
      <c r="G273" s="83">
        <f t="shared" si="122"/>
        <v>203737</v>
      </c>
      <c r="H273" s="84"/>
      <c r="I273" s="85">
        <f t="shared" si="123"/>
        <v>24774.657269978074</v>
      </c>
      <c r="J273" s="86">
        <f t="shared" si="113"/>
        <v>0.68510670169386367</v>
      </c>
      <c r="K273" s="87">
        <f t="shared" si="124"/>
        <v>14288</v>
      </c>
      <c r="L273" s="83">
        <f t="shared" si="125"/>
        <v>39062.657269978074</v>
      </c>
      <c r="M273" s="88"/>
      <c r="N273" s="111">
        <f t="shared" si="114"/>
        <v>164674.34273002192</v>
      </c>
      <c r="P273" s="85">
        <f t="shared" si="126"/>
        <v>0</v>
      </c>
      <c r="Q273" s="82">
        <f t="shared" si="127"/>
        <v>24774.657269978074</v>
      </c>
      <c r="R273" s="82">
        <f t="shared" si="128"/>
        <v>14288</v>
      </c>
      <c r="S273" s="90">
        <f t="shared" si="115"/>
        <v>39062.657269978074</v>
      </c>
      <c r="U273" s="111">
        <f t="shared" si="129"/>
        <v>50449.75</v>
      </c>
      <c r="V273">
        <f t="shared" si="116"/>
        <v>0</v>
      </c>
      <c r="W273" s="91">
        <v>264</v>
      </c>
      <c r="X273" s="92">
        <v>16</v>
      </c>
      <c r="Y273" s="93">
        <v>189449</v>
      </c>
      <c r="Z273" s="93">
        <v>0</v>
      </c>
      <c r="AA273" s="93">
        <v>189449</v>
      </c>
      <c r="AB273" s="93">
        <v>14288</v>
      </c>
      <c r="AC273" s="93">
        <v>203737</v>
      </c>
      <c r="AD273" s="93">
        <v>0</v>
      </c>
      <c r="AE273" s="93">
        <v>0</v>
      </c>
      <c r="AF273" s="93">
        <v>0</v>
      </c>
      <c r="AG273" s="94">
        <v>203737</v>
      </c>
      <c r="AI273" s="91">
        <v>264</v>
      </c>
      <c r="AJ273" s="95">
        <v>264</v>
      </c>
      <c r="AK273" s="96" t="s">
        <v>346</v>
      </c>
      <c r="AL273" s="97">
        <f t="shared" si="130"/>
        <v>189449</v>
      </c>
      <c r="AM273" s="98">
        <v>159545</v>
      </c>
      <c r="AN273" s="97">
        <f t="shared" si="131"/>
        <v>29904</v>
      </c>
      <c r="AO273" s="97">
        <v>1667.5</v>
      </c>
      <c r="AP273" s="97">
        <v>4590.25</v>
      </c>
      <c r="AQ273" s="97">
        <v>0</v>
      </c>
      <c r="AR273" s="97">
        <v>0</v>
      </c>
      <c r="AS273" s="97">
        <v>0</v>
      </c>
      <c r="AT273" s="97">
        <f t="shared" si="132"/>
        <v>0</v>
      </c>
      <c r="AU273" s="99">
        <f t="shared" si="133"/>
        <v>36161.75</v>
      </c>
      <c r="AV273" s="99">
        <f t="shared" si="134"/>
        <v>24774.657269978074</v>
      </c>
      <c r="AX273" s="100">
        <v>264</v>
      </c>
      <c r="AY273" s="101" t="s">
        <v>346</v>
      </c>
      <c r="AZ273" s="102"/>
      <c r="BA273" s="102"/>
      <c r="BB273" s="103"/>
      <c r="BC273" s="104">
        <f t="shared" si="135"/>
        <v>0</v>
      </c>
      <c r="BD273" s="103"/>
      <c r="BE273" s="103"/>
      <c r="BF273" s="104">
        <f t="shared" si="117"/>
        <v>0</v>
      </c>
      <c r="BG273" s="105">
        <f t="shared" si="118"/>
        <v>0</v>
      </c>
      <c r="BH273" s="106"/>
      <c r="BI273" s="104">
        <v>0</v>
      </c>
      <c r="BJ273" s="97">
        <f t="shared" si="136"/>
        <v>29904</v>
      </c>
      <c r="BK273" s="97">
        <f t="shared" si="137"/>
        <v>29904</v>
      </c>
      <c r="BL273" s="97">
        <f t="shared" si="138"/>
        <v>0</v>
      </c>
      <c r="BM273" s="97"/>
      <c r="BN273" s="104">
        <f t="shared" si="139"/>
        <v>0</v>
      </c>
      <c r="BO273" s="105">
        <f t="shared" si="140"/>
        <v>0</v>
      </c>
      <c r="BP273" s="107"/>
      <c r="BQ273" s="108">
        <v>0</v>
      </c>
      <c r="BR273" s="109">
        <v>0</v>
      </c>
      <c r="BS273" s="107"/>
      <c r="BT273" s="110"/>
      <c r="BU273" s="110">
        <f t="shared" si="119"/>
        <v>-264</v>
      </c>
      <c r="BV273"/>
      <c r="BW273" s="26"/>
      <c r="BX273" s="107"/>
    </row>
    <row r="274" spans="1:76">
      <c r="A274" s="79">
        <v>265</v>
      </c>
      <c r="B274" s="79">
        <v>265</v>
      </c>
      <c r="C274" s="80" t="s">
        <v>347</v>
      </c>
      <c r="D274" s="81">
        <f t="shared" si="120"/>
        <v>1</v>
      </c>
      <c r="E274" s="82">
        <f t="shared" si="121"/>
        <v>12483</v>
      </c>
      <c r="F274" s="82">
        <f t="shared" si="121"/>
        <v>893</v>
      </c>
      <c r="G274" s="83">
        <f t="shared" si="122"/>
        <v>13376</v>
      </c>
      <c r="H274" s="84"/>
      <c r="I274" s="85">
        <f t="shared" si="123"/>
        <v>10341.828742012314</v>
      </c>
      <c r="J274" s="86">
        <f t="shared" si="113"/>
        <v>0.82847302267181877</v>
      </c>
      <c r="K274" s="87">
        <f t="shared" si="124"/>
        <v>893</v>
      </c>
      <c r="L274" s="83">
        <f t="shared" si="125"/>
        <v>11234.828742012314</v>
      </c>
      <c r="M274" s="88"/>
      <c r="N274" s="111">
        <f t="shared" si="114"/>
        <v>2141.1712579876857</v>
      </c>
      <c r="P274" s="85">
        <f t="shared" si="126"/>
        <v>0</v>
      </c>
      <c r="Q274" s="82">
        <f t="shared" si="127"/>
        <v>10341.828742012314</v>
      </c>
      <c r="R274" s="82">
        <f t="shared" si="128"/>
        <v>893</v>
      </c>
      <c r="S274" s="90">
        <f t="shared" si="115"/>
        <v>11234.828742012314</v>
      </c>
      <c r="U274" s="111">
        <f t="shared" si="129"/>
        <v>13376</v>
      </c>
      <c r="V274">
        <f t="shared" si="116"/>
        <v>0</v>
      </c>
      <c r="W274" s="91">
        <v>265</v>
      </c>
      <c r="X274" s="92">
        <v>1</v>
      </c>
      <c r="Y274" s="93">
        <v>12483</v>
      </c>
      <c r="Z274" s="93">
        <v>0</v>
      </c>
      <c r="AA274" s="93">
        <v>12483</v>
      </c>
      <c r="AB274" s="93">
        <v>893</v>
      </c>
      <c r="AC274" s="93">
        <v>13376</v>
      </c>
      <c r="AD274" s="93">
        <v>0</v>
      </c>
      <c r="AE274" s="93">
        <v>0</v>
      </c>
      <c r="AF274" s="93">
        <v>0</v>
      </c>
      <c r="AG274" s="94">
        <v>13376</v>
      </c>
      <c r="AI274" s="91">
        <v>265</v>
      </c>
      <c r="AJ274" s="95">
        <v>265</v>
      </c>
      <c r="AK274" s="96" t="s">
        <v>347</v>
      </c>
      <c r="AL274" s="97">
        <f t="shared" si="130"/>
        <v>12483</v>
      </c>
      <c r="AM274" s="98">
        <v>0</v>
      </c>
      <c r="AN274" s="97">
        <f t="shared" si="131"/>
        <v>12483</v>
      </c>
      <c r="AO274" s="97">
        <v>0</v>
      </c>
      <c r="AP274" s="97">
        <v>0</v>
      </c>
      <c r="AQ274" s="97">
        <v>0</v>
      </c>
      <c r="AR274" s="97">
        <v>0</v>
      </c>
      <c r="AS274" s="97">
        <v>0</v>
      </c>
      <c r="AT274" s="97">
        <f t="shared" si="132"/>
        <v>0</v>
      </c>
      <c r="AU274" s="99">
        <f t="shared" si="133"/>
        <v>12483</v>
      </c>
      <c r="AV274" s="99">
        <f t="shared" si="134"/>
        <v>10341.828742012314</v>
      </c>
      <c r="AX274" s="100">
        <v>265</v>
      </c>
      <c r="AY274" s="101" t="s">
        <v>347</v>
      </c>
      <c r="AZ274" s="102"/>
      <c r="BA274" s="102"/>
      <c r="BB274" s="103"/>
      <c r="BC274" s="104">
        <f t="shared" si="135"/>
        <v>0</v>
      </c>
      <c r="BD274" s="103"/>
      <c r="BE274" s="103"/>
      <c r="BF274" s="104">
        <f t="shared" si="117"/>
        <v>0</v>
      </c>
      <c r="BG274" s="105">
        <f t="shared" si="118"/>
        <v>0</v>
      </c>
      <c r="BH274" s="106"/>
      <c r="BI274" s="104">
        <v>0</v>
      </c>
      <c r="BJ274" s="97">
        <f t="shared" si="136"/>
        <v>12483</v>
      </c>
      <c r="BK274" s="97">
        <f t="shared" si="137"/>
        <v>12483</v>
      </c>
      <c r="BL274" s="97">
        <f t="shared" si="138"/>
        <v>0</v>
      </c>
      <c r="BM274" s="97"/>
      <c r="BN274" s="104">
        <f t="shared" si="139"/>
        <v>0</v>
      </c>
      <c r="BO274" s="105">
        <f t="shared" si="140"/>
        <v>0</v>
      </c>
      <c r="BP274" s="107"/>
      <c r="BQ274" s="108">
        <v>0</v>
      </c>
      <c r="BR274" s="109">
        <v>0</v>
      </c>
      <c r="BS274" s="107"/>
      <c r="BT274" s="110"/>
      <c r="BU274" s="110">
        <f t="shared" si="119"/>
        <v>-265</v>
      </c>
      <c r="BV274"/>
      <c r="BW274" s="26"/>
      <c r="BX274" s="107"/>
    </row>
    <row r="275" spans="1:76">
      <c r="A275" s="79">
        <v>266</v>
      </c>
      <c r="B275" s="79">
        <v>266</v>
      </c>
      <c r="C275" s="80" t="s">
        <v>348</v>
      </c>
      <c r="D275" s="81">
        <f t="shared" si="120"/>
        <v>8</v>
      </c>
      <c r="E275" s="82">
        <f t="shared" si="121"/>
        <v>113328</v>
      </c>
      <c r="F275" s="82">
        <f t="shared" si="121"/>
        <v>7144</v>
      </c>
      <c r="G275" s="83">
        <f t="shared" si="122"/>
        <v>120472</v>
      </c>
      <c r="H275" s="84"/>
      <c r="I275" s="85">
        <f t="shared" si="123"/>
        <v>0</v>
      </c>
      <c r="J275" s="86">
        <f t="shared" si="113"/>
        <v>0</v>
      </c>
      <c r="K275" s="87">
        <f t="shared" si="124"/>
        <v>7144</v>
      </c>
      <c r="L275" s="83">
        <f t="shared" si="125"/>
        <v>7144</v>
      </c>
      <c r="M275" s="88"/>
      <c r="N275" s="111">
        <f t="shared" si="114"/>
        <v>113328</v>
      </c>
      <c r="P275" s="85">
        <f t="shared" si="126"/>
        <v>0</v>
      </c>
      <c r="Q275" s="82">
        <f t="shared" si="127"/>
        <v>0</v>
      </c>
      <c r="R275" s="82">
        <f t="shared" si="128"/>
        <v>7144</v>
      </c>
      <c r="S275" s="90">
        <f t="shared" si="115"/>
        <v>7144</v>
      </c>
      <c r="U275" s="111">
        <f t="shared" si="129"/>
        <v>16355.75</v>
      </c>
      <c r="V275">
        <f t="shared" si="116"/>
        <v>0</v>
      </c>
      <c r="W275" s="91">
        <v>266</v>
      </c>
      <c r="X275" s="92">
        <v>8</v>
      </c>
      <c r="Y275" s="93">
        <v>113328</v>
      </c>
      <c r="Z275" s="93">
        <v>0</v>
      </c>
      <c r="AA275" s="93">
        <v>113328</v>
      </c>
      <c r="AB275" s="93">
        <v>7144</v>
      </c>
      <c r="AC275" s="93">
        <v>120472</v>
      </c>
      <c r="AD275" s="93">
        <v>0</v>
      </c>
      <c r="AE275" s="93">
        <v>0</v>
      </c>
      <c r="AF275" s="93">
        <v>0</v>
      </c>
      <c r="AG275" s="94">
        <v>120472</v>
      </c>
      <c r="AI275" s="91">
        <v>266</v>
      </c>
      <c r="AJ275" s="95">
        <v>266</v>
      </c>
      <c r="AK275" s="96" t="s">
        <v>348</v>
      </c>
      <c r="AL275" s="97">
        <f t="shared" si="130"/>
        <v>113328</v>
      </c>
      <c r="AM275" s="98">
        <v>118727</v>
      </c>
      <c r="AN275" s="97">
        <f t="shared" si="131"/>
        <v>0</v>
      </c>
      <c r="AO275" s="97">
        <v>897.75</v>
      </c>
      <c r="AP275" s="97">
        <v>1788.75</v>
      </c>
      <c r="AQ275" s="97">
        <v>6022.5</v>
      </c>
      <c r="AR275" s="97">
        <v>0</v>
      </c>
      <c r="AS275" s="97">
        <v>502.75</v>
      </c>
      <c r="AT275" s="97">
        <f t="shared" si="132"/>
        <v>0</v>
      </c>
      <c r="AU275" s="99">
        <f t="shared" si="133"/>
        <v>9211.75</v>
      </c>
      <c r="AV275" s="99">
        <f t="shared" si="134"/>
        <v>0</v>
      </c>
      <c r="AX275" s="100">
        <v>266</v>
      </c>
      <c r="AY275" s="101" t="s">
        <v>348</v>
      </c>
      <c r="AZ275" s="102"/>
      <c r="BA275" s="102"/>
      <c r="BB275" s="103"/>
      <c r="BC275" s="104">
        <f t="shared" si="135"/>
        <v>0</v>
      </c>
      <c r="BD275" s="103"/>
      <c r="BE275" s="103"/>
      <c r="BF275" s="104">
        <f t="shared" si="117"/>
        <v>0</v>
      </c>
      <c r="BG275" s="105">
        <f t="shared" si="118"/>
        <v>0</v>
      </c>
      <c r="BH275" s="106"/>
      <c r="BI275" s="104">
        <v>0</v>
      </c>
      <c r="BJ275" s="97">
        <f t="shared" si="136"/>
        <v>0</v>
      </c>
      <c r="BK275" s="97">
        <f t="shared" si="137"/>
        <v>0</v>
      </c>
      <c r="BL275" s="97">
        <f t="shared" si="138"/>
        <v>0</v>
      </c>
      <c r="BM275" s="97"/>
      <c r="BN275" s="104">
        <f t="shared" si="139"/>
        <v>0</v>
      </c>
      <c r="BO275" s="105">
        <f t="shared" si="140"/>
        <v>0</v>
      </c>
      <c r="BP275" s="107"/>
      <c r="BQ275" s="108">
        <v>0</v>
      </c>
      <c r="BR275" s="109">
        <v>614</v>
      </c>
      <c r="BS275" s="107"/>
      <c r="BT275" s="110"/>
      <c r="BU275" s="110">
        <f t="shared" si="119"/>
        <v>-266</v>
      </c>
      <c r="BV275"/>
      <c r="BW275" s="26"/>
      <c r="BX275" s="107"/>
    </row>
    <row r="276" spans="1:76">
      <c r="A276" s="79">
        <v>267</v>
      </c>
      <c r="B276" s="79">
        <v>267</v>
      </c>
      <c r="C276" s="80" t="s">
        <v>349</v>
      </c>
      <c r="D276" s="81">
        <f t="shared" si="120"/>
        <v>0</v>
      </c>
      <c r="E276" s="82">
        <f t="shared" si="121"/>
        <v>0</v>
      </c>
      <c r="F276" s="82">
        <f t="shared" si="121"/>
        <v>0</v>
      </c>
      <c r="G276" s="83">
        <f t="shared" si="122"/>
        <v>0</v>
      </c>
      <c r="H276" s="84"/>
      <c r="I276" s="85">
        <f t="shared" si="123"/>
        <v>0</v>
      </c>
      <c r="J276" s="86" t="str">
        <f t="shared" si="113"/>
        <v/>
      </c>
      <c r="K276" s="87">
        <f t="shared" si="124"/>
        <v>0</v>
      </c>
      <c r="L276" s="83">
        <f t="shared" si="125"/>
        <v>0</v>
      </c>
      <c r="M276" s="88"/>
      <c r="N276" s="111">
        <f t="shared" si="114"/>
        <v>0</v>
      </c>
      <c r="P276" s="85">
        <f t="shared" si="126"/>
        <v>0</v>
      </c>
      <c r="Q276" s="82">
        <f t="shared" si="127"/>
        <v>0</v>
      </c>
      <c r="R276" s="82">
        <f t="shared" si="128"/>
        <v>0</v>
      </c>
      <c r="S276" s="90">
        <f t="shared" si="115"/>
        <v>0</v>
      </c>
      <c r="U276" s="111">
        <f t="shared" si="129"/>
        <v>0</v>
      </c>
      <c r="V276">
        <f t="shared" si="116"/>
        <v>0</v>
      </c>
      <c r="W276" s="91">
        <v>267</v>
      </c>
      <c r="X276" s="92"/>
      <c r="Y276" s="93"/>
      <c r="Z276" s="93"/>
      <c r="AA276" s="93"/>
      <c r="AB276" s="93"/>
      <c r="AC276" s="93"/>
      <c r="AD276" s="93"/>
      <c r="AE276" s="93"/>
      <c r="AF276" s="93"/>
      <c r="AG276" s="94"/>
      <c r="AI276" s="91">
        <v>267</v>
      </c>
      <c r="AJ276" s="95">
        <v>267</v>
      </c>
      <c r="AK276" s="96" t="s">
        <v>349</v>
      </c>
      <c r="AL276" s="97">
        <f t="shared" si="130"/>
        <v>0</v>
      </c>
      <c r="AM276" s="98">
        <v>0</v>
      </c>
      <c r="AN276" s="97">
        <f t="shared" si="131"/>
        <v>0</v>
      </c>
      <c r="AO276" s="97">
        <v>0</v>
      </c>
      <c r="AP276" s="97">
        <v>0</v>
      </c>
      <c r="AQ276" s="97">
        <v>0</v>
      </c>
      <c r="AR276" s="97">
        <v>0</v>
      </c>
      <c r="AS276" s="97">
        <v>0</v>
      </c>
      <c r="AT276" s="97">
        <f t="shared" si="132"/>
        <v>0</v>
      </c>
      <c r="AU276" s="99">
        <f t="shared" si="133"/>
        <v>0</v>
      </c>
      <c r="AV276" s="99">
        <f t="shared" si="134"/>
        <v>0</v>
      </c>
      <c r="AX276" s="100">
        <v>267</v>
      </c>
      <c r="AY276" s="101" t="s">
        <v>349</v>
      </c>
      <c r="AZ276" s="102"/>
      <c r="BA276" s="102"/>
      <c r="BB276" s="103"/>
      <c r="BC276" s="104">
        <f t="shared" si="135"/>
        <v>0</v>
      </c>
      <c r="BD276" s="103"/>
      <c r="BE276" s="103"/>
      <c r="BF276" s="104">
        <f t="shared" si="117"/>
        <v>0</v>
      </c>
      <c r="BG276" s="105">
        <f t="shared" si="118"/>
        <v>0</v>
      </c>
      <c r="BH276" s="106"/>
      <c r="BI276" s="104">
        <v>0</v>
      </c>
      <c r="BJ276" s="97">
        <f t="shared" si="136"/>
        <v>0</v>
      </c>
      <c r="BK276" s="97">
        <f t="shared" si="137"/>
        <v>0</v>
      </c>
      <c r="BL276" s="97">
        <f t="shared" si="138"/>
        <v>0</v>
      </c>
      <c r="BM276" s="97"/>
      <c r="BN276" s="104">
        <f t="shared" si="139"/>
        <v>0</v>
      </c>
      <c r="BO276" s="105">
        <f t="shared" si="140"/>
        <v>0</v>
      </c>
      <c r="BP276" s="107"/>
      <c r="BQ276" s="108">
        <v>0</v>
      </c>
      <c r="BR276" s="109">
        <v>0</v>
      </c>
      <c r="BS276" s="107"/>
      <c r="BT276" s="110"/>
      <c r="BU276" s="110">
        <f t="shared" si="119"/>
        <v>-267</v>
      </c>
      <c r="BV276"/>
      <c r="BW276" s="26"/>
      <c r="BX276" s="107"/>
    </row>
    <row r="277" spans="1:76">
      <c r="A277" s="79">
        <v>268</v>
      </c>
      <c r="B277" s="79">
        <v>268</v>
      </c>
      <c r="C277" s="80" t="s">
        <v>350</v>
      </c>
      <c r="D277" s="81">
        <f t="shared" si="120"/>
        <v>0</v>
      </c>
      <c r="E277" s="82">
        <f t="shared" si="121"/>
        <v>0</v>
      </c>
      <c r="F277" s="82">
        <f t="shared" si="121"/>
        <v>0</v>
      </c>
      <c r="G277" s="83">
        <f t="shared" si="122"/>
        <v>0</v>
      </c>
      <c r="H277" s="84"/>
      <c r="I277" s="85">
        <f t="shared" si="123"/>
        <v>0</v>
      </c>
      <c r="J277" s="86" t="str">
        <f t="shared" si="113"/>
        <v/>
      </c>
      <c r="K277" s="87">
        <f t="shared" si="124"/>
        <v>0</v>
      </c>
      <c r="L277" s="83">
        <f t="shared" si="125"/>
        <v>0</v>
      </c>
      <c r="M277" s="88"/>
      <c r="N277" s="111">
        <f t="shared" si="114"/>
        <v>0</v>
      </c>
      <c r="P277" s="85">
        <f t="shared" si="126"/>
        <v>0</v>
      </c>
      <c r="Q277" s="82">
        <f t="shared" si="127"/>
        <v>0</v>
      </c>
      <c r="R277" s="82">
        <f t="shared" si="128"/>
        <v>0</v>
      </c>
      <c r="S277" s="90">
        <f t="shared" si="115"/>
        <v>0</v>
      </c>
      <c r="U277" s="111">
        <f t="shared" si="129"/>
        <v>0</v>
      </c>
      <c r="V277">
        <f t="shared" si="116"/>
        <v>0</v>
      </c>
      <c r="W277" s="91">
        <v>268</v>
      </c>
      <c r="X277" s="92"/>
      <c r="Y277" s="93"/>
      <c r="Z277" s="93"/>
      <c r="AA277" s="93"/>
      <c r="AB277" s="93"/>
      <c r="AC277" s="93"/>
      <c r="AD277" s="93"/>
      <c r="AE277" s="93"/>
      <c r="AF277" s="93"/>
      <c r="AG277" s="94"/>
      <c r="AI277" s="91">
        <v>268</v>
      </c>
      <c r="AJ277" s="95">
        <v>268</v>
      </c>
      <c r="AK277" s="96" t="s">
        <v>350</v>
      </c>
      <c r="AL277" s="97">
        <f t="shared" si="130"/>
        <v>0</v>
      </c>
      <c r="AM277" s="98">
        <v>0</v>
      </c>
      <c r="AN277" s="97">
        <f t="shared" si="131"/>
        <v>0</v>
      </c>
      <c r="AO277" s="97">
        <v>0</v>
      </c>
      <c r="AP277" s="97">
        <v>0</v>
      </c>
      <c r="AQ277" s="97">
        <v>0</v>
      </c>
      <c r="AR277" s="97">
        <v>0</v>
      </c>
      <c r="AS277" s="97">
        <v>0</v>
      </c>
      <c r="AT277" s="97">
        <f t="shared" si="132"/>
        <v>0</v>
      </c>
      <c r="AU277" s="99">
        <f t="shared" si="133"/>
        <v>0</v>
      </c>
      <c r="AV277" s="99">
        <f t="shared" si="134"/>
        <v>0</v>
      </c>
      <c r="AX277" s="100">
        <v>268</v>
      </c>
      <c r="AY277" s="101" t="s">
        <v>350</v>
      </c>
      <c r="AZ277" s="102"/>
      <c r="BA277" s="102"/>
      <c r="BB277" s="103"/>
      <c r="BC277" s="104">
        <f t="shared" si="135"/>
        <v>0</v>
      </c>
      <c r="BD277" s="103"/>
      <c r="BE277" s="103"/>
      <c r="BF277" s="104">
        <f t="shared" si="117"/>
        <v>0</v>
      </c>
      <c r="BG277" s="105">
        <f t="shared" si="118"/>
        <v>0</v>
      </c>
      <c r="BH277" s="106"/>
      <c r="BI277" s="104">
        <v>0</v>
      </c>
      <c r="BJ277" s="97">
        <f t="shared" si="136"/>
        <v>0</v>
      </c>
      <c r="BK277" s="97">
        <f t="shared" si="137"/>
        <v>0</v>
      </c>
      <c r="BL277" s="97">
        <f t="shared" si="138"/>
        <v>0</v>
      </c>
      <c r="BM277" s="97"/>
      <c r="BN277" s="104">
        <f t="shared" si="139"/>
        <v>0</v>
      </c>
      <c r="BO277" s="105">
        <f t="shared" si="140"/>
        <v>0</v>
      </c>
      <c r="BP277" s="107"/>
      <c r="BQ277" s="108">
        <v>0</v>
      </c>
      <c r="BR277" s="109">
        <v>0</v>
      </c>
      <c r="BS277" s="107"/>
      <c r="BT277" s="110"/>
      <c r="BU277" s="110">
        <f t="shared" si="119"/>
        <v>-268</v>
      </c>
      <c r="BV277"/>
      <c r="BW277" s="26"/>
      <c r="BX277" s="107"/>
    </row>
    <row r="278" spans="1:76">
      <c r="A278" s="79">
        <v>269</v>
      </c>
      <c r="B278" s="79">
        <v>269</v>
      </c>
      <c r="C278" s="80" t="s">
        <v>351</v>
      </c>
      <c r="D278" s="81">
        <f t="shared" si="120"/>
        <v>0</v>
      </c>
      <c r="E278" s="82">
        <f t="shared" si="121"/>
        <v>0</v>
      </c>
      <c r="F278" s="82">
        <f t="shared" si="121"/>
        <v>0</v>
      </c>
      <c r="G278" s="83">
        <f t="shared" si="122"/>
        <v>0</v>
      </c>
      <c r="H278" s="84"/>
      <c r="I278" s="85">
        <f t="shared" si="123"/>
        <v>0</v>
      </c>
      <c r="J278" s="86" t="str">
        <f t="shared" si="113"/>
        <v/>
      </c>
      <c r="K278" s="87">
        <f t="shared" si="124"/>
        <v>0</v>
      </c>
      <c r="L278" s="83">
        <f t="shared" si="125"/>
        <v>0</v>
      </c>
      <c r="M278" s="88"/>
      <c r="N278" s="111">
        <f t="shared" si="114"/>
        <v>0</v>
      </c>
      <c r="P278" s="85">
        <f t="shared" si="126"/>
        <v>0</v>
      </c>
      <c r="Q278" s="82">
        <f t="shared" si="127"/>
        <v>0</v>
      </c>
      <c r="R278" s="82">
        <f t="shared" si="128"/>
        <v>0</v>
      </c>
      <c r="S278" s="90">
        <f t="shared" si="115"/>
        <v>0</v>
      </c>
      <c r="U278" s="111">
        <f t="shared" si="129"/>
        <v>0</v>
      </c>
      <c r="V278">
        <f t="shared" si="116"/>
        <v>0</v>
      </c>
      <c r="W278" s="91">
        <v>269</v>
      </c>
      <c r="X278" s="92"/>
      <c r="Y278" s="93"/>
      <c r="Z278" s="93"/>
      <c r="AA278" s="93"/>
      <c r="AB278" s="93"/>
      <c r="AC278" s="93"/>
      <c r="AD278" s="93"/>
      <c r="AE278" s="93"/>
      <c r="AF278" s="93"/>
      <c r="AG278" s="94"/>
      <c r="AI278" s="91">
        <v>269</v>
      </c>
      <c r="AJ278" s="95">
        <v>269</v>
      </c>
      <c r="AK278" s="96" t="s">
        <v>351</v>
      </c>
      <c r="AL278" s="97">
        <f t="shared" si="130"/>
        <v>0</v>
      </c>
      <c r="AM278" s="98">
        <v>0</v>
      </c>
      <c r="AN278" s="97">
        <f t="shared" si="131"/>
        <v>0</v>
      </c>
      <c r="AO278" s="97">
        <v>0</v>
      </c>
      <c r="AP278" s="97">
        <v>0</v>
      </c>
      <c r="AQ278" s="97">
        <v>0</v>
      </c>
      <c r="AR278" s="97">
        <v>0</v>
      </c>
      <c r="AS278" s="97">
        <v>0</v>
      </c>
      <c r="AT278" s="97">
        <f t="shared" si="132"/>
        <v>0</v>
      </c>
      <c r="AU278" s="99">
        <f t="shared" si="133"/>
        <v>0</v>
      </c>
      <c r="AV278" s="99">
        <f t="shared" si="134"/>
        <v>0</v>
      </c>
      <c r="AX278" s="100">
        <v>269</v>
      </c>
      <c r="AY278" s="101" t="s">
        <v>351</v>
      </c>
      <c r="AZ278" s="102"/>
      <c r="BA278" s="102"/>
      <c r="BB278" s="103"/>
      <c r="BC278" s="104">
        <f t="shared" si="135"/>
        <v>0</v>
      </c>
      <c r="BD278" s="103"/>
      <c r="BE278" s="103"/>
      <c r="BF278" s="104">
        <f t="shared" si="117"/>
        <v>0</v>
      </c>
      <c r="BG278" s="105">
        <f t="shared" si="118"/>
        <v>0</v>
      </c>
      <c r="BH278" s="106"/>
      <c r="BI278" s="104">
        <v>0</v>
      </c>
      <c r="BJ278" s="97">
        <f t="shared" si="136"/>
        <v>0</v>
      </c>
      <c r="BK278" s="97">
        <f t="shared" si="137"/>
        <v>0</v>
      </c>
      <c r="BL278" s="97">
        <f t="shared" si="138"/>
        <v>0</v>
      </c>
      <c r="BM278" s="97"/>
      <c r="BN278" s="104">
        <f t="shared" si="139"/>
        <v>0</v>
      </c>
      <c r="BO278" s="105">
        <f t="shared" si="140"/>
        <v>0</v>
      </c>
      <c r="BP278" s="107"/>
      <c r="BQ278" s="108">
        <v>0</v>
      </c>
      <c r="BR278" s="109">
        <v>0</v>
      </c>
      <c r="BS278" s="107"/>
      <c r="BT278" s="110"/>
      <c r="BU278" s="110">
        <f t="shared" si="119"/>
        <v>-269</v>
      </c>
      <c r="BV278"/>
      <c r="BW278" s="26"/>
      <c r="BX278" s="107"/>
    </row>
    <row r="279" spans="1:76">
      <c r="A279" s="79">
        <v>270</v>
      </c>
      <c r="B279" s="79">
        <v>270</v>
      </c>
      <c r="C279" s="80" t="s">
        <v>352</v>
      </c>
      <c r="D279" s="81">
        <f t="shared" si="120"/>
        <v>0</v>
      </c>
      <c r="E279" s="82">
        <f t="shared" si="121"/>
        <v>0</v>
      </c>
      <c r="F279" s="82">
        <f t="shared" si="121"/>
        <v>0</v>
      </c>
      <c r="G279" s="83">
        <f t="shared" si="122"/>
        <v>0</v>
      </c>
      <c r="H279" s="84"/>
      <c r="I279" s="85">
        <f t="shared" si="123"/>
        <v>0</v>
      </c>
      <c r="J279" s="86" t="str">
        <f t="shared" si="113"/>
        <v/>
      </c>
      <c r="K279" s="87">
        <f t="shared" si="124"/>
        <v>0</v>
      </c>
      <c r="L279" s="83">
        <f t="shared" si="125"/>
        <v>0</v>
      </c>
      <c r="M279" s="88"/>
      <c r="N279" s="111">
        <f t="shared" si="114"/>
        <v>0</v>
      </c>
      <c r="P279" s="85">
        <f t="shared" si="126"/>
        <v>0</v>
      </c>
      <c r="Q279" s="82">
        <f t="shared" si="127"/>
        <v>0</v>
      </c>
      <c r="R279" s="82">
        <f t="shared" si="128"/>
        <v>0</v>
      </c>
      <c r="S279" s="90">
        <f t="shared" si="115"/>
        <v>0</v>
      </c>
      <c r="U279" s="111">
        <f t="shared" si="129"/>
        <v>0</v>
      </c>
      <c r="V279">
        <f t="shared" si="116"/>
        <v>0</v>
      </c>
      <c r="W279" s="91">
        <v>270</v>
      </c>
      <c r="X279" s="92"/>
      <c r="Y279" s="93"/>
      <c r="Z279" s="93"/>
      <c r="AA279" s="93"/>
      <c r="AB279" s="93"/>
      <c r="AC279" s="93"/>
      <c r="AD279" s="93"/>
      <c r="AE279" s="93"/>
      <c r="AF279" s="93"/>
      <c r="AG279" s="94"/>
      <c r="AI279" s="91">
        <v>270</v>
      </c>
      <c r="AJ279" s="95">
        <v>270</v>
      </c>
      <c r="AK279" s="96" t="s">
        <v>352</v>
      </c>
      <c r="AL279" s="97">
        <f t="shared" si="130"/>
        <v>0</v>
      </c>
      <c r="AM279" s="98">
        <v>0</v>
      </c>
      <c r="AN279" s="97">
        <f t="shared" si="131"/>
        <v>0</v>
      </c>
      <c r="AO279" s="97">
        <v>0</v>
      </c>
      <c r="AP279" s="97">
        <v>0</v>
      </c>
      <c r="AQ279" s="97">
        <v>0</v>
      </c>
      <c r="AR279" s="97">
        <v>0</v>
      </c>
      <c r="AS279" s="97">
        <v>0</v>
      </c>
      <c r="AT279" s="97">
        <f t="shared" si="132"/>
        <v>0</v>
      </c>
      <c r="AU279" s="99">
        <f t="shared" si="133"/>
        <v>0</v>
      </c>
      <c r="AV279" s="99">
        <f t="shared" si="134"/>
        <v>0</v>
      </c>
      <c r="AX279" s="100">
        <v>270</v>
      </c>
      <c r="AY279" s="101" t="s">
        <v>352</v>
      </c>
      <c r="AZ279" s="102"/>
      <c r="BA279" s="102"/>
      <c r="BB279" s="103"/>
      <c r="BC279" s="104">
        <f t="shared" si="135"/>
        <v>0</v>
      </c>
      <c r="BD279" s="103"/>
      <c r="BE279" s="103"/>
      <c r="BF279" s="104">
        <f t="shared" si="117"/>
        <v>0</v>
      </c>
      <c r="BG279" s="105">
        <f t="shared" si="118"/>
        <v>0</v>
      </c>
      <c r="BH279" s="106"/>
      <c r="BI279" s="104">
        <v>0</v>
      </c>
      <c r="BJ279" s="97">
        <f t="shared" si="136"/>
        <v>0</v>
      </c>
      <c r="BK279" s="97">
        <f t="shared" si="137"/>
        <v>0</v>
      </c>
      <c r="BL279" s="97">
        <f t="shared" si="138"/>
        <v>0</v>
      </c>
      <c r="BM279" s="97"/>
      <c r="BN279" s="104">
        <f t="shared" si="139"/>
        <v>0</v>
      </c>
      <c r="BO279" s="105">
        <f t="shared" si="140"/>
        <v>0</v>
      </c>
      <c r="BP279" s="107"/>
      <c r="BQ279" s="108">
        <v>0</v>
      </c>
      <c r="BR279" s="109">
        <v>0</v>
      </c>
      <c r="BS279" s="107"/>
      <c r="BT279" s="110" t="s">
        <v>98</v>
      </c>
      <c r="BU279" s="110">
        <f t="shared" si="119"/>
        <v>-270</v>
      </c>
      <c r="BV279"/>
      <c r="BW279" s="26"/>
      <c r="BX279" s="107"/>
    </row>
    <row r="280" spans="1:76">
      <c r="A280" s="79">
        <v>271</v>
      </c>
      <c r="B280" s="79">
        <v>271</v>
      </c>
      <c r="C280" s="80" t="s">
        <v>353</v>
      </c>
      <c r="D280" s="81">
        <f t="shared" si="120"/>
        <v>81</v>
      </c>
      <c r="E280" s="82">
        <f t="shared" si="121"/>
        <v>984484</v>
      </c>
      <c r="F280" s="82">
        <f t="shared" si="121"/>
        <v>72333</v>
      </c>
      <c r="G280" s="83">
        <f t="shared" si="122"/>
        <v>1056817</v>
      </c>
      <c r="H280" s="84"/>
      <c r="I280" s="85">
        <f t="shared" si="123"/>
        <v>0</v>
      </c>
      <c r="J280" s="86">
        <f t="shared" si="113"/>
        <v>0</v>
      </c>
      <c r="K280" s="87">
        <f t="shared" si="124"/>
        <v>72333</v>
      </c>
      <c r="L280" s="83">
        <f t="shared" si="125"/>
        <v>72333</v>
      </c>
      <c r="M280" s="88"/>
      <c r="N280" s="111">
        <f t="shared" si="114"/>
        <v>984484</v>
      </c>
      <c r="P280" s="85">
        <f t="shared" si="126"/>
        <v>0</v>
      </c>
      <c r="Q280" s="82">
        <f t="shared" si="127"/>
        <v>0</v>
      </c>
      <c r="R280" s="82">
        <f t="shared" si="128"/>
        <v>72333</v>
      </c>
      <c r="S280" s="90">
        <f t="shared" si="115"/>
        <v>72333</v>
      </c>
      <c r="U280" s="111">
        <f t="shared" si="129"/>
        <v>133187.75</v>
      </c>
      <c r="V280">
        <f t="shared" si="116"/>
        <v>0</v>
      </c>
      <c r="W280" s="91">
        <v>271</v>
      </c>
      <c r="X280" s="92">
        <v>81</v>
      </c>
      <c r="Y280" s="93">
        <v>984484</v>
      </c>
      <c r="Z280" s="93">
        <v>0</v>
      </c>
      <c r="AA280" s="93">
        <v>984484</v>
      </c>
      <c r="AB280" s="93">
        <v>72333</v>
      </c>
      <c r="AC280" s="93">
        <v>1056817</v>
      </c>
      <c r="AD280" s="93">
        <v>0</v>
      </c>
      <c r="AE280" s="93">
        <v>0</v>
      </c>
      <c r="AF280" s="93">
        <v>0</v>
      </c>
      <c r="AG280" s="94">
        <v>1056817</v>
      </c>
      <c r="AI280" s="91">
        <v>271</v>
      </c>
      <c r="AJ280" s="95">
        <v>271</v>
      </c>
      <c r="AK280" s="96" t="s">
        <v>353</v>
      </c>
      <c r="AL280" s="97">
        <f t="shared" si="130"/>
        <v>984484</v>
      </c>
      <c r="AM280" s="98">
        <v>1136634</v>
      </c>
      <c r="AN280" s="97">
        <f t="shared" si="131"/>
        <v>0</v>
      </c>
      <c r="AO280" s="97">
        <v>21143</v>
      </c>
      <c r="AP280" s="97">
        <v>0</v>
      </c>
      <c r="AQ280" s="97">
        <v>0</v>
      </c>
      <c r="AR280" s="97">
        <v>0</v>
      </c>
      <c r="AS280" s="97">
        <v>39711.75</v>
      </c>
      <c r="AT280" s="97">
        <f t="shared" si="132"/>
        <v>0</v>
      </c>
      <c r="AU280" s="99">
        <f t="shared" si="133"/>
        <v>60854.75</v>
      </c>
      <c r="AV280" s="99">
        <f t="shared" si="134"/>
        <v>0</v>
      </c>
      <c r="AX280" s="100">
        <v>271</v>
      </c>
      <c r="AY280" s="101" t="s">
        <v>353</v>
      </c>
      <c r="AZ280" s="102"/>
      <c r="BA280" s="102"/>
      <c r="BB280" s="103"/>
      <c r="BC280" s="104">
        <f t="shared" si="135"/>
        <v>0</v>
      </c>
      <c r="BD280" s="103"/>
      <c r="BE280" s="103"/>
      <c r="BF280" s="104">
        <f t="shared" si="117"/>
        <v>0</v>
      </c>
      <c r="BG280" s="105">
        <f t="shared" si="118"/>
        <v>0</v>
      </c>
      <c r="BH280" s="106"/>
      <c r="BI280" s="104">
        <v>0</v>
      </c>
      <c r="BJ280" s="97">
        <f t="shared" si="136"/>
        <v>0</v>
      </c>
      <c r="BK280" s="97">
        <f t="shared" si="137"/>
        <v>0</v>
      </c>
      <c r="BL280" s="97">
        <f t="shared" si="138"/>
        <v>0</v>
      </c>
      <c r="BM280" s="97"/>
      <c r="BN280" s="104">
        <f t="shared" si="139"/>
        <v>0</v>
      </c>
      <c r="BO280" s="105">
        <f t="shared" si="140"/>
        <v>0</v>
      </c>
      <c r="BP280" s="107"/>
      <c r="BQ280" s="108">
        <v>26156</v>
      </c>
      <c r="BR280" s="109">
        <v>10561.75</v>
      </c>
      <c r="BS280" s="107"/>
      <c r="BT280" s="110"/>
      <c r="BU280" s="110">
        <f t="shared" si="119"/>
        <v>-271</v>
      </c>
      <c r="BV280"/>
      <c r="BW280" s="26"/>
      <c r="BX280" s="107"/>
    </row>
    <row r="281" spans="1:76">
      <c r="A281" s="79">
        <v>272</v>
      </c>
      <c r="B281" s="79">
        <v>272</v>
      </c>
      <c r="C281" s="80" t="s">
        <v>354</v>
      </c>
      <c r="D281" s="81">
        <f t="shared" si="120"/>
        <v>1</v>
      </c>
      <c r="E281" s="82">
        <f t="shared" si="121"/>
        <v>16252</v>
      </c>
      <c r="F281" s="82">
        <f t="shared" si="121"/>
        <v>893</v>
      </c>
      <c r="G281" s="83">
        <f t="shared" si="122"/>
        <v>17145</v>
      </c>
      <c r="H281" s="84"/>
      <c r="I281" s="85">
        <f t="shared" si="123"/>
        <v>13464.343564462401</v>
      </c>
      <c r="J281" s="86">
        <f t="shared" si="113"/>
        <v>0.82847302267181888</v>
      </c>
      <c r="K281" s="87">
        <f t="shared" si="124"/>
        <v>893</v>
      </c>
      <c r="L281" s="83">
        <f t="shared" si="125"/>
        <v>14357.343564462401</v>
      </c>
      <c r="M281" s="88"/>
      <c r="N281" s="111">
        <f t="shared" si="114"/>
        <v>2787.6564355375995</v>
      </c>
      <c r="P281" s="85">
        <f t="shared" si="126"/>
        <v>0</v>
      </c>
      <c r="Q281" s="82">
        <f t="shared" si="127"/>
        <v>13464.343564462401</v>
      </c>
      <c r="R281" s="82">
        <f t="shared" si="128"/>
        <v>893</v>
      </c>
      <c r="S281" s="90">
        <f t="shared" si="115"/>
        <v>14357.343564462401</v>
      </c>
      <c r="U281" s="111">
        <f t="shared" si="129"/>
        <v>17145</v>
      </c>
      <c r="V281">
        <f t="shared" si="116"/>
        <v>0</v>
      </c>
      <c r="W281" s="91">
        <v>272</v>
      </c>
      <c r="X281" s="92">
        <v>1</v>
      </c>
      <c r="Y281" s="93">
        <v>16252</v>
      </c>
      <c r="Z281" s="93">
        <v>0</v>
      </c>
      <c r="AA281" s="93">
        <v>16252</v>
      </c>
      <c r="AB281" s="93">
        <v>893</v>
      </c>
      <c r="AC281" s="93">
        <v>17145</v>
      </c>
      <c r="AD281" s="93">
        <v>0</v>
      </c>
      <c r="AE281" s="93">
        <v>0</v>
      </c>
      <c r="AF281" s="93">
        <v>0</v>
      </c>
      <c r="AG281" s="94">
        <v>17145</v>
      </c>
      <c r="AI281" s="91">
        <v>272</v>
      </c>
      <c r="AJ281" s="95">
        <v>272</v>
      </c>
      <c r="AK281" s="96" t="s">
        <v>354</v>
      </c>
      <c r="AL281" s="97">
        <f t="shared" si="130"/>
        <v>16252</v>
      </c>
      <c r="AM281" s="98">
        <v>0</v>
      </c>
      <c r="AN281" s="97">
        <f t="shared" si="131"/>
        <v>16252</v>
      </c>
      <c r="AO281" s="97">
        <v>0</v>
      </c>
      <c r="AP281" s="97">
        <v>0</v>
      </c>
      <c r="AQ281" s="97">
        <v>0</v>
      </c>
      <c r="AR281" s="97">
        <v>0</v>
      </c>
      <c r="AS281" s="97">
        <v>0</v>
      </c>
      <c r="AT281" s="97">
        <f t="shared" si="132"/>
        <v>0</v>
      </c>
      <c r="AU281" s="99">
        <f t="shared" si="133"/>
        <v>16252</v>
      </c>
      <c r="AV281" s="99">
        <f t="shared" si="134"/>
        <v>13464.343564462401</v>
      </c>
      <c r="AX281" s="100">
        <v>272</v>
      </c>
      <c r="AY281" s="101" t="s">
        <v>354</v>
      </c>
      <c r="AZ281" s="102"/>
      <c r="BA281" s="102"/>
      <c r="BB281" s="103"/>
      <c r="BC281" s="104">
        <f t="shared" si="135"/>
        <v>0</v>
      </c>
      <c r="BD281" s="103"/>
      <c r="BE281" s="103"/>
      <c r="BF281" s="104">
        <f t="shared" si="117"/>
        <v>0</v>
      </c>
      <c r="BG281" s="105">
        <f t="shared" si="118"/>
        <v>0</v>
      </c>
      <c r="BH281" s="106"/>
      <c r="BI281" s="104">
        <v>0</v>
      </c>
      <c r="BJ281" s="97">
        <f t="shared" si="136"/>
        <v>16252</v>
      </c>
      <c r="BK281" s="97">
        <f t="shared" si="137"/>
        <v>16252</v>
      </c>
      <c r="BL281" s="97">
        <f t="shared" si="138"/>
        <v>0</v>
      </c>
      <c r="BM281" s="97"/>
      <c r="BN281" s="104">
        <f t="shared" si="139"/>
        <v>0</v>
      </c>
      <c r="BO281" s="105">
        <f t="shared" si="140"/>
        <v>0</v>
      </c>
      <c r="BP281" s="107"/>
      <c r="BQ281" s="108">
        <v>0</v>
      </c>
      <c r="BR281" s="109">
        <v>0</v>
      </c>
      <c r="BS281" s="107"/>
      <c r="BT281" s="110"/>
      <c r="BU281" s="110">
        <f t="shared" si="119"/>
        <v>-272</v>
      </c>
      <c r="BV281"/>
      <c r="BW281" s="26"/>
      <c r="BX281" s="107"/>
    </row>
    <row r="282" spans="1:76">
      <c r="A282" s="79">
        <v>273</v>
      </c>
      <c r="B282" s="79">
        <v>273</v>
      </c>
      <c r="C282" s="80" t="s">
        <v>355</v>
      </c>
      <c r="D282" s="81">
        <f t="shared" si="120"/>
        <v>8</v>
      </c>
      <c r="E282" s="82">
        <f t="shared" si="121"/>
        <v>102771</v>
      </c>
      <c r="F282" s="82">
        <f t="shared" si="121"/>
        <v>7144</v>
      </c>
      <c r="G282" s="83">
        <f t="shared" si="122"/>
        <v>109915</v>
      </c>
      <c r="H282" s="84"/>
      <c r="I282" s="85">
        <f t="shared" si="123"/>
        <v>11335.167896195826</v>
      </c>
      <c r="J282" s="86">
        <f t="shared" si="113"/>
        <v>0.33321333410339676</v>
      </c>
      <c r="K282" s="87">
        <f t="shared" si="124"/>
        <v>7144</v>
      </c>
      <c r="L282" s="83">
        <f t="shared" si="125"/>
        <v>18479.167896195824</v>
      </c>
      <c r="M282" s="88"/>
      <c r="N282" s="111">
        <f t="shared" si="114"/>
        <v>91435.832103804176</v>
      </c>
      <c r="P282" s="85">
        <f t="shared" si="126"/>
        <v>0</v>
      </c>
      <c r="Q282" s="82">
        <f t="shared" si="127"/>
        <v>11335.167896195826</v>
      </c>
      <c r="R282" s="82">
        <f t="shared" si="128"/>
        <v>7144</v>
      </c>
      <c r="S282" s="90">
        <f t="shared" si="115"/>
        <v>18479.167896195824</v>
      </c>
      <c r="U282" s="111">
        <f t="shared" si="129"/>
        <v>41161.75</v>
      </c>
      <c r="V282">
        <f t="shared" si="116"/>
        <v>0</v>
      </c>
      <c r="W282" s="91">
        <v>273</v>
      </c>
      <c r="X282" s="92">
        <v>8</v>
      </c>
      <c r="Y282" s="93">
        <v>102771</v>
      </c>
      <c r="Z282" s="93">
        <v>0</v>
      </c>
      <c r="AA282" s="93">
        <v>102771</v>
      </c>
      <c r="AB282" s="93">
        <v>7144</v>
      </c>
      <c r="AC282" s="93">
        <v>109915</v>
      </c>
      <c r="AD282" s="93">
        <v>0</v>
      </c>
      <c r="AE282" s="93">
        <v>0</v>
      </c>
      <c r="AF282" s="93">
        <v>0</v>
      </c>
      <c r="AG282" s="94">
        <v>109915</v>
      </c>
      <c r="AI282" s="91">
        <v>273</v>
      </c>
      <c r="AJ282" s="95">
        <v>273</v>
      </c>
      <c r="AK282" s="96" t="s">
        <v>355</v>
      </c>
      <c r="AL282" s="97">
        <f t="shared" si="130"/>
        <v>102771</v>
      </c>
      <c r="AM282" s="98">
        <v>89089</v>
      </c>
      <c r="AN282" s="97">
        <f t="shared" si="131"/>
        <v>13682</v>
      </c>
      <c r="AO282" s="97">
        <v>846.25</v>
      </c>
      <c r="AP282" s="97">
        <v>8024</v>
      </c>
      <c r="AQ282" s="97">
        <v>0</v>
      </c>
      <c r="AR282" s="97">
        <v>11465.5</v>
      </c>
      <c r="AS282" s="97">
        <v>0</v>
      </c>
      <c r="AT282" s="97">
        <f t="shared" si="132"/>
        <v>0</v>
      </c>
      <c r="AU282" s="99">
        <f t="shared" si="133"/>
        <v>34017.75</v>
      </c>
      <c r="AV282" s="99">
        <f t="shared" si="134"/>
        <v>11335.167896195826</v>
      </c>
      <c r="AX282" s="100">
        <v>273</v>
      </c>
      <c r="AY282" s="101" t="s">
        <v>355</v>
      </c>
      <c r="AZ282" s="102"/>
      <c r="BA282" s="102"/>
      <c r="BB282" s="103"/>
      <c r="BC282" s="104">
        <f t="shared" si="135"/>
        <v>0</v>
      </c>
      <c r="BD282" s="103"/>
      <c r="BE282" s="103"/>
      <c r="BF282" s="104">
        <f t="shared" si="117"/>
        <v>0</v>
      </c>
      <c r="BG282" s="105">
        <f t="shared" si="118"/>
        <v>0</v>
      </c>
      <c r="BH282" s="106"/>
      <c r="BI282" s="104">
        <v>0</v>
      </c>
      <c r="BJ282" s="97">
        <f t="shared" si="136"/>
        <v>13682</v>
      </c>
      <c r="BK282" s="97">
        <f t="shared" si="137"/>
        <v>13682</v>
      </c>
      <c r="BL282" s="97">
        <f t="shared" si="138"/>
        <v>0</v>
      </c>
      <c r="BM282" s="97"/>
      <c r="BN282" s="104">
        <f t="shared" si="139"/>
        <v>0</v>
      </c>
      <c r="BO282" s="105">
        <f t="shared" si="140"/>
        <v>0</v>
      </c>
      <c r="BP282" s="107"/>
      <c r="BQ282" s="108">
        <v>8355</v>
      </c>
      <c r="BR282" s="109">
        <v>0</v>
      </c>
      <c r="BS282" s="107"/>
      <c r="BT282" s="110" t="s">
        <v>98</v>
      </c>
      <c r="BU282" s="110">
        <f t="shared" si="119"/>
        <v>-273</v>
      </c>
      <c r="BV282"/>
      <c r="BW282" s="26"/>
      <c r="BX282" s="107"/>
    </row>
    <row r="283" spans="1:76">
      <c r="A283" s="79">
        <v>274</v>
      </c>
      <c r="B283" s="79">
        <v>274</v>
      </c>
      <c r="C283" s="80" t="s">
        <v>356</v>
      </c>
      <c r="D283" s="81">
        <f t="shared" si="120"/>
        <v>515</v>
      </c>
      <c r="E283" s="82">
        <f t="shared" si="121"/>
        <v>7606608</v>
      </c>
      <c r="F283" s="82">
        <f t="shared" si="121"/>
        <v>459895</v>
      </c>
      <c r="G283" s="83">
        <f t="shared" si="122"/>
        <v>8066503</v>
      </c>
      <c r="H283" s="84"/>
      <c r="I283" s="85">
        <f t="shared" si="123"/>
        <v>550492.15548265283</v>
      </c>
      <c r="J283" s="86">
        <f t="shared" si="113"/>
        <v>0.41761523546013746</v>
      </c>
      <c r="K283" s="87">
        <f t="shared" si="124"/>
        <v>459895</v>
      </c>
      <c r="L283" s="83">
        <f t="shared" si="125"/>
        <v>1010387.1554826528</v>
      </c>
      <c r="M283" s="88"/>
      <c r="N283" s="111">
        <f t="shared" si="114"/>
        <v>7056115.8445173474</v>
      </c>
      <c r="P283" s="85">
        <f t="shared" si="126"/>
        <v>0</v>
      </c>
      <c r="Q283" s="82">
        <f t="shared" si="127"/>
        <v>550492.15548265283</v>
      </c>
      <c r="R283" s="82">
        <f t="shared" si="128"/>
        <v>459895</v>
      </c>
      <c r="S283" s="90">
        <f t="shared" si="115"/>
        <v>1010387.1554826528</v>
      </c>
      <c r="U283" s="111">
        <f t="shared" si="129"/>
        <v>1778075.25</v>
      </c>
      <c r="V283">
        <f t="shared" si="116"/>
        <v>0</v>
      </c>
      <c r="W283" s="91">
        <v>274</v>
      </c>
      <c r="X283" s="92">
        <v>515</v>
      </c>
      <c r="Y283" s="93">
        <v>7606608</v>
      </c>
      <c r="Z283" s="93">
        <v>0</v>
      </c>
      <c r="AA283" s="93">
        <v>7606608</v>
      </c>
      <c r="AB283" s="93">
        <v>459895</v>
      </c>
      <c r="AC283" s="93">
        <v>8066503</v>
      </c>
      <c r="AD283" s="93">
        <v>0</v>
      </c>
      <c r="AE283" s="93">
        <v>0</v>
      </c>
      <c r="AF283" s="93">
        <v>0</v>
      </c>
      <c r="AG283" s="94">
        <v>8066503</v>
      </c>
      <c r="AI283" s="91">
        <v>274</v>
      </c>
      <c r="AJ283" s="95">
        <v>274</v>
      </c>
      <c r="AK283" s="96" t="s">
        <v>356</v>
      </c>
      <c r="AL283" s="97">
        <f t="shared" si="130"/>
        <v>7606608</v>
      </c>
      <c r="AM283" s="98">
        <v>6942142</v>
      </c>
      <c r="AN283" s="97">
        <f t="shared" si="131"/>
        <v>664466</v>
      </c>
      <c r="AO283" s="97">
        <v>154699.25</v>
      </c>
      <c r="AP283" s="97">
        <v>172666.5</v>
      </c>
      <c r="AQ283" s="97">
        <v>36642.5</v>
      </c>
      <c r="AR283" s="97">
        <v>0</v>
      </c>
      <c r="AS283" s="97">
        <v>289706</v>
      </c>
      <c r="AT283" s="97">
        <f t="shared" si="132"/>
        <v>0</v>
      </c>
      <c r="AU283" s="99">
        <f t="shared" si="133"/>
        <v>1318180.25</v>
      </c>
      <c r="AV283" s="99">
        <f t="shared" si="134"/>
        <v>550492.15548265283</v>
      </c>
      <c r="AX283" s="100">
        <v>274</v>
      </c>
      <c r="AY283" s="101" t="s">
        <v>356</v>
      </c>
      <c r="AZ283" s="102"/>
      <c r="BA283" s="102"/>
      <c r="BB283" s="103"/>
      <c r="BC283" s="104">
        <f t="shared" si="135"/>
        <v>0</v>
      </c>
      <c r="BD283" s="103"/>
      <c r="BE283" s="103"/>
      <c r="BF283" s="104">
        <f t="shared" si="117"/>
        <v>0</v>
      </c>
      <c r="BG283" s="105">
        <f t="shared" si="118"/>
        <v>0</v>
      </c>
      <c r="BH283" s="106"/>
      <c r="BI283" s="104">
        <v>0</v>
      </c>
      <c r="BJ283" s="97">
        <f t="shared" si="136"/>
        <v>664466</v>
      </c>
      <c r="BK283" s="97">
        <f t="shared" si="137"/>
        <v>664466</v>
      </c>
      <c r="BL283" s="97">
        <f t="shared" si="138"/>
        <v>0</v>
      </c>
      <c r="BM283" s="97"/>
      <c r="BN283" s="104">
        <f t="shared" si="139"/>
        <v>0</v>
      </c>
      <c r="BO283" s="105">
        <f t="shared" si="140"/>
        <v>0</v>
      </c>
      <c r="BP283" s="107"/>
      <c r="BQ283" s="108">
        <v>81222</v>
      </c>
      <c r="BR283" s="109">
        <v>211688.75</v>
      </c>
      <c r="BS283" s="107"/>
      <c r="BT283" s="110"/>
      <c r="BU283" s="110">
        <f t="shared" si="119"/>
        <v>-274</v>
      </c>
      <c r="BV283"/>
      <c r="BW283" s="26"/>
      <c r="BX283" s="107"/>
    </row>
    <row r="284" spans="1:76">
      <c r="A284" s="79">
        <v>275</v>
      </c>
      <c r="B284" s="79">
        <v>276</v>
      </c>
      <c r="C284" s="80" t="s">
        <v>357</v>
      </c>
      <c r="D284" s="81">
        <f t="shared" si="120"/>
        <v>1</v>
      </c>
      <c r="E284" s="82">
        <f t="shared" si="121"/>
        <v>9446</v>
      </c>
      <c r="F284" s="82">
        <f t="shared" si="121"/>
        <v>893</v>
      </c>
      <c r="G284" s="83">
        <f t="shared" si="122"/>
        <v>10339</v>
      </c>
      <c r="H284" s="84"/>
      <c r="I284" s="85">
        <f t="shared" si="123"/>
        <v>0</v>
      </c>
      <c r="J284" s="86">
        <f t="shared" si="113"/>
        <v>0</v>
      </c>
      <c r="K284" s="87">
        <f t="shared" si="124"/>
        <v>893</v>
      </c>
      <c r="L284" s="83">
        <f t="shared" si="125"/>
        <v>893</v>
      </c>
      <c r="M284" s="88"/>
      <c r="N284" s="111">
        <f t="shared" si="114"/>
        <v>9446</v>
      </c>
      <c r="P284" s="85">
        <f t="shared" si="126"/>
        <v>0</v>
      </c>
      <c r="Q284" s="82">
        <f t="shared" si="127"/>
        <v>0</v>
      </c>
      <c r="R284" s="82">
        <f t="shared" si="128"/>
        <v>893</v>
      </c>
      <c r="S284" s="90">
        <f t="shared" si="115"/>
        <v>893</v>
      </c>
      <c r="U284" s="111">
        <f t="shared" si="129"/>
        <v>4516.5</v>
      </c>
      <c r="V284">
        <f t="shared" si="116"/>
        <v>0</v>
      </c>
      <c r="W284" s="91">
        <v>275</v>
      </c>
      <c r="X284" s="92">
        <v>1</v>
      </c>
      <c r="Y284" s="93">
        <v>9446</v>
      </c>
      <c r="Z284" s="93">
        <v>0</v>
      </c>
      <c r="AA284" s="93">
        <v>9446</v>
      </c>
      <c r="AB284" s="93">
        <v>893</v>
      </c>
      <c r="AC284" s="93">
        <v>10339</v>
      </c>
      <c r="AD284" s="93">
        <v>0</v>
      </c>
      <c r="AE284" s="93">
        <v>0</v>
      </c>
      <c r="AF284" s="93">
        <v>0</v>
      </c>
      <c r="AG284" s="94">
        <v>10339</v>
      </c>
      <c r="AI284" s="91">
        <v>275</v>
      </c>
      <c r="AJ284" s="95">
        <v>276</v>
      </c>
      <c r="AK284" s="96" t="s">
        <v>357</v>
      </c>
      <c r="AL284" s="97">
        <f t="shared" si="130"/>
        <v>9446</v>
      </c>
      <c r="AM284" s="98">
        <v>13277</v>
      </c>
      <c r="AN284" s="97">
        <f t="shared" si="131"/>
        <v>0</v>
      </c>
      <c r="AO284" s="97">
        <v>861.75</v>
      </c>
      <c r="AP284" s="97">
        <v>0</v>
      </c>
      <c r="AQ284" s="97">
        <v>158.75</v>
      </c>
      <c r="AR284" s="97">
        <v>9.25</v>
      </c>
      <c r="AS284" s="97">
        <v>2593.75</v>
      </c>
      <c r="AT284" s="97">
        <f t="shared" si="132"/>
        <v>0</v>
      </c>
      <c r="AU284" s="99">
        <f t="shared" si="133"/>
        <v>3623.5</v>
      </c>
      <c r="AV284" s="99">
        <f t="shared" si="134"/>
        <v>0</v>
      </c>
      <c r="AX284" s="100">
        <v>275</v>
      </c>
      <c r="AY284" s="101" t="s">
        <v>357</v>
      </c>
      <c r="AZ284" s="102"/>
      <c r="BA284" s="102"/>
      <c r="BB284" s="103"/>
      <c r="BC284" s="104">
        <f t="shared" si="135"/>
        <v>0</v>
      </c>
      <c r="BD284" s="103"/>
      <c r="BE284" s="103"/>
      <c r="BF284" s="104">
        <f t="shared" si="117"/>
        <v>0</v>
      </c>
      <c r="BG284" s="105">
        <f t="shared" si="118"/>
        <v>0</v>
      </c>
      <c r="BH284" s="106"/>
      <c r="BI284" s="104">
        <v>0</v>
      </c>
      <c r="BJ284" s="97">
        <f t="shared" si="136"/>
        <v>0</v>
      </c>
      <c r="BK284" s="97">
        <f t="shared" si="137"/>
        <v>0</v>
      </c>
      <c r="BL284" s="97">
        <f t="shared" si="138"/>
        <v>0</v>
      </c>
      <c r="BM284" s="97"/>
      <c r="BN284" s="104">
        <f t="shared" si="139"/>
        <v>0</v>
      </c>
      <c r="BO284" s="105">
        <f t="shared" si="140"/>
        <v>0</v>
      </c>
      <c r="BP284" s="107"/>
      <c r="BQ284" s="108">
        <v>2675</v>
      </c>
      <c r="BR284" s="109">
        <v>2199</v>
      </c>
      <c r="BS284" s="107"/>
      <c r="BT284" s="110"/>
      <c r="BU284" s="110">
        <f t="shared" si="119"/>
        <v>-275</v>
      </c>
      <c r="BV284"/>
      <c r="BW284" s="26"/>
      <c r="BX284" s="107"/>
    </row>
    <row r="285" spans="1:76">
      <c r="A285" s="79">
        <v>276</v>
      </c>
      <c r="B285" s="79">
        <v>277</v>
      </c>
      <c r="C285" s="80" t="s">
        <v>358</v>
      </c>
      <c r="D285" s="81">
        <f t="shared" si="120"/>
        <v>0</v>
      </c>
      <c r="E285" s="82">
        <f t="shared" si="121"/>
        <v>0</v>
      </c>
      <c r="F285" s="82">
        <f t="shared" si="121"/>
        <v>0</v>
      </c>
      <c r="G285" s="83">
        <f t="shared" si="122"/>
        <v>0</v>
      </c>
      <c r="H285" s="84"/>
      <c r="I285" s="85">
        <f t="shared" si="123"/>
        <v>0</v>
      </c>
      <c r="J285" s="86">
        <f t="shared" si="113"/>
        <v>0</v>
      </c>
      <c r="K285" s="87">
        <f t="shared" si="124"/>
        <v>0</v>
      </c>
      <c r="L285" s="83">
        <f t="shared" si="125"/>
        <v>0</v>
      </c>
      <c r="M285" s="88"/>
      <c r="N285" s="111">
        <f t="shared" si="114"/>
        <v>0</v>
      </c>
      <c r="P285" s="85">
        <f t="shared" si="126"/>
        <v>0</v>
      </c>
      <c r="Q285" s="82">
        <f t="shared" si="127"/>
        <v>0</v>
      </c>
      <c r="R285" s="82">
        <f t="shared" si="128"/>
        <v>0</v>
      </c>
      <c r="S285" s="90">
        <f t="shared" si="115"/>
        <v>0</v>
      </c>
      <c r="U285" s="111">
        <f t="shared" si="129"/>
        <v>7590.25</v>
      </c>
      <c r="V285">
        <f t="shared" si="116"/>
        <v>0</v>
      </c>
      <c r="W285" s="91">
        <v>276</v>
      </c>
      <c r="X285" s="92"/>
      <c r="Y285" s="93"/>
      <c r="Z285" s="93"/>
      <c r="AA285" s="93"/>
      <c r="AB285" s="93"/>
      <c r="AC285" s="93"/>
      <c r="AD285" s="93"/>
      <c r="AE285" s="93"/>
      <c r="AF285" s="93"/>
      <c r="AG285" s="94"/>
      <c r="AI285" s="91">
        <v>276</v>
      </c>
      <c r="AJ285" s="95">
        <v>277</v>
      </c>
      <c r="AK285" s="96" t="s">
        <v>358</v>
      </c>
      <c r="AL285" s="97">
        <f t="shared" si="130"/>
        <v>0</v>
      </c>
      <c r="AM285" s="98">
        <v>41274</v>
      </c>
      <c r="AN285" s="97">
        <f t="shared" si="131"/>
        <v>0</v>
      </c>
      <c r="AO285" s="97">
        <v>0</v>
      </c>
      <c r="AP285" s="97">
        <v>0</v>
      </c>
      <c r="AQ285" s="97">
        <v>0</v>
      </c>
      <c r="AR285" s="97">
        <v>0</v>
      </c>
      <c r="AS285" s="97">
        <v>7590.25</v>
      </c>
      <c r="AT285" s="97">
        <f t="shared" si="132"/>
        <v>0</v>
      </c>
      <c r="AU285" s="99">
        <f t="shared" si="133"/>
        <v>7590.25</v>
      </c>
      <c r="AV285" s="99">
        <f t="shared" si="134"/>
        <v>0</v>
      </c>
      <c r="AX285" s="100">
        <v>276</v>
      </c>
      <c r="AY285" s="101" t="s">
        <v>358</v>
      </c>
      <c r="AZ285" s="102"/>
      <c r="BA285" s="102"/>
      <c r="BB285" s="103"/>
      <c r="BC285" s="104">
        <f t="shared" si="135"/>
        <v>0</v>
      </c>
      <c r="BD285" s="103"/>
      <c r="BE285" s="103"/>
      <c r="BF285" s="104">
        <f t="shared" si="117"/>
        <v>0</v>
      </c>
      <c r="BG285" s="105">
        <f t="shared" si="118"/>
        <v>0</v>
      </c>
      <c r="BH285" s="106"/>
      <c r="BI285" s="104">
        <v>0</v>
      </c>
      <c r="BJ285" s="97">
        <f t="shared" si="136"/>
        <v>0</v>
      </c>
      <c r="BK285" s="97">
        <f t="shared" si="137"/>
        <v>0</v>
      </c>
      <c r="BL285" s="97">
        <f t="shared" si="138"/>
        <v>0</v>
      </c>
      <c r="BM285" s="97"/>
      <c r="BN285" s="104">
        <f t="shared" si="139"/>
        <v>0</v>
      </c>
      <c r="BO285" s="105">
        <f t="shared" si="140"/>
        <v>0</v>
      </c>
      <c r="BP285" s="107"/>
      <c r="BQ285" s="108">
        <v>489</v>
      </c>
      <c r="BR285" s="109">
        <v>0</v>
      </c>
      <c r="BS285" s="107"/>
      <c r="BT285" s="110"/>
      <c r="BU285" s="110">
        <f t="shared" si="119"/>
        <v>-276</v>
      </c>
      <c r="BV285"/>
      <c r="BW285" s="26"/>
      <c r="BX285" s="107"/>
    </row>
    <row r="286" spans="1:76">
      <c r="A286" s="79">
        <v>277</v>
      </c>
      <c r="B286" s="79">
        <v>278</v>
      </c>
      <c r="C286" s="80" t="s">
        <v>359</v>
      </c>
      <c r="D286" s="81">
        <f t="shared" si="120"/>
        <v>0</v>
      </c>
      <c r="E286" s="82">
        <f t="shared" si="121"/>
        <v>0</v>
      </c>
      <c r="F286" s="82">
        <f t="shared" si="121"/>
        <v>0</v>
      </c>
      <c r="G286" s="83">
        <f t="shared" si="122"/>
        <v>0</v>
      </c>
      <c r="H286" s="84"/>
      <c r="I286" s="85">
        <f t="shared" si="123"/>
        <v>0</v>
      </c>
      <c r="J286" s="86">
        <f t="shared" si="113"/>
        <v>0</v>
      </c>
      <c r="K286" s="87">
        <f t="shared" si="124"/>
        <v>0</v>
      </c>
      <c r="L286" s="83">
        <f t="shared" si="125"/>
        <v>0</v>
      </c>
      <c r="M286" s="88"/>
      <c r="N286" s="111">
        <f t="shared" si="114"/>
        <v>0</v>
      </c>
      <c r="P286" s="85">
        <f t="shared" si="126"/>
        <v>0</v>
      </c>
      <c r="Q286" s="82">
        <f t="shared" si="127"/>
        <v>0</v>
      </c>
      <c r="R286" s="82">
        <f t="shared" si="128"/>
        <v>0</v>
      </c>
      <c r="S286" s="90">
        <f t="shared" si="115"/>
        <v>0</v>
      </c>
      <c r="U286" s="111">
        <f t="shared" si="129"/>
        <v>1561.25</v>
      </c>
      <c r="V286">
        <f t="shared" si="116"/>
        <v>0</v>
      </c>
      <c r="W286" s="91">
        <v>277</v>
      </c>
      <c r="X286" s="92"/>
      <c r="Y286" s="93"/>
      <c r="Z286" s="93"/>
      <c r="AA286" s="93"/>
      <c r="AB286" s="93"/>
      <c r="AC286" s="93"/>
      <c r="AD286" s="93"/>
      <c r="AE286" s="93"/>
      <c r="AF286" s="93"/>
      <c r="AG286" s="94"/>
      <c r="AI286" s="91">
        <v>277</v>
      </c>
      <c r="AJ286" s="95">
        <v>278</v>
      </c>
      <c r="AK286" s="96" t="s">
        <v>359</v>
      </c>
      <c r="AL286" s="97">
        <f t="shared" si="130"/>
        <v>0</v>
      </c>
      <c r="AM286" s="98">
        <v>12796</v>
      </c>
      <c r="AN286" s="97">
        <f t="shared" si="131"/>
        <v>0</v>
      </c>
      <c r="AO286" s="97">
        <v>62.25</v>
      </c>
      <c r="AP286" s="97">
        <v>53</v>
      </c>
      <c r="AQ286" s="97">
        <v>0</v>
      </c>
      <c r="AR286" s="97">
        <v>1446</v>
      </c>
      <c r="AS286" s="97">
        <v>0</v>
      </c>
      <c r="AT286" s="97">
        <f t="shared" si="132"/>
        <v>0</v>
      </c>
      <c r="AU286" s="99">
        <f t="shared" si="133"/>
        <v>1561.25</v>
      </c>
      <c r="AV286" s="99">
        <f t="shared" si="134"/>
        <v>0</v>
      </c>
      <c r="AX286" s="100">
        <v>277</v>
      </c>
      <c r="AY286" s="101" t="s">
        <v>359</v>
      </c>
      <c r="AZ286" s="102"/>
      <c r="BA286" s="102"/>
      <c r="BB286" s="103"/>
      <c r="BC286" s="104">
        <f t="shared" si="135"/>
        <v>0</v>
      </c>
      <c r="BD286" s="103"/>
      <c r="BE286" s="103"/>
      <c r="BF286" s="104">
        <f t="shared" si="117"/>
        <v>0</v>
      </c>
      <c r="BG286" s="105">
        <f t="shared" si="118"/>
        <v>0</v>
      </c>
      <c r="BH286" s="106"/>
      <c r="BI286" s="104">
        <v>0</v>
      </c>
      <c r="BJ286" s="97">
        <f t="shared" si="136"/>
        <v>0</v>
      </c>
      <c r="BK286" s="97">
        <f t="shared" si="137"/>
        <v>0</v>
      </c>
      <c r="BL286" s="97">
        <f t="shared" si="138"/>
        <v>0</v>
      </c>
      <c r="BM286" s="97"/>
      <c r="BN286" s="104">
        <f t="shared" si="139"/>
        <v>0</v>
      </c>
      <c r="BO286" s="105">
        <f t="shared" si="140"/>
        <v>0</v>
      </c>
      <c r="BP286" s="107"/>
      <c r="BQ286" s="108">
        <v>191</v>
      </c>
      <c r="BR286" s="109">
        <v>59</v>
      </c>
      <c r="BS286" s="107"/>
      <c r="BT286" s="110"/>
      <c r="BU286" s="110">
        <f t="shared" si="119"/>
        <v>-277</v>
      </c>
      <c r="BV286"/>
      <c r="BW286" s="26"/>
      <c r="BX286" s="107"/>
    </row>
    <row r="287" spans="1:76">
      <c r="A287" s="79">
        <v>278</v>
      </c>
      <c r="B287" s="79">
        <v>275</v>
      </c>
      <c r="C287" s="80" t="s">
        <v>360</v>
      </c>
      <c r="D287" s="81">
        <f t="shared" si="120"/>
        <v>97</v>
      </c>
      <c r="E287" s="82">
        <f t="shared" si="121"/>
        <v>1095946</v>
      </c>
      <c r="F287" s="82">
        <f t="shared" si="121"/>
        <v>86621</v>
      </c>
      <c r="G287" s="83">
        <f t="shared" si="122"/>
        <v>1182567</v>
      </c>
      <c r="H287" s="84"/>
      <c r="I287" s="85">
        <f t="shared" si="123"/>
        <v>68533.773854480867</v>
      </c>
      <c r="J287" s="86">
        <f t="shared" si="113"/>
        <v>0.28329867433806244</v>
      </c>
      <c r="K287" s="87">
        <f t="shared" si="124"/>
        <v>86621</v>
      </c>
      <c r="L287" s="83">
        <f t="shared" si="125"/>
        <v>155154.77385448088</v>
      </c>
      <c r="M287" s="88"/>
      <c r="N287" s="111">
        <f t="shared" si="114"/>
        <v>1027412.2261455192</v>
      </c>
      <c r="P287" s="85">
        <f t="shared" si="126"/>
        <v>0</v>
      </c>
      <c r="Q287" s="82">
        <f t="shared" si="127"/>
        <v>68533.773854480867</v>
      </c>
      <c r="R287" s="82">
        <f t="shared" si="128"/>
        <v>86621</v>
      </c>
      <c r="S287" s="90">
        <f t="shared" si="115"/>
        <v>155154.77385448088</v>
      </c>
      <c r="U287" s="111">
        <f t="shared" si="129"/>
        <v>328534.5</v>
      </c>
      <c r="V287">
        <f t="shared" si="116"/>
        <v>0</v>
      </c>
      <c r="W287" s="91">
        <v>278</v>
      </c>
      <c r="X287" s="92">
        <v>97</v>
      </c>
      <c r="Y287" s="93">
        <v>1095946</v>
      </c>
      <c r="Z287" s="93">
        <v>0</v>
      </c>
      <c r="AA287" s="93">
        <v>1095946</v>
      </c>
      <c r="AB287" s="93">
        <v>86621</v>
      </c>
      <c r="AC287" s="93">
        <v>1182567</v>
      </c>
      <c r="AD287" s="93">
        <v>0</v>
      </c>
      <c r="AE287" s="93">
        <v>0</v>
      </c>
      <c r="AF287" s="93">
        <v>0</v>
      </c>
      <c r="AG287" s="94">
        <v>1182567</v>
      </c>
      <c r="AI287" s="91">
        <v>278</v>
      </c>
      <c r="AJ287" s="95">
        <v>275</v>
      </c>
      <c r="AK287" s="96" t="s">
        <v>360</v>
      </c>
      <c r="AL287" s="97">
        <f t="shared" si="130"/>
        <v>1095946</v>
      </c>
      <c r="AM287" s="98">
        <v>1013223</v>
      </c>
      <c r="AN287" s="97">
        <f t="shared" si="131"/>
        <v>82723</v>
      </c>
      <c r="AO287" s="97">
        <v>33676.5</v>
      </c>
      <c r="AP287" s="97">
        <v>16472.75</v>
      </c>
      <c r="AQ287" s="97">
        <v>51752</v>
      </c>
      <c r="AR287" s="97">
        <v>28217.5</v>
      </c>
      <c r="AS287" s="97">
        <v>29071.75</v>
      </c>
      <c r="AT287" s="97">
        <f t="shared" si="132"/>
        <v>0</v>
      </c>
      <c r="AU287" s="99">
        <f t="shared" si="133"/>
        <v>241913.5</v>
      </c>
      <c r="AV287" s="99">
        <f t="shared" si="134"/>
        <v>68533.773854480867</v>
      </c>
      <c r="AX287" s="100">
        <v>278</v>
      </c>
      <c r="AY287" s="101" t="s">
        <v>360</v>
      </c>
      <c r="AZ287" s="102"/>
      <c r="BA287" s="102"/>
      <c r="BB287" s="103"/>
      <c r="BC287" s="104">
        <f t="shared" si="135"/>
        <v>0</v>
      </c>
      <c r="BD287" s="103"/>
      <c r="BE287" s="103"/>
      <c r="BF287" s="104">
        <f t="shared" si="117"/>
        <v>0</v>
      </c>
      <c r="BG287" s="105">
        <f t="shared" si="118"/>
        <v>0</v>
      </c>
      <c r="BH287" s="106"/>
      <c r="BI287" s="104">
        <v>0</v>
      </c>
      <c r="BJ287" s="97">
        <f t="shared" si="136"/>
        <v>82723</v>
      </c>
      <c r="BK287" s="97">
        <f t="shared" si="137"/>
        <v>82723</v>
      </c>
      <c r="BL287" s="97">
        <f t="shared" si="138"/>
        <v>0</v>
      </c>
      <c r="BM287" s="97"/>
      <c r="BN287" s="104">
        <f t="shared" si="139"/>
        <v>0</v>
      </c>
      <c r="BO287" s="105">
        <f t="shared" si="140"/>
        <v>0</v>
      </c>
      <c r="BP287" s="107"/>
      <c r="BQ287" s="108">
        <v>130794</v>
      </c>
      <c r="BR287" s="109">
        <v>22244.25</v>
      </c>
      <c r="BS287" s="107"/>
      <c r="BT287" s="110"/>
      <c r="BU287" s="110">
        <f t="shared" si="119"/>
        <v>-278</v>
      </c>
      <c r="BV287"/>
      <c r="BW287" s="26"/>
      <c r="BX287" s="107"/>
    </row>
    <row r="288" spans="1:76">
      <c r="A288" s="79">
        <v>279</v>
      </c>
      <c r="B288" s="79">
        <v>279</v>
      </c>
      <c r="C288" s="80" t="s">
        <v>361</v>
      </c>
      <c r="D288" s="81">
        <f t="shared" si="120"/>
        <v>0</v>
      </c>
      <c r="E288" s="82">
        <f t="shared" si="121"/>
        <v>0</v>
      </c>
      <c r="F288" s="82">
        <f t="shared" si="121"/>
        <v>0</v>
      </c>
      <c r="G288" s="83">
        <f t="shared" si="122"/>
        <v>0</v>
      </c>
      <c r="H288" s="84"/>
      <c r="I288" s="85">
        <f t="shared" si="123"/>
        <v>0</v>
      </c>
      <c r="J288" s="86" t="str">
        <f t="shared" si="113"/>
        <v/>
      </c>
      <c r="K288" s="87">
        <f t="shared" si="124"/>
        <v>0</v>
      </c>
      <c r="L288" s="83">
        <f t="shared" si="125"/>
        <v>0</v>
      </c>
      <c r="M288" s="88"/>
      <c r="N288" s="111">
        <f t="shared" si="114"/>
        <v>0</v>
      </c>
      <c r="P288" s="85">
        <f t="shared" si="126"/>
        <v>0</v>
      </c>
      <c r="Q288" s="82">
        <f t="shared" si="127"/>
        <v>0</v>
      </c>
      <c r="R288" s="82">
        <f t="shared" si="128"/>
        <v>0</v>
      </c>
      <c r="S288" s="90">
        <f t="shared" si="115"/>
        <v>0</v>
      </c>
      <c r="U288" s="111">
        <f t="shared" si="129"/>
        <v>0</v>
      </c>
      <c r="V288">
        <f t="shared" si="116"/>
        <v>0</v>
      </c>
      <c r="W288" s="91">
        <v>279</v>
      </c>
      <c r="X288" s="92"/>
      <c r="Y288" s="93"/>
      <c r="Z288" s="93"/>
      <c r="AA288" s="93"/>
      <c r="AB288" s="93"/>
      <c r="AC288" s="93"/>
      <c r="AD288" s="93"/>
      <c r="AE288" s="93"/>
      <c r="AF288" s="93"/>
      <c r="AG288" s="94"/>
      <c r="AI288" s="91">
        <v>279</v>
      </c>
      <c r="AJ288" s="95">
        <v>279</v>
      </c>
      <c r="AK288" s="96" t="s">
        <v>361</v>
      </c>
      <c r="AL288" s="97">
        <f t="shared" si="130"/>
        <v>0</v>
      </c>
      <c r="AM288" s="98">
        <v>0</v>
      </c>
      <c r="AN288" s="97">
        <f t="shared" si="131"/>
        <v>0</v>
      </c>
      <c r="AO288" s="97">
        <v>0</v>
      </c>
      <c r="AP288" s="97">
        <v>0</v>
      </c>
      <c r="AQ288" s="97">
        <v>0</v>
      </c>
      <c r="AR288" s="97">
        <v>0</v>
      </c>
      <c r="AS288" s="97">
        <v>0</v>
      </c>
      <c r="AT288" s="97">
        <f t="shared" si="132"/>
        <v>0</v>
      </c>
      <c r="AU288" s="99">
        <f t="shared" si="133"/>
        <v>0</v>
      </c>
      <c r="AV288" s="99">
        <f t="shared" si="134"/>
        <v>0</v>
      </c>
      <c r="AX288" s="100">
        <v>279</v>
      </c>
      <c r="AY288" s="101" t="s">
        <v>361</v>
      </c>
      <c r="AZ288" s="102"/>
      <c r="BA288" s="102"/>
      <c r="BB288" s="103"/>
      <c r="BC288" s="104">
        <f t="shared" si="135"/>
        <v>0</v>
      </c>
      <c r="BD288" s="103"/>
      <c r="BE288" s="103"/>
      <c r="BF288" s="104">
        <f t="shared" si="117"/>
        <v>0</v>
      </c>
      <c r="BG288" s="105">
        <f t="shared" si="118"/>
        <v>0</v>
      </c>
      <c r="BH288" s="106"/>
      <c r="BI288" s="104">
        <v>0</v>
      </c>
      <c r="BJ288" s="97">
        <f t="shared" si="136"/>
        <v>0</v>
      </c>
      <c r="BK288" s="97">
        <f t="shared" si="137"/>
        <v>0</v>
      </c>
      <c r="BL288" s="97">
        <f t="shared" si="138"/>
        <v>0</v>
      </c>
      <c r="BM288" s="97"/>
      <c r="BN288" s="104">
        <f t="shared" si="139"/>
        <v>0</v>
      </c>
      <c r="BO288" s="105">
        <f t="shared" si="140"/>
        <v>0</v>
      </c>
      <c r="BP288" s="107"/>
      <c r="BQ288" s="108">
        <v>0</v>
      </c>
      <c r="BR288" s="109">
        <v>0</v>
      </c>
      <c r="BS288" s="107"/>
      <c r="BT288" s="110"/>
      <c r="BU288" s="110">
        <f t="shared" si="119"/>
        <v>-279</v>
      </c>
      <c r="BV288"/>
      <c r="BW288" s="26"/>
      <c r="BX288" s="107"/>
    </row>
    <row r="289" spans="1:76">
      <c r="A289" s="79">
        <v>280</v>
      </c>
      <c r="B289" s="79">
        <v>280</v>
      </c>
      <c r="C289" s="80" t="s">
        <v>362</v>
      </c>
      <c r="D289" s="81">
        <f t="shared" si="120"/>
        <v>0</v>
      </c>
      <c r="E289" s="82">
        <f t="shared" si="121"/>
        <v>0</v>
      </c>
      <c r="F289" s="82">
        <f t="shared" si="121"/>
        <v>0</v>
      </c>
      <c r="G289" s="83">
        <f t="shared" si="122"/>
        <v>0</v>
      </c>
      <c r="H289" s="84"/>
      <c r="I289" s="85">
        <f t="shared" si="123"/>
        <v>0</v>
      </c>
      <c r="J289" s="86" t="str">
        <f t="shared" si="113"/>
        <v/>
      </c>
      <c r="K289" s="87">
        <f t="shared" si="124"/>
        <v>0</v>
      </c>
      <c r="L289" s="83">
        <f t="shared" si="125"/>
        <v>0</v>
      </c>
      <c r="M289" s="88"/>
      <c r="N289" s="111">
        <f t="shared" si="114"/>
        <v>0</v>
      </c>
      <c r="P289" s="85">
        <f t="shared" si="126"/>
        <v>0</v>
      </c>
      <c r="Q289" s="82">
        <f t="shared" si="127"/>
        <v>0</v>
      </c>
      <c r="R289" s="82">
        <f t="shared" si="128"/>
        <v>0</v>
      </c>
      <c r="S289" s="90">
        <f t="shared" si="115"/>
        <v>0</v>
      </c>
      <c r="U289" s="111">
        <f t="shared" si="129"/>
        <v>0</v>
      </c>
      <c r="V289">
        <f t="shared" si="116"/>
        <v>0</v>
      </c>
      <c r="W289" s="91">
        <v>280</v>
      </c>
      <c r="X289" s="92"/>
      <c r="Y289" s="93"/>
      <c r="Z289" s="93"/>
      <c r="AA289" s="93"/>
      <c r="AB289" s="93"/>
      <c r="AC289" s="93"/>
      <c r="AD289" s="93"/>
      <c r="AE289" s="93"/>
      <c r="AF289" s="93"/>
      <c r="AG289" s="94"/>
      <c r="AI289" s="91">
        <v>280</v>
      </c>
      <c r="AJ289" s="95">
        <v>280</v>
      </c>
      <c r="AK289" s="96" t="s">
        <v>362</v>
      </c>
      <c r="AL289" s="97">
        <f t="shared" si="130"/>
        <v>0</v>
      </c>
      <c r="AM289" s="98">
        <v>0</v>
      </c>
      <c r="AN289" s="97">
        <f t="shared" si="131"/>
        <v>0</v>
      </c>
      <c r="AO289" s="97">
        <v>0</v>
      </c>
      <c r="AP289" s="97">
        <v>0</v>
      </c>
      <c r="AQ289" s="97">
        <v>0</v>
      </c>
      <c r="AR289" s="97">
        <v>0</v>
      </c>
      <c r="AS289" s="97">
        <v>0</v>
      </c>
      <c r="AT289" s="97">
        <f t="shared" si="132"/>
        <v>0</v>
      </c>
      <c r="AU289" s="99">
        <f t="shared" si="133"/>
        <v>0</v>
      </c>
      <c r="AV289" s="99">
        <f t="shared" si="134"/>
        <v>0</v>
      </c>
      <c r="AX289" s="100">
        <v>280</v>
      </c>
      <c r="AY289" s="101" t="s">
        <v>362</v>
      </c>
      <c r="AZ289" s="102"/>
      <c r="BA289" s="102"/>
      <c r="BB289" s="103"/>
      <c r="BC289" s="104">
        <f t="shared" si="135"/>
        <v>0</v>
      </c>
      <c r="BD289" s="103"/>
      <c r="BE289" s="103"/>
      <c r="BF289" s="104">
        <f t="shared" si="117"/>
        <v>0</v>
      </c>
      <c r="BG289" s="105">
        <f t="shared" si="118"/>
        <v>0</v>
      </c>
      <c r="BH289" s="106"/>
      <c r="BI289" s="104">
        <v>0</v>
      </c>
      <c r="BJ289" s="97">
        <f t="shared" si="136"/>
        <v>0</v>
      </c>
      <c r="BK289" s="97">
        <f t="shared" si="137"/>
        <v>0</v>
      </c>
      <c r="BL289" s="97">
        <f t="shared" si="138"/>
        <v>0</v>
      </c>
      <c r="BM289" s="97"/>
      <c r="BN289" s="104">
        <f t="shared" si="139"/>
        <v>0</v>
      </c>
      <c r="BO289" s="105">
        <f t="shared" si="140"/>
        <v>0</v>
      </c>
      <c r="BP289" s="107"/>
      <c r="BQ289" s="108">
        <v>0</v>
      </c>
      <c r="BR289" s="109">
        <v>0</v>
      </c>
      <c r="BS289" s="107"/>
      <c r="BT289" s="110"/>
      <c r="BU289" s="110">
        <f t="shared" si="119"/>
        <v>-280</v>
      </c>
      <c r="BV289"/>
      <c r="BW289" s="26"/>
      <c r="BX289" s="107"/>
    </row>
    <row r="290" spans="1:76">
      <c r="A290" s="79">
        <v>281</v>
      </c>
      <c r="B290" s="79">
        <v>281</v>
      </c>
      <c r="C290" s="80" t="s">
        <v>363</v>
      </c>
      <c r="D290" s="81">
        <f t="shared" si="120"/>
        <v>3337</v>
      </c>
      <c r="E290" s="82">
        <f t="shared" si="121"/>
        <v>36278779</v>
      </c>
      <c r="F290" s="82">
        <f t="shared" si="121"/>
        <v>2979941</v>
      </c>
      <c r="G290" s="83">
        <f t="shared" si="122"/>
        <v>39258720</v>
      </c>
      <c r="H290" s="84"/>
      <c r="I290" s="85">
        <f t="shared" si="123"/>
        <v>4421326.0641340809</v>
      </c>
      <c r="J290" s="86">
        <f t="shared" si="113"/>
        <v>0.57316357406846885</v>
      </c>
      <c r="K290" s="87">
        <f t="shared" si="124"/>
        <v>2979941</v>
      </c>
      <c r="L290" s="83">
        <f t="shared" si="125"/>
        <v>7401267.0641340809</v>
      </c>
      <c r="M290" s="88"/>
      <c r="N290" s="111">
        <f t="shared" si="114"/>
        <v>31857452.93586592</v>
      </c>
      <c r="P290" s="85">
        <f t="shared" si="126"/>
        <v>0</v>
      </c>
      <c r="Q290" s="82">
        <f t="shared" si="127"/>
        <v>4421326.0641340809</v>
      </c>
      <c r="R290" s="82">
        <f t="shared" si="128"/>
        <v>2979941</v>
      </c>
      <c r="S290" s="90">
        <f t="shared" si="115"/>
        <v>7401267.0641340809</v>
      </c>
      <c r="U290" s="111">
        <f t="shared" si="129"/>
        <v>10693840.25</v>
      </c>
      <c r="V290">
        <f t="shared" si="116"/>
        <v>0</v>
      </c>
      <c r="W290" s="91">
        <v>281</v>
      </c>
      <c r="X290" s="92">
        <v>3337</v>
      </c>
      <c r="Y290" s="93">
        <v>36278779</v>
      </c>
      <c r="Z290" s="93">
        <v>0</v>
      </c>
      <c r="AA290" s="93">
        <v>36278779</v>
      </c>
      <c r="AB290" s="93">
        <v>2979941</v>
      </c>
      <c r="AC290" s="93">
        <v>39258720</v>
      </c>
      <c r="AD290" s="93">
        <v>0</v>
      </c>
      <c r="AE290" s="93">
        <v>0</v>
      </c>
      <c r="AF290" s="93">
        <v>0</v>
      </c>
      <c r="AG290" s="94">
        <v>39258720</v>
      </c>
      <c r="AI290" s="91">
        <v>281</v>
      </c>
      <c r="AJ290" s="95">
        <v>281</v>
      </c>
      <c r="AK290" s="96" t="s">
        <v>363</v>
      </c>
      <c r="AL290" s="97">
        <f t="shared" si="130"/>
        <v>36278779</v>
      </c>
      <c r="AM290" s="98">
        <v>30942062</v>
      </c>
      <c r="AN290" s="97">
        <f t="shared" si="131"/>
        <v>5336717</v>
      </c>
      <c r="AO290" s="97">
        <v>810043.25</v>
      </c>
      <c r="AP290" s="97">
        <v>877128.25</v>
      </c>
      <c r="AQ290" s="97">
        <v>606891.75</v>
      </c>
      <c r="AR290" s="97">
        <v>83119</v>
      </c>
      <c r="AS290" s="97">
        <v>0</v>
      </c>
      <c r="AT290" s="97">
        <f t="shared" si="132"/>
        <v>0</v>
      </c>
      <c r="AU290" s="99">
        <f t="shared" si="133"/>
        <v>7713899.25</v>
      </c>
      <c r="AV290" s="99">
        <f t="shared" si="134"/>
        <v>4421326.0641340809</v>
      </c>
      <c r="AX290" s="100">
        <v>281</v>
      </c>
      <c r="AY290" s="101" t="s">
        <v>363</v>
      </c>
      <c r="AZ290" s="102"/>
      <c r="BA290" s="102"/>
      <c r="BB290" s="103"/>
      <c r="BC290" s="104">
        <f t="shared" si="135"/>
        <v>0</v>
      </c>
      <c r="BD290" s="103"/>
      <c r="BE290" s="103"/>
      <c r="BF290" s="104">
        <f t="shared" si="117"/>
        <v>0</v>
      </c>
      <c r="BG290" s="105">
        <f t="shared" si="118"/>
        <v>0</v>
      </c>
      <c r="BH290" s="106"/>
      <c r="BI290" s="104">
        <v>0</v>
      </c>
      <c r="BJ290" s="97">
        <f t="shared" si="136"/>
        <v>5336717</v>
      </c>
      <c r="BK290" s="97">
        <f t="shared" si="137"/>
        <v>5336717</v>
      </c>
      <c r="BL290" s="97">
        <f t="shared" si="138"/>
        <v>0</v>
      </c>
      <c r="BM290" s="97"/>
      <c r="BN290" s="104">
        <f t="shared" si="139"/>
        <v>0</v>
      </c>
      <c r="BO290" s="105">
        <f t="shared" si="140"/>
        <v>0</v>
      </c>
      <c r="BP290" s="107"/>
      <c r="BQ290" s="108">
        <v>5501115</v>
      </c>
      <c r="BR290" s="109">
        <v>807682.75</v>
      </c>
      <c r="BS290" s="107"/>
      <c r="BT290" s="110"/>
      <c r="BU290" s="110">
        <f t="shared" si="119"/>
        <v>-281</v>
      </c>
      <c r="BV290"/>
      <c r="BW290" s="26"/>
      <c r="BX290" s="107"/>
    </row>
    <row r="291" spans="1:76">
      <c r="A291" s="79">
        <v>282</v>
      </c>
      <c r="B291" s="79">
        <v>282</v>
      </c>
      <c r="C291" s="80" t="s">
        <v>364</v>
      </c>
      <c r="D291" s="81">
        <f t="shared" si="120"/>
        <v>0</v>
      </c>
      <c r="E291" s="82">
        <f t="shared" si="121"/>
        <v>0</v>
      </c>
      <c r="F291" s="82">
        <f t="shared" si="121"/>
        <v>0</v>
      </c>
      <c r="G291" s="83">
        <f t="shared" si="122"/>
        <v>0</v>
      </c>
      <c r="H291" s="84"/>
      <c r="I291" s="85">
        <f t="shared" si="123"/>
        <v>0</v>
      </c>
      <c r="J291" s="86" t="str">
        <f t="shared" si="113"/>
        <v/>
      </c>
      <c r="K291" s="87">
        <f t="shared" si="124"/>
        <v>0</v>
      </c>
      <c r="L291" s="83">
        <f t="shared" si="125"/>
        <v>0</v>
      </c>
      <c r="M291" s="88"/>
      <c r="N291" s="111">
        <f t="shared" si="114"/>
        <v>0</v>
      </c>
      <c r="P291" s="85">
        <f t="shared" si="126"/>
        <v>0</v>
      </c>
      <c r="Q291" s="82">
        <f t="shared" si="127"/>
        <v>0</v>
      </c>
      <c r="R291" s="82">
        <f t="shared" si="128"/>
        <v>0</v>
      </c>
      <c r="S291" s="90">
        <f t="shared" si="115"/>
        <v>0</v>
      </c>
      <c r="U291" s="111">
        <f t="shared" si="129"/>
        <v>0</v>
      </c>
      <c r="V291">
        <f t="shared" si="116"/>
        <v>0</v>
      </c>
      <c r="W291" s="91">
        <v>282</v>
      </c>
      <c r="X291" s="92"/>
      <c r="Y291" s="93"/>
      <c r="Z291" s="93"/>
      <c r="AA291" s="93"/>
      <c r="AB291" s="93"/>
      <c r="AC291" s="93"/>
      <c r="AD291" s="93"/>
      <c r="AE291" s="93"/>
      <c r="AF291" s="93"/>
      <c r="AG291" s="94"/>
      <c r="AI291" s="91">
        <v>282</v>
      </c>
      <c r="AJ291" s="95">
        <v>282</v>
      </c>
      <c r="AK291" s="96" t="s">
        <v>364</v>
      </c>
      <c r="AL291" s="97">
        <f t="shared" si="130"/>
        <v>0</v>
      </c>
      <c r="AM291" s="98">
        <v>0</v>
      </c>
      <c r="AN291" s="97">
        <f t="shared" si="131"/>
        <v>0</v>
      </c>
      <c r="AO291" s="97">
        <v>0</v>
      </c>
      <c r="AP291" s="97">
        <v>0</v>
      </c>
      <c r="AQ291" s="97">
        <v>0</v>
      </c>
      <c r="AR291" s="97">
        <v>0</v>
      </c>
      <c r="AS291" s="97">
        <v>0</v>
      </c>
      <c r="AT291" s="97">
        <f t="shared" si="132"/>
        <v>0</v>
      </c>
      <c r="AU291" s="99">
        <f t="shared" si="133"/>
        <v>0</v>
      </c>
      <c r="AV291" s="99">
        <f t="shared" si="134"/>
        <v>0</v>
      </c>
      <c r="AX291" s="100">
        <v>282</v>
      </c>
      <c r="AY291" s="101" t="s">
        <v>364</v>
      </c>
      <c r="AZ291" s="102"/>
      <c r="BA291" s="102"/>
      <c r="BB291" s="103"/>
      <c r="BC291" s="104">
        <f t="shared" si="135"/>
        <v>0</v>
      </c>
      <c r="BD291" s="103"/>
      <c r="BE291" s="103"/>
      <c r="BF291" s="104">
        <f t="shared" si="117"/>
        <v>0</v>
      </c>
      <c r="BG291" s="105">
        <f t="shared" si="118"/>
        <v>0</v>
      </c>
      <c r="BH291" s="106"/>
      <c r="BI291" s="104">
        <v>0</v>
      </c>
      <c r="BJ291" s="97">
        <f t="shared" si="136"/>
        <v>0</v>
      </c>
      <c r="BK291" s="97">
        <f t="shared" si="137"/>
        <v>0</v>
      </c>
      <c r="BL291" s="97">
        <f t="shared" si="138"/>
        <v>0</v>
      </c>
      <c r="BM291" s="97"/>
      <c r="BN291" s="104">
        <f t="shared" si="139"/>
        <v>0</v>
      </c>
      <c r="BO291" s="105">
        <f t="shared" si="140"/>
        <v>0</v>
      </c>
      <c r="BP291" s="107"/>
      <c r="BQ291" s="108">
        <v>0</v>
      </c>
      <c r="BR291" s="109">
        <v>0</v>
      </c>
      <c r="BS291" s="107"/>
      <c r="BT291" s="110"/>
      <c r="BU291" s="110">
        <f t="shared" si="119"/>
        <v>-282</v>
      </c>
      <c r="BV291"/>
      <c r="BW291" s="26"/>
      <c r="BX291" s="107"/>
    </row>
    <row r="292" spans="1:76">
      <c r="A292" s="79">
        <v>283</v>
      </c>
      <c r="B292" s="79">
        <v>283</v>
      </c>
      <c r="C292" s="80" t="s">
        <v>365</v>
      </c>
      <c r="D292" s="81">
        <f t="shared" si="120"/>
        <v>0</v>
      </c>
      <c r="E292" s="82">
        <f t="shared" si="121"/>
        <v>0</v>
      </c>
      <c r="F292" s="82">
        <f t="shared" si="121"/>
        <v>0</v>
      </c>
      <c r="G292" s="83">
        <f t="shared" si="122"/>
        <v>0</v>
      </c>
      <c r="H292" s="84"/>
      <c r="I292" s="85">
        <f t="shared" si="123"/>
        <v>0</v>
      </c>
      <c r="J292" s="86" t="str">
        <f t="shared" si="113"/>
        <v/>
      </c>
      <c r="K292" s="87">
        <f t="shared" si="124"/>
        <v>0</v>
      </c>
      <c r="L292" s="83">
        <f t="shared" si="125"/>
        <v>0</v>
      </c>
      <c r="M292" s="88"/>
      <c r="N292" s="111">
        <f t="shared" si="114"/>
        <v>0</v>
      </c>
      <c r="P292" s="85">
        <f t="shared" si="126"/>
        <v>0</v>
      </c>
      <c r="Q292" s="82">
        <f t="shared" si="127"/>
        <v>0</v>
      </c>
      <c r="R292" s="82">
        <f t="shared" si="128"/>
        <v>0</v>
      </c>
      <c r="S292" s="90">
        <f t="shared" si="115"/>
        <v>0</v>
      </c>
      <c r="U292" s="111">
        <f t="shared" si="129"/>
        <v>0</v>
      </c>
      <c r="V292">
        <f t="shared" si="116"/>
        <v>0</v>
      </c>
      <c r="W292" s="91">
        <v>283</v>
      </c>
      <c r="X292" s="92"/>
      <c r="Y292" s="93"/>
      <c r="Z292" s="93"/>
      <c r="AA292" s="93"/>
      <c r="AB292" s="93"/>
      <c r="AC292" s="93"/>
      <c r="AD292" s="93"/>
      <c r="AE292" s="93"/>
      <c r="AF292" s="93"/>
      <c r="AG292" s="94"/>
      <c r="AI292" s="91">
        <v>283</v>
      </c>
      <c r="AJ292" s="95">
        <v>283</v>
      </c>
      <c r="AK292" s="96" t="s">
        <v>365</v>
      </c>
      <c r="AL292" s="97">
        <f t="shared" si="130"/>
        <v>0</v>
      </c>
      <c r="AM292" s="98">
        <v>0</v>
      </c>
      <c r="AN292" s="97">
        <f t="shared" si="131"/>
        <v>0</v>
      </c>
      <c r="AO292" s="97">
        <v>0</v>
      </c>
      <c r="AP292" s="97">
        <v>0</v>
      </c>
      <c r="AQ292" s="97">
        <v>0</v>
      </c>
      <c r="AR292" s="97">
        <v>0</v>
      </c>
      <c r="AS292" s="97">
        <v>0</v>
      </c>
      <c r="AT292" s="97">
        <f t="shared" si="132"/>
        <v>0</v>
      </c>
      <c r="AU292" s="99">
        <f t="shared" si="133"/>
        <v>0</v>
      </c>
      <c r="AV292" s="99">
        <f t="shared" si="134"/>
        <v>0</v>
      </c>
      <c r="AX292" s="100">
        <v>283</v>
      </c>
      <c r="AY292" s="101" t="s">
        <v>365</v>
      </c>
      <c r="AZ292" s="102"/>
      <c r="BA292" s="102"/>
      <c r="BB292" s="103"/>
      <c r="BC292" s="104">
        <f t="shared" si="135"/>
        <v>0</v>
      </c>
      <c r="BD292" s="103"/>
      <c r="BE292" s="103"/>
      <c r="BF292" s="104">
        <f t="shared" si="117"/>
        <v>0</v>
      </c>
      <c r="BG292" s="105">
        <f t="shared" si="118"/>
        <v>0</v>
      </c>
      <c r="BH292" s="106"/>
      <c r="BI292" s="104">
        <v>0</v>
      </c>
      <c r="BJ292" s="97">
        <f t="shared" si="136"/>
        <v>0</v>
      </c>
      <c r="BK292" s="97">
        <f t="shared" si="137"/>
        <v>0</v>
      </c>
      <c r="BL292" s="97">
        <f t="shared" si="138"/>
        <v>0</v>
      </c>
      <c r="BM292" s="97"/>
      <c r="BN292" s="104">
        <f t="shared" si="139"/>
        <v>0</v>
      </c>
      <c r="BO292" s="105">
        <f t="shared" si="140"/>
        <v>0</v>
      </c>
      <c r="BP292" s="107"/>
      <c r="BQ292" s="108">
        <v>0</v>
      </c>
      <c r="BR292" s="109">
        <v>0</v>
      </c>
      <c r="BS292" s="107"/>
      <c r="BT292" s="110"/>
      <c r="BU292" s="110">
        <f t="shared" si="119"/>
        <v>-283</v>
      </c>
      <c r="BV292"/>
      <c r="BW292" s="26"/>
      <c r="BX292" s="107"/>
    </row>
    <row r="293" spans="1:76">
      <c r="A293" s="79">
        <v>284</v>
      </c>
      <c r="B293" s="79">
        <v>284</v>
      </c>
      <c r="C293" s="80" t="s">
        <v>366</v>
      </c>
      <c r="D293" s="81">
        <f t="shared" si="120"/>
        <v>78</v>
      </c>
      <c r="E293" s="82">
        <f t="shared" si="121"/>
        <v>902081</v>
      </c>
      <c r="F293" s="82">
        <f t="shared" si="121"/>
        <v>69654</v>
      </c>
      <c r="G293" s="83">
        <f t="shared" si="122"/>
        <v>971735</v>
      </c>
      <c r="H293" s="84"/>
      <c r="I293" s="85">
        <f t="shared" si="123"/>
        <v>47015.015563603047</v>
      </c>
      <c r="J293" s="86">
        <f t="shared" si="113"/>
        <v>0.29861942511002071</v>
      </c>
      <c r="K293" s="87">
        <f t="shared" si="124"/>
        <v>69654</v>
      </c>
      <c r="L293" s="83">
        <f t="shared" si="125"/>
        <v>116669.01556360305</v>
      </c>
      <c r="M293" s="88"/>
      <c r="N293" s="111">
        <f t="shared" si="114"/>
        <v>855065.98443639698</v>
      </c>
      <c r="P293" s="85">
        <f t="shared" si="126"/>
        <v>0</v>
      </c>
      <c r="Q293" s="82">
        <f t="shared" si="127"/>
        <v>47015.015563603047</v>
      </c>
      <c r="R293" s="82">
        <f t="shared" si="128"/>
        <v>69654</v>
      </c>
      <c r="S293" s="90">
        <f t="shared" si="115"/>
        <v>116669.01556360305</v>
      </c>
      <c r="U293" s="111">
        <f t="shared" si="129"/>
        <v>227095.25</v>
      </c>
      <c r="V293">
        <f t="shared" si="116"/>
        <v>0</v>
      </c>
      <c r="W293" s="91">
        <v>284</v>
      </c>
      <c r="X293" s="92">
        <v>78</v>
      </c>
      <c r="Y293" s="93">
        <v>902081</v>
      </c>
      <c r="Z293" s="93">
        <v>0</v>
      </c>
      <c r="AA293" s="93">
        <v>902081</v>
      </c>
      <c r="AB293" s="93">
        <v>69654</v>
      </c>
      <c r="AC293" s="93">
        <v>971735</v>
      </c>
      <c r="AD293" s="93">
        <v>0</v>
      </c>
      <c r="AE293" s="93">
        <v>0</v>
      </c>
      <c r="AF293" s="93">
        <v>0</v>
      </c>
      <c r="AG293" s="94">
        <v>971735</v>
      </c>
      <c r="AI293" s="91">
        <v>284</v>
      </c>
      <c r="AJ293" s="95">
        <v>284</v>
      </c>
      <c r="AK293" s="96" t="s">
        <v>366</v>
      </c>
      <c r="AL293" s="97">
        <f t="shared" si="130"/>
        <v>902081</v>
      </c>
      <c r="AM293" s="98">
        <v>845332</v>
      </c>
      <c r="AN293" s="97">
        <f t="shared" si="131"/>
        <v>56749</v>
      </c>
      <c r="AO293" s="97">
        <v>0</v>
      </c>
      <c r="AP293" s="97">
        <v>47605.25</v>
      </c>
      <c r="AQ293" s="97">
        <v>24686.25</v>
      </c>
      <c r="AR293" s="97">
        <v>0</v>
      </c>
      <c r="AS293" s="97">
        <v>28400.75</v>
      </c>
      <c r="AT293" s="97">
        <f t="shared" si="132"/>
        <v>0</v>
      </c>
      <c r="AU293" s="99">
        <f t="shared" si="133"/>
        <v>157441.25</v>
      </c>
      <c r="AV293" s="99">
        <f t="shared" si="134"/>
        <v>47015.015563603047</v>
      </c>
      <c r="AX293" s="100">
        <v>284</v>
      </c>
      <c r="AY293" s="101" t="s">
        <v>366</v>
      </c>
      <c r="AZ293" s="102"/>
      <c r="BA293" s="102"/>
      <c r="BB293" s="103"/>
      <c r="BC293" s="104">
        <f t="shared" si="135"/>
        <v>0</v>
      </c>
      <c r="BD293" s="103"/>
      <c r="BE293" s="103"/>
      <c r="BF293" s="104">
        <f t="shared" si="117"/>
        <v>0</v>
      </c>
      <c r="BG293" s="105">
        <f t="shared" si="118"/>
        <v>0</v>
      </c>
      <c r="BH293" s="106"/>
      <c r="BI293" s="104">
        <v>0</v>
      </c>
      <c r="BJ293" s="97">
        <f t="shared" si="136"/>
        <v>56749</v>
      </c>
      <c r="BK293" s="97">
        <f t="shared" si="137"/>
        <v>56749</v>
      </c>
      <c r="BL293" s="97">
        <f t="shared" si="138"/>
        <v>0</v>
      </c>
      <c r="BM293" s="97"/>
      <c r="BN293" s="104">
        <f t="shared" si="139"/>
        <v>0</v>
      </c>
      <c r="BO293" s="105">
        <f t="shared" si="140"/>
        <v>0</v>
      </c>
      <c r="BP293" s="107"/>
      <c r="BQ293" s="108">
        <v>0</v>
      </c>
      <c r="BR293" s="109">
        <v>0</v>
      </c>
      <c r="BS293" s="107"/>
      <c r="BT293" s="110"/>
      <c r="BU293" s="110">
        <f t="shared" si="119"/>
        <v>-284</v>
      </c>
      <c r="BV293"/>
      <c r="BW293" s="26"/>
      <c r="BX293" s="107"/>
    </row>
    <row r="294" spans="1:76">
      <c r="A294" s="79">
        <v>285</v>
      </c>
      <c r="B294" s="79">
        <v>285</v>
      </c>
      <c r="C294" s="80" t="s">
        <v>367</v>
      </c>
      <c r="D294" s="81">
        <f t="shared" si="120"/>
        <v>90</v>
      </c>
      <c r="E294" s="82">
        <f t="shared" si="121"/>
        <v>1073241</v>
      </c>
      <c r="F294" s="82">
        <f t="shared" si="121"/>
        <v>80370</v>
      </c>
      <c r="G294" s="83">
        <f t="shared" si="122"/>
        <v>1153611</v>
      </c>
      <c r="H294" s="84"/>
      <c r="I294" s="85">
        <f t="shared" si="123"/>
        <v>90779.931459264553</v>
      </c>
      <c r="J294" s="86">
        <f t="shared" si="113"/>
        <v>0.31501121333633336</v>
      </c>
      <c r="K294" s="87">
        <f t="shared" si="124"/>
        <v>80370</v>
      </c>
      <c r="L294" s="83">
        <f t="shared" si="125"/>
        <v>171149.93145926454</v>
      </c>
      <c r="M294" s="88"/>
      <c r="N294" s="111">
        <f t="shared" si="114"/>
        <v>982461.0685407354</v>
      </c>
      <c r="P294" s="85">
        <f t="shared" si="126"/>
        <v>0</v>
      </c>
      <c r="Q294" s="82">
        <f t="shared" si="127"/>
        <v>90779.931459264553</v>
      </c>
      <c r="R294" s="82">
        <f t="shared" si="128"/>
        <v>80370</v>
      </c>
      <c r="S294" s="90">
        <f t="shared" si="115"/>
        <v>171149.93145926454</v>
      </c>
      <c r="U294" s="111">
        <f t="shared" si="129"/>
        <v>368550</v>
      </c>
      <c r="V294">
        <f t="shared" si="116"/>
        <v>0</v>
      </c>
      <c r="W294" s="91">
        <v>285</v>
      </c>
      <c r="X294" s="92">
        <v>90</v>
      </c>
      <c r="Y294" s="93">
        <v>1073241</v>
      </c>
      <c r="Z294" s="93">
        <v>0</v>
      </c>
      <c r="AA294" s="93">
        <v>1073241</v>
      </c>
      <c r="AB294" s="93">
        <v>80370</v>
      </c>
      <c r="AC294" s="93">
        <v>1153611</v>
      </c>
      <c r="AD294" s="93">
        <v>0</v>
      </c>
      <c r="AE294" s="93">
        <v>0</v>
      </c>
      <c r="AF294" s="93">
        <v>0</v>
      </c>
      <c r="AG294" s="94">
        <v>1153611</v>
      </c>
      <c r="AI294" s="91">
        <v>285</v>
      </c>
      <c r="AJ294" s="95">
        <v>285</v>
      </c>
      <c r="AK294" s="96" t="s">
        <v>367</v>
      </c>
      <c r="AL294" s="97">
        <f t="shared" si="130"/>
        <v>1073241</v>
      </c>
      <c r="AM294" s="98">
        <v>963666</v>
      </c>
      <c r="AN294" s="97">
        <f t="shared" si="131"/>
        <v>109575</v>
      </c>
      <c r="AO294" s="97">
        <v>35654.5</v>
      </c>
      <c r="AP294" s="97">
        <v>72584.75</v>
      </c>
      <c r="AQ294" s="97">
        <v>38006.5</v>
      </c>
      <c r="AR294" s="97">
        <v>24383.75</v>
      </c>
      <c r="AS294" s="97">
        <v>7975.5</v>
      </c>
      <c r="AT294" s="97">
        <f t="shared" si="132"/>
        <v>0</v>
      </c>
      <c r="AU294" s="99">
        <f t="shared" si="133"/>
        <v>288180</v>
      </c>
      <c r="AV294" s="99">
        <f t="shared" si="134"/>
        <v>90779.931459264553</v>
      </c>
      <c r="AX294" s="100">
        <v>285</v>
      </c>
      <c r="AY294" s="101" t="s">
        <v>367</v>
      </c>
      <c r="AZ294" s="102"/>
      <c r="BA294" s="102"/>
      <c r="BB294" s="103"/>
      <c r="BC294" s="104">
        <f t="shared" si="135"/>
        <v>0</v>
      </c>
      <c r="BD294" s="103"/>
      <c r="BE294" s="103"/>
      <c r="BF294" s="104">
        <f t="shared" si="117"/>
        <v>0</v>
      </c>
      <c r="BG294" s="105">
        <f t="shared" si="118"/>
        <v>0</v>
      </c>
      <c r="BH294" s="106"/>
      <c r="BI294" s="104">
        <v>0</v>
      </c>
      <c r="BJ294" s="97">
        <f t="shared" si="136"/>
        <v>109575</v>
      </c>
      <c r="BK294" s="97">
        <f t="shared" si="137"/>
        <v>109575</v>
      </c>
      <c r="BL294" s="97">
        <f t="shared" si="138"/>
        <v>0</v>
      </c>
      <c r="BM294" s="97"/>
      <c r="BN294" s="104">
        <f t="shared" si="139"/>
        <v>0</v>
      </c>
      <c r="BO294" s="105">
        <f t="shared" si="140"/>
        <v>0</v>
      </c>
      <c r="BP294" s="107"/>
      <c r="BQ294" s="108">
        <v>77483</v>
      </c>
      <c r="BR294" s="109">
        <v>20577</v>
      </c>
      <c r="BS294" s="107"/>
      <c r="BT294" s="110"/>
      <c r="BU294" s="110">
        <f t="shared" si="119"/>
        <v>-285</v>
      </c>
      <c r="BV294"/>
      <c r="BW294" s="26"/>
      <c r="BX294" s="107"/>
    </row>
    <row r="295" spans="1:76">
      <c r="A295" s="79">
        <v>286</v>
      </c>
      <c r="B295" s="79">
        <v>286</v>
      </c>
      <c r="C295" s="80" t="s">
        <v>368</v>
      </c>
      <c r="D295" s="81">
        <f t="shared" si="120"/>
        <v>0</v>
      </c>
      <c r="E295" s="82">
        <f t="shared" si="121"/>
        <v>0</v>
      </c>
      <c r="F295" s="82">
        <f t="shared" si="121"/>
        <v>0</v>
      </c>
      <c r="G295" s="83">
        <f t="shared" si="122"/>
        <v>0</v>
      </c>
      <c r="H295" s="84"/>
      <c r="I295" s="85">
        <f t="shared" si="123"/>
        <v>0</v>
      </c>
      <c r="J295" s="86" t="str">
        <f t="shared" si="113"/>
        <v/>
      </c>
      <c r="K295" s="87">
        <f t="shared" si="124"/>
        <v>0</v>
      </c>
      <c r="L295" s="83">
        <f t="shared" si="125"/>
        <v>0</v>
      </c>
      <c r="M295" s="88"/>
      <c r="N295" s="111">
        <f t="shared" si="114"/>
        <v>0</v>
      </c>
      <c r="P295" s="85">
        <f t="shared" si="126"/>
        <v>0</v>
      </c>
      <c r="Q295" s="82">
        <f t="shared" si="127"/>
        <v>0</v>
      </c>
      <c r="R295" s="82">
        <f t="shared" si="128"/>
        <v>0</v>
      </c>
      <c r="S295" s="90">
        <f t="shared" si="115"/>
        <v>0</v>
      </c>
      <c r="U295" s="111">
        <f t="shared" si="129"/>
        <v>0</v>
      </c>
      <c r="V295">
        <f t="shared" si="116"/>
        <v>0</v>
      </c>
      <c r="W295" s="91">
        <v>286</v>
      </c>
      <c r="X295" s="92"/>
      <c r="Y295" s="93"/>
      <c r="Z295" s="93"/>
      <c r="AA295" s="93"/>
      <c r="AB295" s="93"/>
      <c r="AC295" s="93"/>
      <c r="AD295" s="93"/>
      <c r="AE295" s="93"/>
      <c r="AF295" s="93"/>
      <c r="AG295" s="94"/>
      <c r="AI295" s="91">
        <v>286</v>
      </c>
      <c r="AJ295" s="95">
        <v>286</v>
      </c>
      <c r="AK295" s="96" t="s">
        <v>368</v>
      </c>
      <c r="AL295" s="97">
        <f t="shared" si="130"/>
        <v>0</v>
      </c>
      <c r="AM295" s="98">
        <v>0</v>
      </c>
      <c r="AN295" s="97">
        <f t="shared" si="131"/>
        <v>0</v>
      </c>
      <c r="AO295" s="97">
        <v>0</v>
      </c>
      <c r="AP295" s="97">
        <v>0</v>
      </c>
      <c r="AQ295" s="97">
        <v>0</v>
      </c>
      <c r="AR295" s="97">
        <v>0</v>
      </c>
      <c r="AS295" s="97">
        <v>0</v>
      </c>
      <c r="AT295" s="97">
        <f t="shared" si="132"/>
        <v>0</v>
      </c>
      <c r="AU295" s="99">
        <f t="shared" si="133"/>
        <v>0</v>
      </c>
      <c r="AV295" s="99">
        <f t="shared" si="134"/>
        <v>0</v>
      </c>
      <c r="AX295" s="100">
        <v>286</v>
      </c>
      <c r="AY295" s="101" t="s">
        <v>368</v>
      </c>
      <c r="AZ295" s="102"/>
      <c r="BA295" s="102"/>
      <c r="BB295" s="103"/>
      <c r="BC295" s="104">
        <f t="shared" si="135"/>
        <v>0</v>
      </c>
      <c r="BD295" s="103"/>
      <c r="BE295" s="103"/>
      <c r="BF295" s="104">
        <f t="shared" si="117"/>
        <v>0</v>
      </c>
      <c r="BG295" s="105">
        <f t="shared" si="118"/>
        <v>0</v>
      </c>
      <c r="BH295" s="106"/>
      <c r="BI295" s="104">
        <v>0</v>
      </c>
      <c r="BJ295" s="97">
        <f t="shared" si="136"/>
        <v>0</v>
      </c>
      <c r="BK295" s="97">
        <f t="shared" si="137"/>
        <v>0</v>
      </c>
      <c r="BL295" s="97">
        <f t="shared" si="138"/>
        <v>0</v>
      </c>
      <c r="BM295" s="97"/>
      <c r="BN295" s="104">
        <f t="shared" si="139"/>
        <v>0</v>
      </c>
      <c r="BO295" s="105">
        <f t="shared" si="140"/>
        <v>0</v>
      </c>
      <c r="BP295" s="107"/>
      <c r="BQ295" s="108">
        <v>0</v>
      </c>
      <c r="BR295" s="109">
        <v>0</v>
      </c>
      <c r="BS295" s="107"/>
      <c r="BT295" s="110"/>
      <c r="BU295" s="110">
        <f t="shared" si="119"/>
        <v>-286</v>
      </c>
      <c r="BV295"/>
      <c r="BW295" s="26"/>
      <c r="BX295" s="107"/>
    </row>
    <row r="296" spans="1:76">
      <c r="A296" s="79">
        <v>287</v>
      </c>
      <c r="B296" s="79">
        <v>287</v>
      </c>
      <c r="C296" s="80" t="s">
        <v>369</v>
      </c>
      <c r="D296" s="81">
        <f t="shared" si="120"/>
        <v>0</v>
      </c>
      <c r="E296" s="82">
        <f t="shared" si="121"/>
        <v>0</v>
      </c>
      <c r="F296" s="82">
        <f t="shared" si="121"/>
        <v>0</v>
      </c>
      <c r="G296" s="83">
        <f t="shared" si="122"/>
        <v>0</v>
      </c>
      <c r="H296" s="84"/>
      <c r="I296" s="85">
        <f t="shared" si="123"/>
        <v>0</v>
      </c>
      <c r="J296" s="86" t="str">
        <f t="shared" si="113"/>
        <v/>
      </c>
      <c r="K296" s="87">
        <f t="shared" si="124"/>
        <v>0</v>
      </c>
      <c r="L296" s="83">
        <f t="shared" si="125"/>
        <v>0</v>
      </c>
      <c r="M296" s="88"/>
      <c r="N296" s="111">
        <f t="shared" si="114"/>
        <v>0</v>
      </c>
      <c r="P296" s="85">
        <f t="shared" si="126"/>
        <v>0</v>
      </c>
      <c r="Q296" s="82">
        <f t="shared" si="127"/>
        <v>0</v>
      </c>
      <c r="R296" s="82">
        <f t="shared" si="128"/>
        <v>0</v>
      </c>
      <c r="S296" s="90">
        <f t="shared" si="115"/>
        <v>0</v>
      </c>
      <c r="U296" s="111">
        <f t="shared" si="129"/>
        <v>0</v>
      </c>
      <c r="V296">
        <f t="shared" si="116"/>
        <v>0</v>
      </c>
      <c r="W296" s="91">
        <v>287</v>
      </c>
      <c r="X296" s="92"/>
      <c r="Y296" s="93"/>
      <c r="Z296" s="93"/>
      <c r="AA296" s="93"/>
      <c r="AB296" s="93"/>
      <c r="AC296" s="93"/>
      <c r="AD296" s="93"/>
      <c r="AE296" s="93"/>
      <c r="AF296" s="93"/>
      <c r="AG296" s="94"/>
      <c r="AI296" s="91">
        <v>287</v>
      </c>
      <c r="AJ296" s="95">
        <v>287</v>
      </c>
      <c r="AK296" s="96" t="s">
        <v>369</v>
      </c>
      <c r="AL296" s="97">
        <f t="shared" si="130"/>
        <v>0</v>
      </c>
      <c r="AM296" s="98">
        <v>0</v>
      </c>
      <c r="AN296" s="97">
        <f t="shared" si="131"/>
        <v>0</v>
      </c>
      <c r="AO296" s="97">
        <v>0</v>
      </c>
      <c r="AP296" s="97">
        <v>0</v>
      </c>
      <c r="AQ296" s="97">
        <v>0</v>
      </c>
      <c r="AR296" s="97">
        <v>0</v>
      </c>
      <c r="AS296" s="97">
        <v>0</v>
      </c>
      <c r="AT296" s="97">
        <f t="shared" si="132"/>
        <v>0</v>
      </c>
      <c r="AU296" s="99">
        <f t="shared" si="133"/>
        <v>0</v>
      </c>
      <c r="AV296" s="99">
        <f t="shared" si="134"/>
        <v>0</v>
      </c>
      <c r="AX296" s="100">
        <v>287</v>
      </c>
      <c r="AY296" s="101" t="s">
        <v>369</v>
      </c>
      <c r="AZ296" s="102"/>
      <c r="BA296" s="102"/>
      <c r="BB296" s="103"/>
      <c r="BC296" s="104">
        <f t="shared" si="135"/>
        <v>0</v>
      </c>
      <c r="BD296" s="103"/>
      <c r="BE296" s="103"/>
      <c r="BF296" s="104">
        <f t="shared" si="117"/>
        <v>0</v>
      </c>
      <c r="BG296" s="105">
        <f t="shared" si="118"/>
        <v>0</v>
      </c>
      <c r="BH296" s="106"/>
      <c r="BI296" s="104">
        <v>0</v>
      </c>
      <c r="BJ296" s="97">
        <f t="shared" si="136"/>
        <v>0</v>
      </c>
      <c r="BK296" s="97">
        <f t="shared" si="137"/>
        <v>0</v>
      </c>
      <c r="BL296" s="97">
        <f t="shared" si="138"/>
        <v>0</v>
      </c>
      <c r="BM296" s="97"/>
      <c r="BN296" s="104">
        <f t="shared" si="139"/>
        <v>0</v>
      </c>
      <c r="BO296" s="105">
        <f t="shared" si="140"/>
        <v>0</v>
      </c>
      <c r="BP296" s="107"/>
      <c r="BQ296" s="108">
        <v>0</v>
      </c>
      <c r="BR296" s="109">
        <v>0</v>
      </c>
      <c r="BS296" s="107"/>
      <c r="BT296" s="110"/>
      <c r="BU296" s="110">
        <f t="shared" si="119"/>
        <v>-287</v>
      </c>
      <c r="BV296"/>
      <c r="BW296" s="26"/>
      <c r="BX296" s="107"/>
    </row>
    <row r="297" spans="1:76">
      <c r="A297" s="79">
        <v>288</v>
      </c>
      <c r="B297" s="79">
        <v>288</v>
      </c>
      <c r="C297" s="80" t="s">
        <v>370</v>
      </c>
      <c r="D297" s="81">
        <f t="shared" si="120"/>
        <v>4</v>
      </c>
      <c r="E297" s="82">
        <f t="shared" si="121"/>
        <v>49192</v>
      </c>
      <c r="F297" s="82">
        <f t="shared" si="121"/>
        <v>3572</v>
      </c>
      <c r="G297" s="83">
        <f t="shared" si="122"/>
        <v>52764</v>
      </c>
      <c r="H297" s="84"/>
      <c r="I297" s="85">
        <f t="shared" si="123"/>
        <v>0</v>
      </c>
      <c r="J297" s="86">
        <f t="shared" si="113"/>
        <v>0</v>
      </c>
      <c r="K297" s="87">
        <f t="shared" si="124"/>
        <v>3572</v>
      </c>
      <c r="L297" s="83">
        <f t="shared" si="125"/>
        <v>3572</v>
      </c>
      <c r="M297" s="88"/>
      <c r="N297" s="111">
        <f t="shared" si="114"/>
        <v>49192</v>
      </c>
      <c r="P297" s="85">
        <f t="shared" si="126"/>
        <v>0</v>
      </c>
      <c r="Q297" s="82">
        <f t="shared" si="127"/>
        <v>0</v>
      </c>
      <c r="R297" s="82">
        <f t="shared" si="128"/>
        <v>3572</v>
      </c>
      <c r="S297" s="90">
        <f t="shared" si="115"/>
        <v>3572</v>
      </c>
      <c r="U297" s="111">
        <f t="shared" si="129"/>
        <v>23771.75</v>
      </c>
      <c r="V297">
        <f t="shared" si="116"/>
        <v>0</v>
      </c>
      <c r="W297" s="91">
        <v>288</v>
      </c>
      <c r="X297" s="92">
        <v>4</v>
      </c>
      <c r="Y297" s="93">
        <v>49192</v>
      </c>
      <c r="Z297" s="93">
        <v>0</v>
      </c>
      <c r="AA297" s="93">
        <v>49192</v>
      </c>
      <c r="AB297" s="93">
        <v>3572</v>
      </c>
      <c r="AC297" s="93">
        <v>52764</v>
      </c>
      <c r="AD297" s="93">
        <v>0</v>
      </c>
      <c r="AE297" s="93">
        <v>0</v>
      </c>
      <c r="AF297" s="93">
        <v>0</v>
      </c>
      <c r="AG297" s="94">
        <v>52764</v>
      </c>
      <c r="AI297" s="91">
        <v>288</v>
      </c>
      <c r="AJ297" s="95">
        <v>288</v>
      </c>
      <c r="AK297" s="96" t="s">
        <v>370</v>
      </c>
      <c r="AL297" s="97">
        <f t="shared" si="130"/>
        <v>49192</v>
      </c>
      <c r="AM297" s="98">
        <v>60185</v>
      </c>
      <c r="AN297" s="97">
        <f t="shared" si="131"/>
        <v>0</v>
      </c>
      <c r="AO297" s="97">
        <v>12180.25</v>
      </c>
      <c r="AP297" s="97">
        <v>0</v>
      </c>
      <c r="AQ297" s="97">
        <v>0</v>
      </c>
      <c r="AR297" s="97">
        <v>0</v>
      </c>
      <c r="AS297" s="97">
        <v>8019.5</v>
      </c>
      <c r="AT297" s="97">
        <f t="shared" si="132"/>
        <v>0</v>
      </c>
      <c r="AU297" s="99">
        <f t="shared" si="133"/>
        <v>20199.75</v>
      </c>
      <c r="AV297" s="99">
        <f t="shared" si="134"/>
        <v>0</v>
      </c>
      <c r="AX297" s="100">
        <v>288</v>
      </c>
      <c r="AY297" s="101" t="s">
        <v>370</v>
      </c>
      <c r="AZ297" s="102"/>
      <c r="BA297" s="102"/>
      <c r="BB297" s="103"/>
      <c r="BC297" s="104">
        <f t="shared" si="135"/>
        <v>0</v>
      </c>
      <c r="BD297" s="103"/>
      <c r="BE297" s="103"/>
      <c r="BF297" s="104">
        <f t="shared" si="117"/>
        <v>0</v>
      </c>
      <c r="BG297" s="105">
        <f t="shared" si="118"/>
        <v>0</v>
      </c>
      <c r="BH297" s="106"/>
      <c r="BI297" s="104">
        <v>0</v>
      </c>
      <c r="BJ297" s="97">
        <f t="shared" si="136"/>
        <v>0</v>
      </c>
      <c r="BK297" s="97">
        <f t="shared" si="137"/>
        <v>0</v>
      </c>
      <c r="BL297" s="97">
        <f t="shared" si="138"/>
        <v>0</v>
      </c>
      <c r="BM297" s="97"/>
      <c r="BN297" s="104">
        <f t="shared" si="139"/>
        <v>0</v>
      </c>
      <c r="BO297" s="105">
        <f t="shared" si="140"/>
        <v>0</v>
      </c>
      <c r="BP297" s="107"/>
      <c r="BQ297" s="108">
        <v>801</v>
      </c>
      <c r="BR297" s="109">
        <v>12040.25</v>
      </c>
      <c r="BS297" s="107"/>
      <c r="BT297" s="110"/>
      <c r="BU297" s="110">
        <f t="shared" si="119"/>
        <v>-288</v>
      </c>
      <c r="BV297"/>
      <c r="BW297" s="26"/>
      <c r="BX297" s="107"/>
    </row>
    <row r="298" spans="1:76">
      <c r="A298" s="79">
        <v>289</v>
      </c>
      <c r="B298" s="79">
        <v>289</v>
      </c>
      <c r="C298" s="80" t="s">
        <v>371</v>
      </c>
      <c r="D298" s="81">
        <f t="shared" si="120"/>
        <v>4</v>
      </c>
      <c r="E298" s="82">
        <f t="shared" si="121"/>
        <v>62331</v>
      </c>
      <c r="F298" s="82">
        <f t="shared" si="121"/>
        <v>3572</v>
      </c>
      <c r="G298" s="83">
        <f t="shared" si="122"/>
        <v>65903</v>
      </c>
      <c r="H298" s="84"/>
      <c r="I298" s="85">
        <f t="shared" si="123"/>
        <v>22285.924309871927</v>
      </c>
      <c r="J298" s="86">
        <f t="shared" si="113"/>
        <v>0.63968323746008571</v>
      </c>
      <c r="K298" s="87">
        <f t="shared" si="124"/>
        <v>3572</v>
      </c>
      <c r="L298" s="83">
        <f t="shared" si="125"/>
        <v>25857.924309871927</v>
      </c>
      <c r="M298" s="88"/>
      <c r="N298" s="111">
        <f t="shared" si="114"/>
        <v>40045.075690128069</v>
      </c>
      <c r="P298" s="85">
        <f t="shared" si="126"/>
        <v>0</v>
      </c>
      <c r="Q298" s="82">
        <f t="shared" si="127"/>
        <v>22285.924309871927</v>
      </c>
      <c r="R298" s="82">
        <f t="shared" si="128"/>
        <v>3572</v>
      </c>
      <c r="S298" s="90">
        <f t="shared" si="115"/>
        <v>25857.924309871927</v>
      </c>
      <c r="U298" s="111">
        <f t="shared" si="129"/>
        <v>38411</v>
      </c>
      <c r="V298">
        <f t="shared" si="116"/>
        <v>0</v>
      </c>
      <c r="W298" s="91">
        <v>289</v>
      </c>
      <c r="X298" s="92">
        <v>4</v>
      </c>
      <c r="Y298" s="93">
        <v>62331</v>
      </c>
      <c r="Z298" s="93">
        <v>0</v>
      </c>
      <c r="AA298" s="93">
        <v>62331</v>
      </c>
      <c r="AB298" s="93">
        <v>3572</v>
      </c>
      <c r="AC298" s="93">
        <v>65903</v>
      </c>
      <c r="AD298" s="93">
        <v>0</v>
      </c>
      <c r="AE298" s="93">
        <v>0</v>
      </c>
      <c r="AF298" s="93">
        <v>0</v>
      </c>
      <c r="AG298" s="94">
        <v>65903</v>
      </c>
      <c r="AI298" s="91">
        <v>289</v>
      </c>
      <c r="AJ298" s="95">
        <v>289</v>
      </c>
      <c r="AK298" s="96" t="s">
        <v>371</v>
      </c>
      <c r="AL298" s="97">
        <f t="shared" si="130"/>
        <v>62331</v>
      </c>
      <c r="AM298" s="98">
        <v>35431</v>
      </c>
      <c r="AN298" s="97">
        <f t="shared" si="131"/>
        <v>26900</v>
      </c>
      <c r="AO298" s="97">
        <v>2477.5</v>
      </c>
      <c r="AP298" s="97">
        <v>3285.75</v>
      </c>
      <c r="AQ298" s="97">
        <v>36.75</v>
      </c>
      <c r="AR298" s="97">
        <v>0</v>
      </c>
      <c r="AS298" s="97">
        <v>2139</v>
      </c>
      <c r="AT298" s="97">
        <f t="shared" si="132"/>
        <v>0</v>
      </c>
      <c r="AU298" s="99">
        <f t="shared" si="133"/>
        <v>34839</v>
      </c>
      <c r="AV298" s="99">
        <f t="shared" si="134"/>
        <v>22285.924309871927</v>
      </c>
      <c r="AX298" s="100">
        <v>289</v>
      </c>
      <c r="AY298" s="101" t="s">
        <v>371</v>
      </c>
      <c r="AZ298" s="102"/>
      <c r="BA298" s="102"/>
      <c r="BB298" s="103"/>
      <c r="BC298" s="104">
        <f t="shared" si="135"/>
        <v>0</v>
      </c>
      <c r="BD298" s="103"/>
      <c r="BE298" s="103"/>
      <c r="BF298" s="104">
        <f t="shared" si="117"/>
        <v>0</v>
      </c>
      <c r="BG298" s="105">
        <f t="shared" si="118"/>
        <v>0</v>
      </c>
      <c r="BH298" s="106"/>
      <c r="BI298" s="104">
        <v>0</v>
      </c>
      <c r="BJ298" s="97">
        <f t="shared" si="136"/>
        <v>26900</v>
      </c>
      <c r="BK298" s="97">
        <f t="shared" si="137"/>
        <v>26900</v>
      </c>
      <c r="BL298" s="97">
        <f t="shared" si="138"/>
        <v>0</v>
      </c>
      <c r="BM298" s="97"/>
      <c r="BN298" s="104">
        <f t="shared" si="139"/>
        <v>0</v>
      </c>
      <c r="BO298" s="105">
        <f t="shared" si="140"/>
        <v>0</v>
      </c>
      <c r="BP298" s="107"/>
      <c r="BQ298" s="108">
        <v>17635</v>
      </c>
      <c r="BR298" s="109">
        <v>7082</v>
      </c>
      <c r="BS298" s="107"/>
      <c r="BT298" s="110"/>
      <c r="BU298" s="110">
        <f t="shared" si="119"/>
        <v>-289</v>
      </c>
      <c r="BV298"/>
      <c r="BW298" s="26"/>
      <c r="BX298" s="107"/>
    </row>
    <row r="299" spans="1:76">
      <c r="A299" s="79">
        <v>290</v>
      </c>
      <c r="B299" s="79">
        <v>290</v>
      </c>
      <c r="C299" s="80" t="s">
        <v>372</v>
      </c>
      <c r="D299" s="81">
        <f t="shared" si="120"/>
        <v>1</v>
      </c>
      <c r="E299" s="82">
        <f t="shared" si="121"/>
        <v>10709</v>
      </c>
      <c r="F299" s="82">
        <f t="shared" si="121"/>
        <v>893</v>
      </c>
      <c r="G299" s="83">
        <f t="shared" si="122"/>
        <v>11602</v>
      </c>
      <c r="H299" s="84"/>
      <c r="I299" s="85">
        <f t="shared" si="123"/>
        <v>3562.4339974888212</v>
      </c>
      <c r="J299" s="86">
        <f t="shared" si="113"/>
        <v>0.60357219661803907</v>
      </c>
      <c r="K299" s="87">
        <f t="shared" si="124"/>
        <v>893</v>
      </c>
      <c r="L299" s="83">
        <f t="shared" si="125"/>
        <v>4455.4339974888208</v>
      </c>
      <c r="M299" s="88"/>
      <c r="N299" s="111">
        <f t="shared" si="114"/>
        <v>7146.5660025111792</v>
      </c>
      <c r="P299" s="85">
        <f t="shared" si="126"/>
        <v>0</v>
      </c>
      <c r="Q299" s="82">
        <f t="shared" si="127"/>
        <v>3562.4339974888212</v>
      </c>
      <c r="R299" s="82">
        <f t="shared" si="128"/>
        <v>893</v>
      </c>
      <c r="S299" s="90">
        <f t="shared" si="115"/>
        <v>4455.4339974888208</v>
      </c>
      <c r="U299" s="111">
        <f t="shared" si="129"/>
        <v>6795.25</v>
      </c>
      <c r="V299">
        <f t="shared" si="116"/>
        <v>0</v>
      </c>
      <c r="W299" s="91">
        <v>290</v>
      </c>
      <c r="X299" s="92">
        <v>1</v>
      </c>
      <c r="Y299" s="93">
        <v>10709</v>
      </c>
      <c r="Z299" s="93">
        <v>0</v>
      </c>
      <c r="AA299" s="93">
        <v>10709</v>
      </c>
      <c r="AB299" s="93">
        <v>893</v>
      </c>
      <c r="AC299" s="93">
        <v>11602</v>
      </c>
      <c r="AD299" s="93">
        <v>0</v>
      </c>
      <c r="AE299" s="93">
        <v>0</v>
      </c>
      <c r="AF299" s="93">
        <v>0</v>
      </c>
      <c r="AG299" s="94">
        <v>11602</v>
      </c>
      <c r="AI299" s="91">
        <v>290</v>
      </c>
      <c r="AJ299" s="95">
        <v>290</v>
      </c>
      <c r="AK299" s="96" t="s">
        <v>372</v>
      </c>
      <c r="AL299" s="97">
        <f t="shared" si="130"/>
        <v>10709</v>
      </c>
      <c r="AM299" s="98">
        <v>6409</v>
      </c>
      <c r="AN299" s="97">
        <f t="shared" si="131"/>
        <v>4300</v>
      </c>
      <c r="AO299" s="97">
        <v>1602.25</v>
      </c>
      <c r="AP299" s="97">
        <v>0</v>
      </c>
      <c r="AQ299" s="97">
        <v>0</v>
      </c>
      <c r="AR299" s="97">
        <v>0</v>
      </c>
      <c r="AS299" s="97">
        <v>0</v>
      </c>
      <c r="AT299" s="97">
        <f t="shared" si="132"/>
        <v>0</v>
      </c>
      <c r="AU299" s="99">
        <f t="shared" si="133"/>
        <v>5902.25</v>
      </c>
      <c r="AV299" s="99">
        <f t="shared" si="134"/>
        <v>3562.4339974888212</v>
      </c>
      <c r="AX299" s="100">
        <v>290</v>
      </c>
      <c r="AY299" s="101" t="s">
        <v>372</v>
      </c>
      <c r="AZ299" s="102"/>
      <c r="BA299" s="102"/>
      <c r="BB299" s="103"/>
      <c r="BC299" s="104">
        <f t="shared" si="135"/>
        <v>0</v>
      </c>
      <c r="BD299" s="103"/>
      <c r="BE299" s="103"/>
      <c r="BF299" s="104">
        <f t="shared" si="117"/>
        <v>0</v>
      </c>
      <c r="BG299" s="105">
        <f t="shared" si="118"/>
        <v>0</v>
      </c>
      <c r="BH299" s="106"/>
      <c r="BI299" s="104">
        <v>0</v>
      </c>
      <c r="BJ299" s="97">
        <f t="shared" si="136"/>
        <v>4300</v>
      </c>
      <c r="BK299" s="97">
        <f t="shared" si="137"/>
        <v>4300</v>
      </c>
      <c r="BL299" s="97">
        <f t="shared" si="138"/>
        <v>0</v>
      </c>
      <c r="BM299" s="97"/>
      <c r="BN299" s="104">
        <f t="shared" si="139"/>
        <v>0</v>
      </c>
      <c r="BO299" s="105">
        <f t="shared" si="140"/>
        <v>0</v>
      </c>
      <c r="BP299" s="107"/>
      <c r="BQ299" s="108">
        <v>0</v>
      </c>
      <c r="BR299" s="109">
        <v>0</v>
      </c>
      <c r="BS299" s="107"/>
      <c r="BT299" s="110"/>
      <c r="BU299" s="110">
        <f t="shared" si="119"/>
        <v>-290</v>
      </c>
      <c r="BV299"/>
      <c r="BW299" s="26"/>
      <c r="BX299" s="107"/>
    </row>
    <row r="300" spans="1:76">
      <c r="A300" s="79">
        <v>291</v>
      </c>
      <c r="B300" s="79">
        <v>291</v>
      </c>
      <c r="C300" s="80" t="s">
        <v>373</v>
      </c>
      <c r="D300" s="81">
        <f t="shared" si="120"/>
        <v>16</v>
      </c>
      <c r="E300" s="82">
        <f t="shared" si="121"/>
        <v>199988</v>
      </c>
      <c r="F300" s="82">
        <f t="shared" si="121"/>
        <v>14288</v>
      </c>
      <c r="G300" s="83">
        <f t="shared" si="122"/>
        <v>214276</v>
      </c>
      <c r="H300" s="84"/>
      <c r="I300" s="85">
        <f t="shared" si="123"/>
        <v>3808.4904852223513</v>
      </c>
      <c r="J300" s="86">
        <f t="shared" si="113"/>
        <v>0.13578716410454947</v>
      </c>
      <c r="K300" s="87">
        <f t="shared" si="124"/>
        <v>14288</v>
      </c>
      <c r="L300" s="83">
        <f t="shared" si="125"/>
        <v>18096.490485222352</v>
      </c>
      <c r="M300" s="88"/>
      <c r="N300" s="111">
        <f t="shared" si="114"/>
        <v>196179.50951477766</v>
      </c>
      <c r="P300" s="85">
        <f t="shared" si="126"/>
        <v>0</v>
      </c>
      <c r="Q300" s="82">
        <f t="shared" si="127"/>
        <v>3808.4904852223513</v>
      </c>
      <c r="R300" s="82">
        <f t="shared" si="128"/>
        <v>14288</v>
      </c>
      <c r="S300" s="90">
        <f t="shared" si="115"/>
        <v>18096.490485222352</v>
      </c>
      <c r="U300" s="111">
        <f t="shared" si="129"/>
        <v>42335.5</v>
      </c>
      <c r="V300">
        <f t="shared" si="116"/>
        <v>0</v>
      </c>
      <c r="W300" s="91">
        <v>291</v>
      </c>
      <c r="X300" s="92">
        <v>16</v>
      </c>
      <c r="Y300" s="93">
        <v>199988</v>
      </c>
      <c r="Z300" s="93">
        <v>0</v>
      </c>
      <c r="AA300" s="93">
        <v>199988</v>
      </c>
      <c r="AB300" s="93">
        <v>14288</v>
      </c>
      <c r="AC300" s="93">
        <v>214276</v>
      </c>
      <c r="AD300" s="93">
        <v>0</v>
      </c>
      <c r="AE300" s="93">
        <v>0</v>
      </c>
      <c r="AF300" s="93">
        <v>0</v>
      </c>
      <c r="AG300" s="94">
        <v>214276</v>
      </c>
      <c r="AI300" s="91">
        <v>291</v>
      </c>
      <c r="AJ300" s="95">
        <v>291</v>
      </c>
      <c r="AK300" s="96" t="s">
        <v>373</v>
      </c>
      <c r="AL300" s="97">
        <f t="shared" si="130"/>
        <v>199988</v>
      </c>
      <c r="AM300" s="98">
        <v>195391</v>
      </c>
      <c r="AN300" s="97">
        <f t="shared" si="131"/>
        <v>4597</v>
      </c>
      <c r="AO300" s="97">
        <v>7222.5</v>
      </c>
      <c r="AP300" s="97">
        <v>0</v>
      </c>
      <c r="AQ300" s="97">
        <v>0</v>
      </c>
      <c r="AR300" s="97">
        <v>16228</v>
      </c>
      <c r="AS300" s="97">
        <v>0</v>
      </c>
      <c r="AT300" s="97">
        <f t="shared" si="132"/>
        <v>0</v>
      </c>
      <c r="AU300" s="99">
        <f t="shared" si="133"/>
        <v>28047.5</v>
      </c>
      <c r="AV300" s="99">
        <f t="shared" si="134"/>
        <v>3808.4904852223513</v>
      </c>
      <c r="AX300" s="100">
        <v>291</v>
      </c>
      <c r="AY300" s="101" t="s">
        <v>373</v>
      </c>
      <c r="AZ300" s="102"/>
      <c r="BA300" s="102"/>
      <c r="BB300" s="103"/>
      <c r="BC300" s="104">
        <f t="shared" si="135"/>
        <v>0</v>
      </c>
      <c r="BD300" s="103"/>
      <c r="BE300" s="103"/>
      <c r="BF300" s="104">
        <f t="shared" si="117"/>
        <v>0</v>
      </c>
      <c r="BG300" s="105">
        <f t="shared" si="118"/>
        <v>0</v>
      </c>
      <c r="BH300" s="106"/>
      <c r="BI300" s="104">
        <v>0</v>
      </c>
      <c r="BJ300" s="97">
        <f t="shared" si="136"/>
        <v>4597</v>
      </c>
      <c r="BK300" s="97">
        <f t="shared" si="137"/>
        <v>4597</v>
      </c>
      <c r="BL300" s="97">
        <f t="shared" si="138"/>
        <v>0</v>
      </c>
      <c r="BM300" s="97"/>
      <c r="BN300" s="104">
        <f t="shared" si="139"/>
        <v>0</v>
      </c>
      <c r="BO300" s="105">
        <f t="shared" si="140"/>
        <v>0</v>
      </c>
      <c r="BP300" s="107"/>
      <c r="BQ300" s="108">
        <v>6883</v>
      </c>
      <c r="BR300" s="109">
        <v>0</v>
      </c>
      <c r="BS300" s="107"/>
      <c r="BT300" s="110"/>
      <c r="BU300" s="110">
        <f t="shared" si="119"/>
        <v>-291</v>
      </c>
      <c r="BV300"/>
      <c r="BW300" s="26"/>
      <c r="BX300" s="107"/>
    </row>
    <row r="301" spans="1:76">
      <c r="A301" s="79">
        <v>292</v>
      </c>
      <c r="B301" s="79">
        <v>292</v>
      </c>
      <c r="C301" s="80" t="s">
        <v>374</v>
      </c>
      <c r="D301" s="81">
        <f t="shared" si="120"/>
        <v>6</v>
      </c>
      <c r="E301" s="82">
        <f t="shared" si="121"/>
        <v>65172</v>
      </c>
      <c r="F301" s="82">
        <f t="shared" si="121"/>
        <v>5358</v>
      </c>
      <c r="G301" s="83">
        <f t="shared" si="122"/>
        <v>70530</v>
      </c>
      <c r="H301" s="84"/>
      <c r="I301" s="85">
        <f t="shared" si="123"/>
        <v>0</v>
      </c>
      <c r="J301" s="86">
        <f t="shared" si="113"/>
        <v>0</v>
      </c>
      <c r="K301" s="87">
        <f t="shared" si="124"/>
        <v>5358</v>
      </c>
      <c r="L301" s="83">
        <f t="shared" si="125"/>
        <v>5358</v>
      </c>
      <c r="M301" s="88"/>
      <c r="N301" s="111">
        <f t="shared" si="114"/>
        <v>65172</v>
      </c>
      <c r="P301" s="85">
        <f t="shared" si="126"/>
        <v>0</v>
      </c>
      <c r="Q301" s="82">
        <f t="shared" si="127"/>
        <v>0</v>
      </c>
      <c r="R301" s="82">
        <f t="shared" si="128"/>
        <v>5358</v>
      </c>
      <c r="S301" s="90">
        <f t="shared" si="115"/>
        <v>5358</v>
      </c>
      <c r="U301" s="111">
        <f t="shared" si="129"/>
        <v>18856</v>
      </c>
      <c r="V301">
        <f t="shared" si="116"/>
        <v>0</v>
      </c>
      <c r="W301" s="91">
        <v>292</v>
      </c>
      <c r="X301" s="92">
        <v>6</v>
      </c>
      <c r="Y301" s="93">
        <v>65172</v>
      </c>
      <c r="Z301" s="93">
        <v>0</v>
      </c>
      <c r="AA301" s="93">
        <v>65172</v>
      </c>
      <c r="AB301" s="93">
        <v>5358</v>
      </c>
      <c r="AC301" s="93">
        <v>70530</v>
      </c>
      <c r="AD301" s="93">
        <v>0</v>
      </c>
      <c r="AE301" s="93">
        <v>0</v>
      </c>
      <c r="AF301" s="93">
        <v>0</v>
      </c>
      <c r="AG301" s="94">
        <v>70530</v>
      </c>
      <c r="AI301" s="91">
        <v>292</v>
      </c>
      <c r="AJ301" s="95">
        <v>292</v>
      </c>
      <c r="AK301" s="96" t="s">
        <v>374</v>
      </c>
      <c r="AL301" s="97">
        <f t="shared" si="130"/>
        <v>65172</v>
      </c>
      <c r="AM301" s="98">
        <v>71761</v>
      </c>
      <c r="AN301" s="97">
        <f t="shared" si="131"/>
        <v>0</v>
      </c>
      <c r="AO301" s="97">
        <v>0</v>
      </c>
      <c r="AP301" s="97">
        <v>4248.5</v>
      </c>
      <c r="AQ301" s="97">
        <v>0</v>
      </c>
      <c r="AR301" s="97">
        <v>3364</v>
      </c>
      <c r="AS301" s="97">
        <v>5885.5</v>
      </c>
      <c r="AT301" s="97">
        <f t="shared" si="132"/>
        <v>0</v>
      </c>
      <c r="AU301" s="99">
        <f t="shared" si="133"/>
        <v>13498</v>
      </c>
      <c r="AV301" s="99">
        <f t="shared" si="134"/>
        <v>0</v>
      </c>
      <c r="AX301" s="100">
        <v>292</v>
      </c>
      <c r="AY301" s="101" t="s">
        <v>374</v>
      </c>
      <c r="AZ301" s="102"/>
      <c r="BA301" s="102"/>
      <c r="BB301" s="103"/>
      <c r="BC301" s="104">
        <f t="shared" si="135"/>
        <v>0</v>
      </c>
      <c r="BD301" s="103"/>
      <c r="BE301" s="103"/>
      <c r="BF301" s="104">
        <f t="shared" si="117"/>
        <v>0</v>
      </c>
      <c r="BG301" s="105">
        <f t="shared" si="118"/>
        <v>0</v>
      </c>
      <c r="BH301" s="106"/>
      <c r="BI301" s="104">
        <v>0</v>
      </c>
      <c r="BJ301" s="97">
        <f t="shared" si="136"/>
        <v>0</v>
      </c>
      <c r="BK301" s="97">
        <f t="shared" si="137"/>
        <v>0</v>
      </c>
      <c r="BL301" s="97">
        <f t="shared" si="138"/>
        <v>0</v>
      </c>
      <c r="BM301" s="97"/>
      <c r="BN301" s="104">
        <f t="shared" si="139"/>
        <v>0</v>
      </c>
      <c r="BO301" s="105">
        <f t="shared" si="140"/>
        <v>0</v>
      </c>
      <c r="BP301" s="107"/>
      <c r="BQ301" s="108">
        <v>18481</v>
      </c>
      <c r="BR301" s="109">
        <v>0</v>
      </c>
      <c r="BS301" s="107"/>
      <c r="BT301" s="110"/>
      <c r="BU301" s="110">
        <f t="shared" si="119"/>
        <v>-292</v>
      </c>
      <c r="BV301"/>
      <c r="BW301" s="26"/>
      <c r="BX301" s="107"/>
    </row>
    <row r="302" spans="1:76">
      <c r="A302" s="79">
        <v>293</v>
      </c>
      <c r="B302" s="79">
        <v>293</v>
      </c>
      <c r="C302" s="80" t="s">
        <v>375</v>
      </c>
      <c r="D302" s="81">
        <f t="shared" si="120"/>
        <v>11</v>
      </c>
      <c r="E302" s="82">
        <f t="shared" si="121"/>
        <v>113897</v>
      </c>
      <c r="F302" s="82">
        <f t="shared" si="121"/>
        <v>9823</v>
      </c>
      <c r="G302" s="83">
        <f t="shared" si="122"/>
        <v>123720</v>
      </c>
      <c r="H302" s="84"/>
      <c r="I302" s="85">
        <f t="shared" si="123"/>
        <v>13992.909352927021</v>
      </c>
      <c r="J302" s="86">
        <f t="shared" si="113"/>
        <v>0.31085337731013385</v>
      </c>
      <c r="K302" s="87">
        <f t="shared" si="124"/>
        <v>9823</v>
      </c>
      <c r="L302" s="83">
        <f t="shared" si="125"/>
        <v>23815.909352927021</v>
      </c>
      <c r="M302" s="88"/>
      <c r="N302" s="111">
        <f t="shared" si="114"/>
        <v>99904.090647072982</v>
      </c>
      <c r="P302" s="85">
        <f t="shared" si="126"/>
        <v>0</v>
      </c>
      <c r="Q302" s="82">
        <f t="shared" si="127"/>
        <v>13992.909352927021</v>
      </c>
      <c r="R302" s="82">
        <f t="shared" si="128"/>
        <v>9823</v>
      </c>
      <c r="S302" s="90">
        <f t="shared" si="115"/>
        <v>23815.909352927021</v>
      </c>
      <c r="U302" s="111">
        <f t="shared" si="129"/>
        <v>54837.5</v>
      </c>
      <c r="V302">
        <f t="shared" si="116"/>
        <v>0</v>
      </c>
      <c r="W302" s="91">
        <v>293</v>
      </c>
      <c r="X302" s="92">
        <v>11</v>
      </c>
      <c r="Y302" s="93">
        <v>113897</v>
      </c>
      <c r="Z302" s="93">
        <v>0</v>
      </c>
      <c r="AA302" s="93">
        <v>113897</v>
      </c>
      <c r="AB302" s="93">
        <v>9823</v>
      </c>
      <c r="AC302" s="93">
        <v>123720</v>
      </c>
      <c r="AD302" s="93">
        <v>0</v>
      </c>
      <c r="AE302" s="93">
        <v>0</v>
      </c>
      <c r="AF302" s="93">
        <v>0</v>
      </c>
      <c r="AG302" s="94">
        <v>123720</v>
      </c>
      <c r="AI302" s="91">
        <v>293</v>
      </c>
      <c r="AJ302" s="95">
        <v>293</v>
      </c>
      <c r="AK302" s="96" t="s">
        <v>375</v>
      </c>
      <c r="AL302" s="97">
        <f t="shared" si="130"/>
        <v>113897</v>
      </c>
      <c r="AM302" s="98">
        <v>97007</v>
      </c>
      <c r="AN302" s="97">
        <f t="shared" si="131"/>
        <v>16890</v>
      </c>
      <c r="AO302" s="97">
        <v>0</v>
      </c>
      <c r="AP302" s="97">
        <v>15889.25</v>
      </c>
      <c r="AQ302" s="97">
        <v>191.75</v>
      </c>
      <c r="AR302" s="97">
        <v>6259.75</v>
      </c>
      <c r="AS302" s="97">
        <v>5783.75</v>
      </c>
      <c r="AT302" s="97">
        <f t="shared" si="132"/>
        <v>0</v>
      </c>
      <c r="AU302" s="99">
        <f t="shared" si="133"/>
        <v>45014.5</v>
      </c>
      <c r="AV302" s="99">
        <f t="shared" si="134"/>
        <v>13992.909352927021</v>
      </c>
      <c r="AX302" s="100">
        <v>293</v>
      </c>
      <c r="AY302" s="101" t="s">
        <v>375</v>
      </c>
      <c r="AZ302" s="102"/>
      <c r="BA302" s="102"/>
      <c r="BB302" s="103"/>
      <c r="BC302" s="104">
        <f t="shared" si="135"/>
        <v>0</v>
      </c>
      <c r="BD302" s="103"/>
      <c r="BE302" s="103"/>
      <c r="BF302" s="104">
        <f t="shared" si="117"/>
        <v>0</v>
      </c>
      <c r="BG302" s="105">
        <f t="shared" si="118"/>
        <v>0</v>
      </c>
      <c r="BH302" s="106"/>
      <c r="BI302" s="104">
        <v>0</v>
      </c>
      <c r="BJ302" s="97">
        <f t="shared" si="136"/>
        <v>16890</v>
      </c>
      <c r="BK302" s="97">
        <f t="shared" si="137"/>
        <v>16890</v>
      </c>
      <c r="BL302" s="97">
        <f t="shared" si="138"/>
        <v>0</v>
      </c>
      <c r="BM302" s="97"/>
      <c r="BN302" s="104">
        <f t="shared" si="139"/>
        <v>0</v>
      </c>
      <c r="BO302" s="105">
        <f t="shared" si="140"/>
        <v>0</v>
      </c>
      <c r="BP302" s="107"/>
      <c r="BQ302" s="108">
        <v>20197</v>
      </c>
      <c r="BR302" s="109">
        <v>0</v>
      </c>
      <c r="BS302" s="107"/>
      <c r="BT302" s="110"/>
      <c r="BU302" s="110">
        <f t="shared" si="119"/>
        <v>-293</v>
      </c>
      <c r="BV302"/>
      <c r="BW302" s="26"/>
      <c r="BX302" s="107"/>
    </row>
    <row r="303" spans="1:76">
      <c r="A303" s="79">
        <v>294</v>
      </c>
      <c r="B303" s="79">
        <v>294</v>
      </c>
      <c r="C303" s="80" t="s">
        <v>376</v>
      </c>
      <c r="D303" s="81">
        <f t="shared" si="120"/>
        <v>0</v>
      </c>
      <c r="E303" s="82">
        <f t="shared" si="121"/>
        <v>0</v>
      </c>
      <c r="F303" s="82">
        <f t="shared" si="121"/>
        <v>0</v>
      </c>
      <c r="G303" s="83">
        <f t="shared" si="122"/>
        <v>0</v>
      </c>
      <c r="H303" s="84"/>
      <c r="I303" s="85">
        <f t="shared" si="123"/>
        <v>0</v>
      </c>
      <c r="J303" s="86" t="str">
        <f t="shared" si="113"/>
        <v/>
      </c>
      <c r="K303" s="87">
        <f t="shared" si="124"/>
        <v>0</v>
      </c>
      <c r="L303" s="83">
        <f t="shared" si="125"/>
        <v>0</v>
      </c>
      <c r="M303" s="88"/>
      <c r="N303" s="111">
        <f t="shared" si="114"/>
        <v>0</v>
      </c>
      <c r="P303" s="85">
        <f t="shared" si="126"/>
        <v>0</v>
      </c>
      <c r="Q303" s="82">
        <f t="shared" si="127"/>
        <v>0</v>
      </c>
      <c r="R303" s="82">
        <f t="shared" si="128"/>
        <v>0</v>
      </c>
      <c r="S303" s="90">
        <f t="shared" si="115"/>
        <v>0</v>
      </c>
      <c r="U303" s="111">
        <f t="shared" si="129"/>
        <v>0</v>
      </c>
      <c r="V303">
        <f t="shared" si="116"/>
        <v>0</v>
      </c>
      <c r="W303" s="91">
        <v>294</v>
      </c>
      <c r="X303" s="92"/>
      <c r="Y303" s="93"/>
      <c r="Z303" s="93"/>
      <c r="AA303" s="93"/>
      <c r="AB303" s="93"/>
      <c r="AC303" s="93"/>
      <c r="AD303" s="93"/>
      <c r="AE303" s="93"/>
      <c r="AF303" s="93"/>
      <c r="AG303" s="94"/>
      <c r="AI303" s="91">
        <v>294</v>
      </c>
      <c r="AJ303" s="95">
        <v>294</v>
      </c>
      <c r="AK303" s="96" t="s">
        <v>376</v>
      </c>
      <c r="AL303" s="97">
        <f t="shared" si="130"/>
        <v>0</v>
      </c>
      <c r="AM303" s="98">
        <v>0</v>
      </c>
      <c r="AN303" s="97">
        <f t="shared" si="131"/>
        <v>0</v>
      </c>
      <c r="AO303" s="97">
        <v>0</v>
      </c>
      <c r="AP303" s="97">
        <v>0</v>
      </c>
      <c r="AQ303" s="97">
        <v>0</v>
      </c>
      <c r="AR303" s="97">
        <v>0</v>
      </c>
      <c r="AS303" s="97">
        <v>0</v>
      </c>
      <c r="AT303" s="97">
        <f t="shared" si="132"/>
        <v>0</v>
      </c>
      <c r="AU303" s="99">
        <f t="shared" si="133"/>
        <v>0</v>
      </c>
      <c r="AV303" s="99">
        <f t="shared" si="134"/>
        <v>0</v>
      </c>
      <c r="AX303" s="100">
        <v>294</v>
      </c>
      <c r="AY303" s="101" t="s">
        <v>376</v>
      </c>
      <c r="AZ303" s="102"/>
      <c r="BA303" s="102"/>
      <c r="BB303" s="103"/>
      <c r="BC303" s="104">
        <f t="shared" si="135"/>
        <v>0</v>
      </c>
      <c r="BD303" s="103"/>
      <c r="BE303" s="103"/>
      <c r="BF303" s="104">
        <f t="shared" si="117"/>
        <v>0</v>
      </c>
      <c r="BG303" s="105">
        <f t="shared" si="118"/>
        <v>0</v>
      </c>
      <c r="BH303" s="106"/>
      <c r="BI303" s="104">
        <v>0</v>
      </c>
      <c r="BJ303" s="97">
        <f t="shared" si="136"/>
        <v>0</v>
      </c>
      <c r="BK303" s="97">
        <f t="shared" si="137"/>
        <v>0</v>
      </c>
      <c r="BL303" s="97">
        <f t="shared" si="138"/>
        <v>0</v>
      </c>
      <c r="BM303" s="97"/>
      <c r="BN303" s="104">
        <f t="shared" si="139"/>
        <v>0</v>
      </c>
      <c r="BO303" s="105">
        <f t="shared" si="140"/>
        <v>0</v>
      </c>
      <c r="BP303" s="107"/>
      <c r="BQ303" s="108">
        <v>0</v>
      </c>
      <c r="BR303" s="109">
        <v>0</v>
      </c>
      <c r="BS303" s="107"/>
      <c r="BT303" s="110"/>
      <c r="BU303" s="110">
        <f t="shared" si="119"/>
        <v>-294</v>
      </c>
      <c r="BV303"/>
      <c r="BW303" s="26"/>
      <c r="BX303" s="107"/>
    </row>
    <row r="304" spans="1:76">
      <c r="A304" s="79">
        <v>295</v>
      </c>
      <c r="B304" s="79">
        <v>295</v>
      </c>
      <c r="C304" s="80" t="s">
        <v>377</v>
      </c>
      <c r="D304" s="81">
        <f t="shared" si="120"/>
        <v>91</v>
      </c>
      <c r="E304" s="82">
        <f t="shared" si="121"/>
        <v>1088835</v>
      </c>
      <c r="F304" s="82">
        <f t="shared" si="121"/>
        <v>81263</v>
      </c>
      <c r="G304" s="83">
        <f t="shared" si="122"/>
        <v>1170098</v>
      </c>
      <c r="H304" s="84"/>
      <c r="I304" s="85">
        <f t="shared" si="123"/>
        <v>130796.00692733607</v>
      </c>
      <c r="J304" s="86">
        <f t="shared" si="113"/>
        <v>0.51115951136401716</v>
      </c>
      <c r="K304" s="87">
        <f t="shared" si="124"/>
        <v>81263</v>
      </c>
      <c r="L304" s="83">
        <f t="shared" si="125"/>
        <v>212059.00692733607</v>
      </c>
      <c r="M304" s="88"/>
      <c r="N304" s="111">
        <f t="shared" si="114"/>
        <v>958038.9930726639</v>
      </c>
      <c r="P304" s="85">
        <f t="shared" si="126"/>
        <v>0</v>
      </c>
      <c r="Q304" s="82">
        <f t="shared" si="127"/>
        <v>130796.00692733607</v>
      </c>
      <c r="R304" s="82">
        <f t="shared" si="128"/>
        <v>81263</v>
      </c>
      <c r="S304" s="90">
        <f t="shared" si="115"/>
        <v>212059.00692733607</v>
      </c>
      <c r="U304" s="111">
        <f t="shared" si="129"/>
        <v>337144</v>
      </c>
      <c r="V304">
        <f t="shared" si="116"/>
        <v>0</v>
      </c>
      <c r="W304" s="91">
        <v>295</v>
      </c>
      <c r="X304" s="92">
        <v>91</v>
      </c>
      <c r="Y304" s="93">
        <v>1088835</v>
      </c>
      <c r="Z304" s="93">
        <v>0</v>
      </c>
      <c r="AA304" s="93">
        <v>1088835</v>
      </c>
      <c r="AB304" s="93">
        <v>81263</v>
      </c>
      <c r="AC304" s="93">
        <v>1170098</v>
      </c>
      <c r="AD304" s="93">
        <v>0</v>
      </c>
      <c r="AE304" s="93">
        <v>0</v>
      </c>
      <c r="AF304" s="93">
        <v>0</v>
      </c>
      <c r="AG304" s="94">
        <v>1170098</v>
      </c>
      <c r="AI304" s="91">
        <v>295</v>
      </c>
      <c r="AJ304" s="95">
        <v>295</v>
      </c>
      <c r="AK304" s="96" t="s">
        <v>377</v>
      </c>
      <c r="AL304" s="97">
        <f t="shared" si="130"/>
        <v>1088835</v>
      </c>
      <c r="AM304" s="98">
        <v>930959</v>
      </c>
      <c r="AN304" s="97">
        <f t="shared" si="131"/>
        <v>157876</v>
      </c>
      <c r="AO304" s="97">
        <v>0</v>
      </c>
      <c r="AP304" s="97">
        <v>28672</v>
      </c>
      <c r="AQ304" s="97">
        <v>37910.5</v>
      </c>
      <c r="AR304" s="97">
        <v>0</v>
      </c>
      <c r="AS304" s="97">
        <v>31422.5</v>
      </c>
      <c r="AT304" s="97">
        <f t="shared" si="132"/>
        <v>0</v>
      </c>
      <c r="AU304" s="99">
        <f t="shared" si="133"/>
        <v>255881</v>
      </c>
      <c r="AV304" s="99">
        <f t="shared" si="134"/>
        <v>130796.00692733607</v>
      </c>
      <c r="AX304" s="100">
        <v>295</v>
      </c>
      <c r="AY304" s="101" t="s">
        <v>377</v>
      </c>
      <c r="AZ304" s="102"/>
      <c r="BA304" s="102"/>
      <c r="BB304" s="103"/>
      <c r="BC304" s="104">
        <f t="shared" si="135"/>
        <v>0</v>
      </c>
      <c r="BD304" s="103"/>
      <c r="BE304" s="103"/>
      <c r="BF304" s="104">
        <f t="shared" si="117"/>
        <v>0</v>
      </c>
      <c r="BG304" s="105">
        <f t="shared" si="118"/>
        <v>0</v>
      </c>
      <c r="BH304" s="106"/>
      <c r="BI304" s="104">
        <v>0</v>
      </c>
      <c r="BJ304" s="97">
        <f t="shared" si="136"/>
        <v>157876</v>
      </c>
      <c r="BK304" s="97">
        <f t="shared" si="137"/>
        <v>157876</v>
      </c>
      <c r="BL304" s="97">
        <f t="shared" si="138"/>
        <v>0</v>
      </c>
      <c r="BM304" s="97"/>
      <c r="BN304" s="104">
        <f t="shared" si="139"/>
        <v>0</v>
      </c>
      <c r="BO304" s="105">
        <f t="shared" si="140"/>
        <v>0</v>
      </c>
      <c r="BP304" s="107"/>
      <c r="BQ304" s="108">
        <v>69860</v>
      </c>
      <c r="BR304" s="109">
        <v>0</v>
      </c>
      <c r="BS304" s="107"/>
      <c r="BT304" s="110"/>
      <c r="BU304" s="110">
        <f t="shared" si="119"/>
        <v>-295</v>
      </c>
      <c r="BV304"/>
      <c r="BW304" s="26"/>
      <c r="BX304" s="107"/>
    </row>
    <row r="305" spans="1:76">
      <c r="A305" s="79">
        <v>296</v>
      </c>
      <c r="B305" s="79">
        <v>296</v>
      </c>
      <c r="C305" s="80" t="s">
        <v>378</v>
      </c>
      <c r="D305" s="81">
        <f t="shared" si="120"/>
        <v>36</v>
      </c>
      <c r="E305" s="82">
        <f t="shared" si="121"/>
        <v>734544</v>
      </c>
      <c r="F305" s="82">
        <f t="shared" si="121"/>
        <v>32148</v>
      </c>
      <c r="G305" s="83">
        <f t="shared" si="122"/>
        <v>766692</v>
      </c>
      <c r="H305" s="84"/>
      <c r="I305" s="85">
        <f t="shared" si="123"/>
        <v>71305.844588340784</v>
      </c>
      <c r="J305" s="86">
        <f t="shared" si="113"/>
        <v>0.57808440790395332</v>
      </c>
      <c r="K305" s="87">
        <f t="shared" si="124"/>
        <v>32148</v>
      </c>
      <c r="L305" s="83">
        <f t="shared" si="125"/>
        <v>103453.84458834078</v>
      </c>
      <c r="M305" s="88"/>
      <c r="N305" s="111">
        <f t="shared" si="114"/>
        <v>663238.15541165927</v>
      </c>
      <c r="P305" s="85">
        <f t="shared" si="126"/>
        <v>0</v>
      </c>
      <c r="Q305" s="82">
        <f t="shared" si="127"/>
        <v>71305.844588340784</v>
      </c>
      <c r="R305" s="82">
        <f t="shared" si="128"/>
        <v>32148</v>
      </c>
      <c r="S305" s="90">
        <f t="shared" si="115"/>
        <v>103453.84458834078</v>
      </c>
      <c r="U305" s="111">
        <f t="shared" si="129"/>
        <v>155496.5</v>
      </c>
      <c r="V305">
        <f t="shared" si="116"/>
        <v>0</v>
      </c>
      <c r="W305" s="91">
        <v>296</v>
      </c>
      <c r="X305" s="92">
        <v>36</v>
      </c>
      <c r="Y305" s="93">
        <v>734544</v>
      </c>
      <c r="Z305" s="93">
        <v>0</v>
      </c>
      <c r="AA305" s="93">
        <v>734544</v>
      </c>
      <c r="AB305" s="93">
        <v>32148</v>
      </c>
      <c r="AC305" s="93">
        <v>766692</v>
      </c>
      <c r="AD305" s="93">
        <v>0</v>
      </c>
      <c r="AE305" s="93">
        <v>0</v>
      </c>
      <c r="AF305" s="93">
        <v>0</v>
      </c>
      <c r="AG305" s="94">
        <v>766692</v>
      </c>
      <c r="AI305" s="91">
        <v>296</v>
      </c>
      <c r="AJ305" s="95">
        <v>296</v>
      </c>
      <c r="AK305" s="96" t="s">
        <v>378</v>
      </c>
      <c r="AL305" s="97">
        <f t="shared" si="130"/>
        <v>734544</v>
      </c>
      <c r="AM305" s="98">
        <v>648475</v>
      </c>
      <c r="AN305" s="97">
        <f t="shared" si="131"/>
        <v>86069</v>
      </c>
      <c r="AO305" s="97">
        <v>12041.25</v>
      </c>
      <c r="AP305" s="97">
        <v>4895</v>
      </c>
      <c r="AQ305" s="97">
        <v>0</v>
      </c>
      <c r="AR305" s="97">
        <v>15883.25</v>
      </c>
      <c r="AS305" s="97">
        <v>4460</v>
      </c>
      <c r="AT305" s="97">
        <f t="shared" si="132"/>
        <v>0</v>
      </c>
      <c r="AU305" s="99">
        <f t="shared" si="133"/>
        <v>123348.5</v>
      </c>
      <c r="AV305" s="99">
        <f t="shared" si="134"/>
        <v>71305.844588340784</v>
      </c>
      <c r="AX305" s="100">
        <v>296</v>
      </c>
      <c r="AY305" s="101" t="s">
        <v>378</v>
      </c>
      <c r="AZ305" s="102"/>
      <c r="BA305" s="102"/>
      <c r="BB305" s="103"/>
      <c r="BC305" s="104">
        <f t="shared" si="135"/>
        <v>0</v>
      </c>
      <c r="BD305" s="103"/>
      <c r="BE305" s="103"/>
      <c r="BF305" s="104">
        <f t="shared" si="117"/>
        <v>0</v>
      </c>
      <c r="BG305" s="105">
        <f t="shared" si="118"/>
        <v>0</v>
      </c>
      <c r="BH305" s="106"/>
      <c r="BI305" s="104">
        <v>0</v>
      </c>
      <c r="BJ305" s="97">
        <f t="shared" si="136"/>
        <v>86069</v>
      </c>
      <c r="BK305" s="97">
        <f t="shared" si="137"/>
        <v>86069</v>
      </c>
      <c r="BL305" s="97">
        <f t="shared" si="138"/>
        <v>0</v>
      </c>
      <c r="BM305" s="97"/>
      <c r="BN305" s="104">
        <f t="shared" si="139"/>
        <v>0</v>
      </c>
      <c r="BO305" s="105">
        <f t="shared" si="140"/>
        <v>0</v>
      </c>
      <c r="BP305" s="107"/>
      <c r="BQ305" s="108">
        <v>14869</v>
      </c>
      <c r="BR305" s="109">
        <v>5948.5</v>
      </c>
      <c r="BS305" s="107"/>
      <c r="BT305" s="110"/>
      <c r="BU305" s="110">
        <f t="shared" si="119"/>
        <v>-296</v>
      </c>
      <c r="BV305"/>
      <c r="BW305" s="26"/>
      <c r="BX305" s="107"/>
    </row>
    <row r="306" spans="1:76">
      <c r="A306" s="79">
        <v>297</v>
      </c>
      <c r="B306" s="79">
        <v>297</v>
      </c>
      <c r="C306" s="80" t="s">
        <v>379</v>
      </c>
      <c r="D306" s="81">
        <f t="shared" si="120"/>
        <v>0</v>
      </c>
      <c r="E306" s="82">
        <f t="shared" si="121"/>
        <v>0</v>
      </c>
      <c r="F306" s="82">
        <f t="shared" si="121"/>
        <v>0</v>
      </c>
      <c r="G306" s="83">
        <f t="shared" si="122"/>
        <v>0</v>
      </c>
      <c r="H306" s="84"/>
      <c r="I306" s="85">
        <f t="shared" si="123"/>
        <v>0</v>
      </c>
      <c r="J306" s="86" t="str">
        <f t="shared" si="113"/>
        <v/>
      </c>
      <c r="K306" s="87">
        <f t="shared" si="124"/>
        <v>0</v>
      </c>
      <c r="L306" s="83">
        <f t="shared" si="125"/>
        <v>0</v>
      </c>
      <c r="M306" s="88"/>
      <c r="N306" s="111">
        <f t="shared" si="114"/>
        <v>0</v>
      </c>
      <c r="P306" s="85">
        <f t="shared" si="126"/>
        <v>0</v>
      </c>
      <c r="Q306" s="82">
        <f t="shared" si="127"/>
        <v>0</v>
      </c>
      <c r="R306" s="82">
        <f t="shared" si="128"/>
        <v>0</v>
      </c>
      <c r="S306" s="90">
        <f t="shared" si="115"/>
        <v>0</v>
      </c>
      <c r="U306" s="111">
        <f t="shared" si="129"/>
        <v>0</v>
      </c>
      <c r="V306">
        <f t="shared" si="116"/>
        <v>0</v>
      </c>
      <c r="W306" s="91">
        <v>297</v>
      </c>
      <c r="X306" s="92"/>
      <c r="Y306" s="93"/>
      <c r="Z306" s="93"/>
      <c r="AA306" s="93"/>
      <c r="AB306" s="93"/>
      <c r="AC306" s="93"/>
      <c r="AD306" s="93"/>
      <c r="AE306" s="93"/>
      <c r="AF306" s="93"/>
      <c r="AG306" s="94"/>
      <c r="AI306" s="91">
        <v>297</v>
      </c>
      <c r="AJ306" s="95">
        <v>297</v>
      </c>
      <c r="AK306" s="96" t="s">
        <v>379</v>
      </c>
      <c r="AL306" s="97">
        <f t="shared" si="130"/>
        <v>0</v>
      </c>
      <c r="AM306" s="98">
        <v>0</v>
      </c>
      <c r="AN306" s="97">
        <f t="shared" si="131"/>
        <v>0</v>
      </c>
      <c r="AO306" s="97">
        <v>0</v>
      </c>
      <c r="AP306" s="97">
        <v>0</v>
      </c>
      <c r="AQ306" s="97">
        <v>0</v>
      </c>
      <c r="AR306" s="97">
        <v>0</v>
      </c>
      <c r="AS306" s="97">
        <v>0</v>
      </c>
      <c r="AT306" s="97">
        <f t="shared" si="132"/>
        <v>0</v>
      </c>
      <c r="AU306" s="99">
        <f t="shared" si="133"/>
        <v>0</v>
      </c>
      <c r="AV306" s="99">
        <f t="shared" si="134"/>
        <v>0</v>
      </c>
      <c r="AX306" s="100">
        <v>297</v>
      </c>
      <c r="AY306" s="101" t="s">
        <v>379</v>
      </c>
      <c r="AZ306" s="102"/>
      <c r="BA306" s="102"/>
      <c r="BB306" s="103"/>
      <c r="BC306" s="104">
        <f t="shared" si="135"/>
        <v>0</v>
      </c>
      <c r="BD306" s="103"/>
      <c r="BE306" s="103"/>
      <c r="BF306" s="104">
        <f t="shared" si="117"/>
        <v>0</v>
      </c>
      <c r="BG306" s="105">
        <f t="shared" si="118"/>
        <v>0</v>
      </c>
      <c r="BH306" s="106"/>
      <c r="BI306" s="104">
        <v>0</v>
      </c>
      <c r="BJ306" s="97">
        <f t="shared" si="136"/>
        <v>0</v>
      </c>
      <c r="BK306" s="97">
        <f t="shared" si="137"/>
        <v>0</v>
      </c>
      <c r="BL306" s="97">
        <f t="shared" si="138"/>
        <v>0</v>
      </c>
      <c r="BM306" s="97"/>
      <c r="BN306" s="104">
        <f t="shared" si="139"/>
        <v>0</v>
      </c>
      <c r="BO306" s="105">
        <f t="shared" si="140"/>
        <v>0</v>
      </c>
      <c r="BP306" s="107"/>
      <c r="BQ306" s="108">
        <v>0</v>
      </c>
      <c r="BR306" s="109">
        <v>0</v>
      </c>
      <c r="BS306" s="107"/>
      <c r="BT306" s="110"/>
      <c r="BU306" s="110">
        <f t="shared" si="119"/>
        <v>-297</v>
      </c>
      <c r="BV306"/>
      <c r="BW306" s="26"/>
      <c r="BX306" s="107"/>
    </row>
    <row r="307" spans="1:76">
      <c r="A307" s="79">
        <v>298</v>
      </c>
      <c r="B307" s="79">
        <v>298</v>
      </c>
      <c r="C307" s="80" t="s">
        <v>380</v>
      </c>
      <c r="D307" s="81">
        <f t="shared" si="120"/>
        <v>0</v>
      </c>
      <c r="E307" s="82">
        <f t="shared" si="121"/>
        <v>0</v>
      </c>
      <c r="F307" s="82">
        <f t="shared" si="121"/>
        <v>0</v>
      </c>
      <c r="G307" s="83">
        <f t="shared" si="122"/>
        <v>0</v>
      </c>
      <c r="H307" s="84"/>
      <c r="I307" s="85">
        <f t="shared" si="123"/>
        <v>0</v>
      </c>
      <c r="J307" s="86">
        <f t="shared" si="113"/>
        <v>0</v>
      </c>
      <c r="K307" s="87">
        <f t="shared" si="124"/>
        <v>0</v>
      </c>
      <c r="L307" s="83">
        <f t="shared" si="125"/>
        <v>0</v>
      </c>
      <c r="M307" s="88"/>
      <c r="N307" s="111">
        <f t="shared" si="114"/>
        <v>0</v>
      </c>
      <c r="P307" s="85">
        <f t="shared" si="126"/>
        <v>0</v>
      </c>
      <c r="Q307" s="82">
        <f t="shared" si="127"/>
        <v>0</v>
      </c>
      <c r="R307" s="82">
        <f t="shared" si="128"/>
        <v>0</v>
      </c>
      <c r="S307" s="90">
        <f t="shared" si="115"/>
        <v>0</v>
      </c>
      <c r="U307" s="111">
        <f t="shared" si="129"/>
        <v>3470.25</v>
      </c>
      <c r="V307">
        <f t="shared" si="116"/>
        <v>0</v>
      </c>
      <c r="W307" s="91">
        <v>298</v>
      </c>
      <c r="X307" s="92"/>
      <c r="Y307" s="93"/>
      <c r="Z307" s="93"/>
      <c r="AA307" s="93"/>
      <c r="AB307" s="93"/>
      <c r="AC307" s="93"/>
      <c r="AD307" s="93"/>
      <c r="AE307" s="93"/>
      <c r="AF307" s="93"/>
      <c r="AG307" s="94"/>
      <c r="AI307" s="91">
        <v>298</v>
      </c>
      <c r="AJ307" s="95">
        <v>298</v>
      </c>
      <c r="AK307" s="96" t="s">
        <v>380</v>
      </c>
      <c r="AL307" s="97">
        <f t="shared" si="130"/>
        <v>0</v>
      </c>
      <c r="AM307" s="98">
        <v>13881</v>
      </c>
      <c r="AN307" s="97">
        <f t="shared" si="131"/>
        <v>0</v>
      </c>
      <c r="AO307" s="97">
        <v>3470.25</v>
      </c>
      <c r="AP307" s="97">
        <v>0</v>
      </c>
      <c r="AQ307" s="97">
        <v>0</v>
      </c>
      <c r="AR307" s="97">
        <v>0</v>
      </c>
      <c r="AS307" s="97">
        <v>0</v>
      </c>
      <c r="AT307" s="97">
        <f t="shared" si="132"/>
        <v>0</v>
      </c>
      <c r="AU307" s="99">
        <f t="shared" si="133"/>
        <v>3470.25</v>
      </c>
      <c r="AV307" s="99">
        <f t="shared" si="134"/>
        <v>0</v>
      </c>
      <c r="AX307" s="100">
        <v>298</v>
      </c>
      <c r="AY307" s="101" t="s">
        <v>380</v>
      </c>
      <c r="AZ307" s="102"/>
      <c r="BA307" s="102"/>
      <c r="BB307" s="103"/>
      <c r="BC307" s="104">
        <f t="shared" si="135"/>
        <v>0</v>
      </c>
      <c r="BD307" s="103"/>
      <c r="BE307" s="103"/>
      <c r="BF307" s="104">
        <f t="shared" si="117"/>
        <v>0</v>
      </c>
      <c r="BG307" s="105">
        <f t="shared" si="118"/>
        <v>0</v>
      </c>
      <c r="BH307" s="106"/>
      <c r="BI307" s="104">
        <v>0</v>
      </c>
      <c r="BJ307" s="97">
        <f t="shared" si="136"/>
        <v>0</v>
      </c>
      <c r="BK307" s="97">
        <f t="shared" si="137"/>
        <v>0</v>
      </c>
      <c r="BL307" s="97">
        <f t="shared" si="138"/>
        <v>0</v>
      </c>
      <c r="BM307" s="97"/>
      <c r="BN307" s="104">
        <f t="shared" si="139"/>
        <v>0</v>
      </c>
      <c r="BO307" s="105">
        <f t="shared" si="140"/>
        <v>0</v>
      </c>
      <c r="BP307" s="107"/>
      <c r="BQ307" s="108">
        <v>0</v>
      </c>
      <c r="BR307" s="109">
        <v>3469</v>
      </c>
      <c r="BS307" s="107"/>
      <c r="BT307" s="110"/>
      <c r="BU307" s="110">
        <f t="shared" si="119"/>
        <v>-298</v>
      </c>
      <c r="BV307"/>
      <c r="BW307" s="26"/>
      <c r="BX307" s="107"/>
    </row>
    <row r="308" spans="1:76">
      <c r="A308" s="79">
        <v>299</v>
      </c>
      <c r="B308" s="79">
        <v>299</v>
      </c>
      <c r="C308" s="80" t="s">
        <v>381</v>
      </c>
      <c r="D308" s="81">
        <f t="shared" si="120"/>
        <v>0</v>
      </c>
      <c r="E308" s="82">
        <f t="shared" si="121"/>
        <v>0</v>
      </c>
      <c r="F308" s="82">
        <f t="shared" si="121"/>
        <v>0</v>
      </c>
      <c r="G308" s="83">
        <f t="shared" si="122"/>
        <v>0</v>
      </c>
      <c r="H308" s="84"/>
      <c r="I308" s="85">
        <f t="shared" si="123"/>
        <v>0</v>
      </c>
      <c r="J308" s="86" t="str">
        <f t="shared" si="113"/>
        <v/>
      </c>
      <c r="K308" s="87">
        <f t="shared" si="124"/>
        <v>0</v>
      </c>
      <c r="L308" s="83">
        <f t="shared" si="125"/>
        <v>0</v>
      </c>
      <c r="M308" s="88"/>
      <c r="N308" s="111">
        <f t="shared" si="114"/>
        <v>0</v>
      </c>
      <c r="P308" s="85">
        <f t="shared" si="126"/>
        <v>0</v>
      </c>
      <c r="Q308" s="82">
        <f t="shared" si="127"/>
        <v>0</v>
      </c>
      <c r="R308" s="82">
        <f t="shared" si="128"/>
        <v>0</v>
      </c>
      <c r="S308" s="90">
        <f t="shared" si="115"/>
        <v>0</v>
      </c>
      <c r="U308" s="111">
        <f t="shared" si="129"/>
        <v>0</v>
      </c>
      <c r="V308">
        <f t="shared" si="116"/>
        <v>0</v>
      </c>
      <c r="W308" s="91">
        <v>299</v>
      </c>
      <c r="X308" s="92"/>
      <c r="Y308" s="93"/>
      <c r="Z308" s="93"/>
      <c r="AA308" s="93"/>
      <c r="AB308" s="93"/>
      <c r="AC308" s="93"/>
      <c r="AD308" s="93"/>
      <c r="AE308" s="93"/>
      <c r="AF308" s="93"/>
      <c r="AG308" s="94"/>
      <c r="AI308" s="91">
        <v>299</v>
      </c>
      <c r="AJ308" s="95">
        <v>299</v>
      </c>
      <c r="AK308" s="96" t="s">
        <v>381</v>
      </c>
      <c r="AL308" s="97">
        <f t="shared" si="130"/>
        <v>0</v>
      </c>
      <c r="AM308" s="98">
        <v>0</v>
      </c>
      <c r="AN308" s="97">
        <f t="shared" si="131"/>
        <v>0</v>
      </c>
      <c r="AO308" s="97">
        <v>0</v>
      </c>
      <c r="AP308" s="97">
        <v>0</v>
      </c>
      <c r="AQ308" s="97">
        <v>0</v>
      </c>
      <c r="AR308" s="97">
        <v>0</v>
      </c>
      <c r="AS308" s="97">
        <v>0</v>
      </c>
      <c r="AT308" s="97">
        <f t="shared" si="132"/>
        <v>0</v>
      </c>
      <c r="AU308" s="99">
        <f t="shared" si="133"/>
        <v>0</v>
      </c>
      <c r="AV308" s="99">
        <f t="shared" si="134"/>
        <v>0</v>
      </c>
      <c r="AX308" s="100">
        <v>299</v>
      </c>
      <c r="AY308" s="101" t="s">
        <v>381</v>
      </c>
      <c r="AZ308" s="102"/>
      <c r="BA308" s="102"/>
      <c r="BB308" s="103"/>
      <c r="BC308" s="104">
        <f t="shared" si="135"/>
        <v>0</v>
      </c>
      <c r="BD308" s="103"/>
      <c r="BE308" s="103"/>
      <c r="BF308" s="104">
        <f t="shared" si="117"/>
        <v>0</v>
      </c>
      <c r="BG308" s="105">
        <f t="shared" si="118"/>
        <v>0</v>
      </c>
      <c r="BH308" s="106"/>
      <c r="BI308" s="104">
        <v>0</v>
      </c>
      <c r="BJ308" s="97">
        <f t="shared" si="136"/>
        <v>0</v>
      </c>
      <c r="BK308" s="97">
        <f t="shared" si="137"/>
        <v>0</v>
      </c>
      <c r="BL308" s="97">
        <f t="shared" si="138"/>
        <v>0</v>
      </c>
      <c r="BM308" s="97"/>
      <c r="BN308" s="104">
        <f t="shared" si="139"/>
        <v>0</v>
      </c>
      <c r="BO308" s="105">
        <f t="shared" si="140"/>
        <v>0</v>
      </c>
      <c r="BP308" s="107"/>
      <c r="BQ308" s="108">
        <v>0</v>
      </c>
      <c r="BR308" s="109">
        <v>0</v>
      </c>
      <c r="BS308" s="107"/>
      <c r="BT308" s="110"/>
      <c r="BU308" s="110">
        <f t="shared" si="119"/>
        <v>-299</v>
      </c>
      <c r="BV308"/>
      <c r="BW308" s="26"/>
      <c r="BX308" s="107"/>
    </row>
    <row r="309" spans="1:76">
      <c r="A309" s="79">
        <v>300</v>
      </c>
      <c r="B309" s="79">
        <v>300</v>
      </c>
      <c r="C309" s="80" t="s">
        <v>382</v>
      </c>
      <c r="D309" s="81">
        <f t="shared" si="120"/>
        <v>4</v>
      </c>
      <c r="E309" s="82">
        <f t="shared" si="121"/>
        <v>117768</v>
      </c>
      <c r="F309" s="82">
        <f t="shared" si="121"/>
        <v>3572</v>
      </c>
      <c r="G309" s="83">
        <f t="shared" si="122"/>
        <v>121340</v>
      </c>
      <c r="H309" s="84"/>
      <c r="I309" s="85">
        <f t="shared" si="123"/>
        <v>4955.097148600149</v>
      </c>
      <c r="J309" s="86">
        <f t="shared" si="113"/>
        <v>0.14520643961377161</v>
      </c>
      <c r="K309" s="87">
        <f t="shared" si="124"/>
        <v>3572</v>
      </c>
      <c r="L309" s="83">
        <f t="shared" si="125"/>
        <v>8527.097148600149</v>
      </c>
      <c r="M309" s="88"/>
      <c r="N309" s="111">
        <f t="shared" si="114"/>
        <v>112812.90285139985</v>
      </c>
      <c r="P309" s="85">
        <f t="shared" si="126"/>
        <v>0</v>
      </c>
      <c r="Q309" s="82">
        <f t="shared" si="127"/>
        <v>4955.097148600149</v>
      </c>
      <c r="R309" s="82">
        <f t="shared" si="128"/>
        <v>3572</v>
      </c>
      <c r="S309" s="90">
        <f t="shared" si="115"/>
        <v>8527.097148600149</v>
      </c>
      <c r="U309" s="111">
        <f t="shared" si="129"/>
        <v>37696.5</v>
      </c>
      <c r="V309">
        <f t="shared" si="116"/>
        <v>0</v>
      </c>
      <c r="W309" s="91">
        <v>300</v>
      </c>
      <c r="X309" s="92">
        <v>4</v>
      </c>
      <c r="Y309" s="93">
        <v>117768</v>
      </c>
      <c r="Z309" s="93">
        <v>0</v>
      </c>
      <c r="AA309" s="93">
        <v>117768</v>
      </c>
      <c r="AB309" s="93">
        <v>3572</v>
      </c>
      <c r="AC309" s="93">
        <v>121340</v>
      </c>
      <c r="AD309" s="93">
        <v>0</v>
      </c>
      <c r="AE309" s="93">
        <v>0</v>
      </c>
      <c r="AF309" s="93">
        <v>0</v>
      </c>
      <c r="AG309" s="94">
        <v>121340</v>
      </c>
      <c r="AI309" s="91">
        <v>300</v>
      </c>
      <c r="AJ309" s="95">
        <v>300</v>
      </c>
      <c r="AK309" s="96" t="s">
        <v>382</v>
      </c>
      <c r="AL309" s="97">
        <f t="shared" si="130"/>
        <v>117768</v>
      </c>
      <c r="AM309" s="98">
        <v>111787</v>
      </c>
      <c r="AN309" s="97">
        <f t="shared" si="131"/>
        <v>5981</v>
      </c>
      <c r="AO309" s="97">
        <v>17969.75</v>
      </c>
      <c r="AP309" s="97">
        <v>0</v>
      </c>
      <c r="AQ309" s="97">
        <v>0</v>
      </c>
      <c r="AR309" s="97">
        <v>0</v>
      </c>
      <c r="AS309" s="97">
        <v>10173.75</v>
      </c>
      <c r="AT309" s="97">
        <f t="shared" si="132"/>
        <v>0</v>
      </c>
      <c r="AU309" s="99">
        <f t="shared" si="133"/>
        <v>34124.5</v>
      </c>
      <c r="AV309" s="99">
        <f t="shared" si="134"/>
        <v>4955.097148600149</v>
      </c>
      <c r="AX309" s="100">
        <v>300</v>
      </c>
      <c r="AY309" s="101" t="s">
        <v>382</v>
      </c>
      <c r="AZ309" s="102"/>
      <c r="BA309" s="102"/>
      <c r="BB309" s="103"/>
      <c r="BC309" s="104">
        <f t="shared" si="135"/>
        <v>0</v>
      </c>
      <c r="BD309" s="103"/>
      <c r="BE309" s="103"/>
      <c r="BF309" s="104">
        <f t="shared" si="117"/>
        <v>0</v>
      </c>
      <c r="BG309" s="105">
        <f t="shared" si="118"/>
        <v>0</v>
      </c>
      <c r="BH309" s="106"/>
      <c r="BI309" s="104">
        <v>0</v>
      </c>
      <c r="BJ309" s="97">
        <f t="shared" si="136"/>
        <v>5981</v>
      </c>
      <c r="BK309" s="97">
        <f t="shared" si="137"/>
        <v>5981</v>
      </c>
      <c r="BL309" s="97">
        <f t="shared" si="138"/>
        <v>0</v>
      </c>
      <c r="BM309" s="97"/>
      <c r="BN309" s="104">
        <f t="shared" si="139"/>
        <v>0</v>
      </c>
      <c r="BO309" s="105">
        <f t="shared" si="140"/>
        <v>0</v>
      </c>
      <c r="BP309" s="107"/>
      <c r="BQ309" s="108">
        <v>22616</v>
      </c>
      <c r="BR309" s="109">
        <v>13748</v>
      </c>
      <c r="BS309" s="107"/>
      <c r="BT309" s="110"/>
      <c r="BU309" s="110">
        <f t="shared" si="119"/>
        <v>-300</v>
      </c>
      <c r="BV309"/>
      <c r="BW309" s="26"/>
      <c r="BX309" s="107"/>
    </row>
    <row r="310" spans="1:76">
      <c r="A310" s="79">
        <v>301</v>
      </c>
      <c r="B310" s="79">
        <v>301</v>
      </c>
      <c r="C310" s="80" t="s">
        <v>383</v>
      </c>
      <c r="D310" s="81">
        <f t="shared" si="120"/>
        <v>89</v>
      </c>
      <c r="E310" s="82">
        <f t="shared" si="121"/>
        <v>1089699</v>
      </c>
      <c r="F310" s="82">
        <f t="shared" si="121"/>
        <v>79477</v>
      </c>
      <c r="G310" s="83">
        <f t="shared" si="122"/>
        <v>1169176</v>
      </c>
      <c r="H310" s="84"/>
      <c r="I310" s="85">
        <f t="shared" si="123"/>
        <v>21182.398243673066</v>
      </c>
      <c r="J310" s="86">
        <f t="shared" si="113"/>
        <v>0.11512407586389976</v>
      </c>
      <c r="K310" s="87">
        <f t="shared" si="124"/>
        <v>79477</v>
      </c>
      <c r="L310" s="83">
        <f t="shared" si="125"/>
        <v>100659.39824367306</v>
      </c>
      <c r="M310" s="88"/>
      <c r="N310" s="111">
        <f t="shared" si="114"/>
        <v>1068516.6017563269</v>
      </c>
      <c r="P310" s="85">
        <f t="shared" si="126"/>
        <v>0</v>
      </c>
      <c r="Q310" s="82">
        <f t="shared" si="127"/>
        <v>21182.398243673066</v>
      </c>
      <c r="R310" s="82">
        <f t="shared" si="128"/>
        <v>79477</v>
      </c>
      <c r="S310" s="90">
        <f t="shared" si="115"/>
        <v>100659.39824367306</v>
      </c>
      <c r="U310" s="111">
        <f t="shared" si="129"/>
        <v>263473.25</v>
      </c>
      <c r="V310">
        <f t="shared" si="116"/>
        <v>0</v>
      </c>
      <c r="W310" s="91">
        <v>301</v>
      </c>
      <c r="X310" s="92">
        <v>89</v>
      </c>
      <c r="Y310" s="93">
        <v>1089699</v>
      </c>
      <c r="Z310" s="93">
        <v>0</v>
      </c>
      <c r="AA310" s="93">
        <v>1089699</v>
      </c>
      <c r="AB310" s="93">
        <v>79477</v>
      </c>
      <c r="AC310" s="93">
        <v>1169176</v>
      </c>
      <c r="AD310" s="93">
        <v>0</v>
      </c>
      <c r="AE310" s="93">
        <v>0</v>
      </c>
      <c r="AF310" s="93">
        <v>0</v>
      </c>
      <c r="AG310" s="94">
        <v>1169176</v>
      </c>
      <c r="AI310" s="91">
        <v>301</v>
      </c>
      <c r="AJ310" s="95">
        <v>301</v>
      </c>
      <c r="AK310" s="96" t="s">
        <v>383</v>
      </c>
      <c r="AL310" s="97">
        <f t="shared" si="130"/>
        <v>1089699</v>
      </c>
      <c r="AM310" s="98">
        <v>1064131</v>
      </c>
      <c r="AN310" s="97">
        <f t="shared" si="131"/>
        <v>25568</v>
      </c>
      <c r="AO310" s="97">
        <v>27882</v>
      </c>
      <c r="AP310" s="97">
        <v>4213.5</v>
      </c>
      <c r="AQ310" s="97">
        <v>33251.25</v>
      </c>
      <c r="AR310" s="97">
        <v>60798.5</v>
      </c>
      <c r="AS310" s="97">
        <v>32283</v>
      </c>
      <c r="AT310" s="97">
        <f t="shared" si="132"/>
        <v>0</v>
      </c>
      <c r="AU310" s="99">
        <f t="shared" si="133"/>
        <v>183996.25</v>
      </c>
      <c r="AV310" s="99">
        <f t="shared" si="134"/>
        <v>21182.398243673066</v>
      </c>
      <c r="AX310" s="100">
        <v>301</v>
      </c>
      <c r="AY310" s="101" t="s">
        <v>383</v>
      </c>
      <c r="AZ310" s="102"/>
      <c r="BA310" s="102"/>
      <c r="BB310" s="103"/>
      <c r="BC310" s="104">
        <f t="shared" si="135"/>
        <v>0</v>
      </c>
      <c r="BD310" s="103"/>
      <c r="BE310" s="103"/>
      <c r="BF310" s="104">
        <f t="shared" si="117"/>
        <v>0</v>
      </c>
      <c r="BG310" s="105">
        <f t="shared" si="118"/>
        <v>0</v>
      </c>
      <c r="BH310" s="106"/>
      <c r="BI310" s="104">
        <v>0</v>
      </c>
      <c r="BJ310" s="97">
        <f t="shared" si="136"/>
        <v>25568</v>
      </c>
      <c r="BK310" s="97">
        <f t="shared" si="137"/>
        <v>25568</v>
      </c>
      <c r="BL310" s="97">
        <f t="shared" si="138"/>
        <v>0</v>
      </c>
      <c r="BM310" s="97"/>
      <c r="BN310" s="104">
        <f t="shared" si="139"/>
        <v>0</v>
      </c>
      <c r="BO310" s="105">
        <f t="shared" si="140"/>
        <v>0</v>
      </c>
      <c r="BP310" s="107"/>
      <c r="BQ310" s="108">
        <v>107522</v>
      </c>
      <c r="BR310" s="109">
        <v>34939.25</v>
      </c>
      <c r="BS310" s="107"/>
      <c r="BT310" s="110"/>
      <c r="BU310" s="110">
        <f t="shared" si="119"/>
        <v>-301</v>
      </c>
      <c r="BV310"/>
      <c r="BW310" s="26"/>
      <c r="BX310" s="107"/>
    </row>
    <row r="311" spans="1:76">
      <c r="A311" s="79">
        <v>302</v>
      </c>
      <c r="B311" s="79">
        <v>302</v>
      </c>
      <c r="C311" s="80" t="s">
        <v>384</v>
      </c>
      <c r="D311" s="81">
        <f t="shared" si="120"/>
        <v>0</v>
      </c>
      <c r="E311" s="82">
        <f t="shared" si="121"/>
        <v>0</v>
      </c>
      <c r="F311" s="82">
        <f t="shared" si="121"/>
        <v>0</v>
      </c>
      <c r="G311" s="83">
        <f t="shared" si="122"/>
        <v>0</v>
      </c>
      <c r="H311" s="84"/>
      <c r="I311" s="85">
        <f t="shared" si="123"/>
        <v>0</v>
      </c>
      <c r="J311" s="86" t="str">
        <f t="shared" si="113"/>
        <v/>
      </c>
      <c r="K311" s="87">
        <f t="shared" si="124"/>
        <v>0</v>
      </c>
      <c r="L311" s="83">
        <f t="shared" si="125"/>
        <v>0</v>
      </c>
      <c r="M311" s="88"/>
      <c r="N311" s="111">
        <f t="shared" si="114"/>
        <v>0</v>
      </c>
      <c r="P311" s="85">
        <f t="shared" si="126"/>
        <v>0</v>
      </c>
      <c r="Q311" s="82">
        <f t="shared" si="127"/>
        <v>0</v>
      </c>
      <c r="R311" s="82">
        <f t="shared" si="128"/>
        <v>0</v>
      </c>
      <c r="S311" s="90">
        <f t="shared" si="115"/>
        <v>0</v>
      </c>
      <c r="U311" s="111">
        <f t="shared" si="129"/>
        <v>0</v>
      </c>
      <c r="V311">
        <f t="shared" si="116"/>
        <v>0</v>
      </c>
      <c r="W311" s="91">
        <v>302</v>
      </c>
      <c r="X311" s="92"/>
      <c r="Y311" s="93"/>
      <c r="Z311" s="93"/>
      <c r="AA311" s="93"/>
      <c r="AB311" s="93"/>
      <c r="AC311" s="93"/>
      <c r="AD311" s="93"/>
      <c r="AE311" s="93"/>
      <c r="AF311" s="93"/>
      <c r="AG311" s="94"/>
      <c r="AI311" s="91">
        <v>302</v>
      </c>
      <c r="AJ311" s="95">
        <v>302</v>
      </c>
      <c r="AK311" s="96" t="s">
        <v>384</v>
      </c>
      <c r="AL311" s="97">
        <f t="shared" si="130"/>
        <v>0</v>
      </c>
      <c r="AM311" s="98">
        <v>0</v>
      </c>
      <c r="AN311" s="97">
        <f t="shared" si="131"/>
        <v>0</v>
      </c>
      <c r="AO311" s="97">
        <v>0</v>
      </c>
      <c r="AP311" s="97">
        <v>0</v>
      </c>
      <c r="AQ311" s="97">
        <v>0</v>
      </c>
      <c r="AR311" s="97">
        <v>0</v>
      </c>
      <c r="AS311" s="97">
        <v>0</v>
      </c>
      <c r="AT311" s="97">
        <f t="shared" si="132"/>
        <v>0</v>
      </c>
      <c r="AU311" s="99">
        <f t="shared" si="133"/>
        <v>0</v>
      </c>
      <c r="AV311" s="99">
        <f t="shared" si="134"/>
        <v>0</v>
      </c>
      <c r="AX311" s="100">
        <v>302</v>
      </c>
      <c r="AY311" s="101" t="s">
        <v>384</v>
      </c>
      <c r="AZ311" s="102"/>
      <c r="BA311" s="102"/>
      <c r="BB311" s="103"/>
      <c r="BC311" s="104">
        <f t="shared" si="135"/>
        <v>0</v>
      </c>
      <c r="BD311" s="103"/>
      <c r="BE311" s="103"/>
      <c r="BF311" s="104">
        <f t="shared" si="117"/>
        <v>0</v>
      </c>
      <c r="BG311" s="105">
        <f t="shared" si="118"/>
        <v>0</v>
      </c>
      <c r="BH311" s="106"/>
      <c r="BI311" s="104">
        <v>0</v>
      </c>
      <c r="BJ311" s="97">
        <f t="shared" si="136"/>
        <v>0</v>
      </c>
      <c r="BK311" s="97">
        <f t="shared" si="137"/>
        <v>0</v>
      </c>
      <c r="BL311" s="97">
        <f t="shared" si="138"/>
        <v>0</v>
      </c>
      <c r="BM311" s="97"/>
      <c r="BN311" s="104">
        <f t="shared" si="139"/>
        <v>0</v>
      </c>
      <c r="BO311" s="105">
        <f t="shared" si="140"/>
        <v>0</v>
      </c>
      <c r="BP311" s="107"/>
      <c r="BQ311" s="108">
        <v>0</v>
      </c>
      <c r="BR311" s="109">
        <v>0</v>
      </c>
      <c r="BS311" s="107"/>
      <c r="BT311" s="110"/>
      <c r="BU311" s="110">
        <f t="shared" si="119"/>
        <v>-302</v>
      </c>
      <c r="BV311"/>
      <c r="BW311" s="26"/>
      <c r="BX311" s="107"/>
    </row>
    <row r="312" spans="1:76">
      <c r="A312" s="79">
        <v>303</v>
      </c>
      <c r="B312" s="79">
        <v>303</v>
      </c>
      <c r="C312" s="80" t="s">
        <v>385</v>
      </c>
      <c r="D312" s="81">
        <f t="shared" si="120"/>
        <v>0</v>
      </c>
      <c r="E312" s="82">
        <f t="shared" si="121"/>
        <v>0</v>
      </c>
      <c r="F312" s="82">
        <f t="shared" si="121"/>
        <v>0</v>
      </c>
      <c r="G312" s="83">
        <f t="shared" si="122"/>
        <v>0</v>
      </c>
      <c r="H312" s="84"/>
      <c r="I312" s="85">
        <f t="shared" si="123"/>
        <v>0</v>
      </c>
      <c r="J312" s="86" t="str">
        <f t="shared" si="113"/>
        <v/>
      </c>
      <c r="K312" s="87">
        <f t="shared" si="124"/>
        <v>0</v>
      </c>
      <c r="L312" s="83">
        <f t="shared" si="125"/>
        <v>0</v>
      </c>
      <c r="M312" s="88"/>
      <c r="N312" s="111">
        <f t="shared" si="114"/>
        <v>0</v>
      </c>
      <c r="P312" s="85">
        <f t="shared" si="126"/>
        <v>0</v>
      </c>
      <c r="Q312" s="82">
        <f t="shared" si="127"/>
        <v>0</v>
      </c>
      <c r="R312" s="82">
        <f t="shared" si="128"/>
        <v>0</v>
      </c>
      <c r="S312" s="90">
        <f t="shared" si="115"/>
        <v>0</v>
      </c>
      <c r="U312" s="111">
        <f t="shared" si="129"/>
        <v>0</v>
      </c>
      <c r="V312">
        <f t="shared" si="116"/>
        <v>0</v>
      </c>
      <c r="W312" s="91">
        <v>303</v>
      </c>
      <c r="X312" s="92"/>
      <c r="Y312" s="93"/>
      <c r="Z312" s="93"/>
      <c r="AA312" s="93"/>
      <c r="AB312" s="93"/>
      <c r="AC312" s="93"/>
      <c r="AD312" s="93"/>
      <c r="AE312" s="93"/>
      <c r="AF312" s="93"/>
      <c r="AG312" s="94"/>
      <c r="AI312" s="91">
        <v>303</v>
      </c>
      <c r="AJ312" s="95">
        <v>303</v>
      </c>
      <c r="AK312" s="96" t="s">
        <v>385</v>
      </c>
      <c r="AL312" s="97">
        <f t="shared" si="130"/>
        <v>0</v>
      </c>
      <c r="AM312" s="98">
        <v>0</v>
      </c>
      <c r="AN312" s="97">
        <f t="shared" si="131"/>
        <v>0</v>
      </c>
      <c r="AO312" s="97">
        <v>0</v>
      </c>
      <c r="AP312" s="97">
        <v>0</v>
      </c>
      <c r="AQ312" s="97">
        <v>0</v>
      </c>
      <c r="AR312" s="97">
        <v>0</v>
      </c>
      <c r="AS312" s="97">
        <v>0</v>
      </c>
      <c r="AT312" s="97">
        <f t="shared" si="132"/>
        <v>0</v>
      </c>
      <c r="AU312" s="99">
        <f t="shared" si="133"/>
        <v>0</v>
      </c>
      <c r="AV312" s="99">
        <f t="shared" si="134"/>
        <v>0</v>
      </c>
      <c r="AX312" s="100">
        <v>303</v>
      </c>
      <c r="AY312" s="101" t="s">
        <v>385</v>
      </c>
      <c r="AZ312" s="102"/>
      <c r="BA312" s="102"/>
      <c r="BB312" s="103"/>
      <c r="BC312" s="104">
        <f t="shared" si="135"/>
        <v>0</v>
      </c>
      <c r="BD312" s="103"/>
      <c r="BE312" s="103"/>
      <c r="BF312" s="104">
        <f t="shared" si="117"/>
        <v>0</v>
      </c>
      <c r="BG312" s="105">
        <f t="shared" si="118"/>
        <v>0</v>
      </c>
      <c r="BH312" s="106"/>
      <c r="BI312" s="104">
        <v>0</v>
      </c>
      <c r="BJ312" s="97">
        <f t="shared" si="136"/>
        <v>0</v>
      </c>
      <c r="BK312" s="97">
        <f t="shared" si="137"/>
        <v>0</v>
      </c>
      <c r="BL312" s="97">
        <f t="shared" si="138"/>
        <v>0</v>
      </c>
      <c r="BM312" s="97"/>
      <c r="BN312" s="104">
        <f t="shared" si="139"/>
        <v>0</v>
      </c>
      <c r="BO312" s="105">
        <f t="shared" si="140"/>
        <v>0</v>
      </c>
      <c r="BP312" s="107"/>
      <c r="BQ312" s="108">
        <v>0</v>
      </c>
      <c r="BR312" s="109">
        <v>0</v>
      </c>
      <c r="BS312" s="107"/>
      <c r="BT312" s="110"/>
      <c r="BU312" s="110">
        <f t="shared" si="119"/>
        <v>-303</v>
      </c>
      <c r="BV312"/>
      <c r="BW312" s="26"/>
      <c r="BX312" s="107"/>
    </row>
    <row r="313" spans="1:76">
      <c r="A313" s="79">
        <v>304</v>
      </c>
      <c r="B313" s="79">
        <v>304</v>
      </c>
      <c r="C313" s="80" t="s">
        <v>386</v>
      </c>
      <c r="D313" s="81">
        <f t="shared" si="120"/>
        <v>1</v>
      </c>
      <c r="E313" s="82">
        <f t="shared" si="121"/>
        <v>13021</v>
      </c>
      <c r="F313" s="82">
        <f t="shared" si="121"/>
        <v>893</v>
      </c>
      <c r="G313" s="83">
        <f t="shared" si="122"/>
        <v>13914</v>
      </c>
      <c r="H313" s="84"/>
      <c r="I313" s="85">
        <f t="shared" si="123"/>
        <v>2300.6695839596409</v>
      </c>
      <c r="J313" s="86">
        <f t="shared" si="113"/>
        <v>0.49711961624019901</v>
      </c>
      <c r="K313" s="87">
        <f t="shared" si="124"/>
        <v>893</v>
      </c>
      <c r="L313" s="83">
        <f t="shared" si="125"/>
        <v>3193.6695839596409</v>
      </c>
      <c r="M313" s="88"/>
      <c r="N313" s="111">
        <f t="shared" si="114"/>
        <v>10720.330416040359</v>
      </c>
      <c r="P313" s="85">
        <f t="shared" si="126"/>
        <v>0</v>
      </c>
      <c r="Q313" s="82">
        <f t="shared" si="127"/>
        <v>2300.6695839596409</v>
      </c>
      <c r="R313" s="82">
        <f t="shared" si="128"/>
        <v>893</v>
      </c>
      <c r="S313" s="90">
        <f t="shared" si="115"/>
        <v>3193.6695839596409</v>
      </c>
      <c r="U313" s="111">
        <f t="shared" si="129"/>
        <v>5521</v>
      </c>
      <c r="V313">
        <f t="shared" si="116"/>
        <v>0</v>
      </c>
      <c r="W313" s="91">
        <v>304</v>
      </c>
      <c r="X313" s="92">
        <v>1</v>
      </c>
      <c r="Y313" s="93">
        <v>13021</v>
      </c>
      <c r="Z313" s="93">
        <v>0</v>
      </c>
      <c r="AA313" s="93">
        <v>13021</v>
      </c>
      <c r="AB313" s="93">
        <v>893</v>
      </c>
      <c r="AC313" s="93">
        <v>13914</v>
      </c>
      <c r="AD313" s="93">
        <v>0</v>
      </c>
      <c r="AE313" s="93">
        <v>0</v>
      </c>
      <c r="AF313" s="93">
        <v>0</v>
      </c>
      <c r="AG313" s="94">
        <v>13914</v>
      </c>
      <c r="AI313" s="91">
        <v>304</v>
      </c>
      <c r="AJ313" s="95">
        <v>304</v>
      </c>
      <c r="AK313" s="96" t="s">
        <v>386</v>
      </c>
      <c r="AL313" s="97">
        <f t="shared" si="130"/>
        <v>13021</v>
      </c>
      <c r="AM313" s="98">
        <v>10244</v>
      </c>
      <c r="AN313" s="97">
        <f t="shared" si="131"/>
        <v>2777</v>
      </c>
      <c r="AO313" s="97">
        <v>0</v>
      </c>
      <c r="AP313" s="97">
        <v>0</v>
      </c>
      <c r="AQ313" s="97">
        <v>0</v>
      </c>
      <c r="AR313" s="97">
        <v>1851</v>
      </c>
      <c r="AS313" s="97">
        <v>0</v>
      </c>
      <c r="AT313" s="97">
        <f t="shared" si="132"/>
        <v>0</v>
      </c>
      <c r="AU313" s="99">
        <f t="shared" si="133"/>
        <v>4628</v>
      </c>
      <c r="AV313" s="99">
        <f t="shared" si="134"/>
        <v>2300.6695839596409</v>
      </c>
      <c r="AX313" s="100">
        <v>304</v>
      </c>
      <c r="AY313" s="101" t="s">
        <v>386</v>
      </c>
      <c r="AZ313" s="102"/>
      <c r="BA313" s="102"/>
      <c r="BB313" s="103"/>
      <c r="BC313" s="104">
        <f t="shared" si="135"/>
        <v>0</v>
      </c>
      <c r="BD313" s="103"/>
      <c r="BE313" s="103"/>
      <c r="BF313" s="104">
        <f t="shared" si="117"/>
        <v>0</v>
      </c>
      <c r="BG313" s="105">
        <f t="shared" si="118"/>
        <v>0</v>
      </c>
      <c r="BH313" s="106"/>
      <c r="BI313" s="104">
        <v>0</v>
      </c>
      <c r="BJ313" s="97">
        <f t="shared" si="136"/>
        <v>2777</v>
      </c>
      <c r="BK313" s="97">
        <f t="shared" si="137"/>
        <v>2777</v>
      </c>
      <c r="BL313" s="97">
        <f t="shared" si="138"/>
        <v>0</v>
      </c>
      <c r="BM313" s="97"/>
      <c r="BN313" s="104">
        <f t="shared" si="139"/>
        <v>0</v>
      </c>
      <c r="BO313" s="105">
        <f t="shared" si="140"/>
        <v>0</v>
      </c>
      <c r="BP313" s="107"/>
      <c r="BQ313" s="108">
        <v>2370</v>
      </c>
      <c r="BR313" s="109">
        <v>0</v>
      </c>
      <c r="BS313" s="107"/>
      <c r="BT313" s="110"/>
      <c r="BU313" s="110">
        <f t="shared" si="119"/>
        <v>-304</v>
      </c>
      <c r="BV313"/>
      <c r="BW313" s="26"/>
      <c r="BX313" s="107"/>
    </row>
    <row r="314" spans="1:76">
      <c r="A314" s="79">
        <v>305</v>
      </c>
      <c r="B314" s="79">
        <v>305</v>
      </c>
      <c r="C314" s="80" t="s">
        <v>387</v>
      </c>
      <c r="D314" s="81">
        <f t="shared" si="120"/>
        <v>75</v>
      </c>
      <c r="E314" s="82">
        <f t="shared" si="121"/>
        <v>847328</v>
      </c>
      <c r="F314" s="82">
        <f t="shared" si="121"/>
        <v>66975</v>
      </c>
      <c r="G314" s="83">
        <f t="shared" si="122"/>
        <v>914303</v>
      </c>
      <c r="H314" s="84"/>
      <c r="I314" s="85">
        <f t="shared" si="123"/>
        <v>92308.464186094061</v>
      </c>
      <c r="J314" s="86">
        <f t="shared" si="113"/>
        <v>0.5443414128055577</v>
      </c>
      <c r="K314" s="87">
        <f t="shared" si="124"/>
        <v>66975</v>
      </c>
      <c r="L314" s="83">
        <f t="shared" si="125"/>
        <v>159283.46418609406</v>
      </c>
      <c r="M314" s="88"/>
      <c r="N314" s="111">
        <f t="shared" si="114"/>
        <v>755019.535813906</v>
      </c>
      <c r="P314" s="85">
        <f t="shared" si="126"/>
        <v>0</v>
      </c>
      <c r="Q314" s="82">
        <f t="shared" si="127"/>
        <v>92308.464186094061</v>
      </c>
      <c r="R314" s="82">
        <f t="shared" si="128"/>
        <v>66975</v>
      </c>
      <c r="S314" s="90">
        <f t="shared" si="115"/>
        <v>159283.46418609406</v>
      </c>
      <c r="U314" s="111">
        <f t="shared" si="129"/>
        <v>236553.25</v>
      </c>
      <c r="V314">
        <f t="shared" si="116"/>
        <v>0</v>
      </c>
      <c r="W314" s="91">
        <v>305</v>
      </c>
      <c r="X314" s="92">
        <v>75</v>
      </c>
      <c r="Y314" s="93">
        <v>847328</v>
      </c>
      <c r="Z314" s="93">
        <v>0</v>
      </c>
      <c r="AA314" s="93">
        <v>847328</v>
      </c>
      <c r="AB314" s="93">
        <v>66975</v>
      </c>
      <c r="AC314" s="93">
        <v>914303</v>
      </c>
      <c r="AD314" s="93">
        <v>0</v>
      </c>
      <c r="AE314" s="93">
        <v>0</v>
      </c>
      <c r="AF314" s="93">
        <v>0</v>
      </c>
      <c r="AG314" s="94">
        <v>914303</v>
      </c>
      <c r="AI314" s="91">
        <v>305</v>
      </c>
      <c r="AJ314" s="95">
        <v>305</v>
      </c>
      <c r="AK314" s="96" t="s">
        <v>387</v>
      </c>
      <c r="AL314" s="97">
        <f t="shared" si="130"/>
        <v>847328</v>
      </c>
      <c r="AM314" s="98">
        <v>735908</v>
      </c>
      <c r="AN314" s="97">
        <f t="shared" si="131"/>
        <v>111420</v>
      </c>
      <c r="AO314" s="97">
        <v>22878.25</v>
      </c>
      <c r="AP314" s="97">
        <v>5939.25</v>
      </c>
      <c r="AQ314" s="97">
        <v>0</v>
      </c>
      <c r="AR314" s="97">
        <v>22411.25</v>
      </c>
      <c r="AS314" s="97">
        <v>6929.5</v>
      </c>
      <c r="AT314" s="97">
        <f t="shared" si="132"/>
        <v>0</v>
      </c>
      <c r="AU314" s="99">
        <f t="shared" si="133"/>
        <v>169578.25</v>
      </c>
      <c r="AV314" s="99">
        <f t="shared" si="134"/>
        <v>92308.464186094061</v>
      </c>
      <c r="AX314" s="100">
        <v>305</v>
      </c>
      <c r="AY314" s="101" t="s">
        <v>387</v>
      </c>
      <c r="AZ314" s="102"/>
      <c r="BA314" s="102"/>
      <c r="BB314" s="103"/>
      <c r="BC314" s="104">
        <f t="shared" si="135"/>
        <v>0</v>
      </c>
      <c r="BD314" s="103"/>
      <c r="BE314" s="103"/>
      <c r="BF314" s="104">
        <f t="shared" si="117"/>
        <v>0</v>
      </c>
      <c r="BG314" s="105">
        <f t="shared" si="118"/>
        <v>0</v>
      </c>
      <c r="BH314" s="106"/>
      <c r="BI314" s="104">
        <v>0</v>
      </c>
      <c r="BJ314" s="97">
        <f t="shared" si="136"/>
        <v>111420</v>
      </c>
      <c r="BK314" s="97">
        <f t="shared" si="137"/>
        <v>111420</v>
      </c>
      <c r="BL314" s="97">
        <f t="shared" si="138"/>
        <v>0</v>
      </c>
      <c r="BM314" s="97"/>
      <c r="BN314" s="104">
        <f t="shared" si="139"/>
        <v>0</v>
      </c>
      <c r="BO314" s="105">
        <f t="shared" si="140"/>
        <v>0</v>
      </c>
      <c r="BP314" s="107"/>
      <c r="BQ314" s="108">
        <v>20609</v>
      </c>
      <c r="BR314" s="109">
        <v>0</v>
      </c>
      <c r="BS314" s="107"/>
      <c r="BT314" s="110"/>
      <c r="BU314" s="110">
        <f t="shared" si="119"/>
        <v>-305</v>
      </c>
      <c r="BV314"/>
      <c r="BW314" s="26"/>
      <c r="BX314" s="107"/>
    </row>
    <row r="315" spans="1:76">
      <c r="A315" s="79">
        <v>306</v>
      </c>
      <c r="B315" s="79">
        <v>306</v>
      </c>
      <c r="C315" s="80" t="s">
        <v>388</v>
      </c>
      <c r="D315" s="81">
        <f t="shared" si="120"/>
        <v>0</v>
      </c>
      <c r="E315" s="82">
        <f t="shared" si="121"/>
        <v>0</v>
      </c>
      <c r="F315" s="82">
        <f t="shared" si="121"/>
        <v>0</v>
      </c>
      <c r="G315" s="83">
        <f t="shared" si="122"/>
        <v>0</v>
      </c>
      <c r="H315" s="84"/>
      <c r="I315" s="85">
        <f t="shared" si="123"/>
        <v>0</v>
      </c>
      <c r="J315" s="86" t="str">
        <f t="shared" si="113"/>
        <v/>
      </c>
      <c r="K315" s="87">
        <f t="shared" si="124"/>
        <v>0</v>
      </c>
      <c r="L315" s="83">
        <f t="shared" si="125"/>
        <v>0</v>
      </c>
      <c r="M315" s="88"/>
      <c r="N315" s="111">
        <f t="shared" si="114"/>
        <v>0</v>
      </c>
      <c r="P315" s="85">
        <f t="shared" si="126"/>
        <v>0</v>
      </c>
      <c r="Q315" s="82">
        <f t="shared" si="127"/>
        <v>0</v>
      </c>
      <c r="R315" s="82">
        <f t="shared" si="128"/>
        <v>0</v>
      </c>
      <c r="S315" s="90">
        <f t="shared" si="115"/>
        <v>0</v>
      </c>
      <c r="U315" s="111">
        <f t="shared" si="129"/>
        <v>0</v>
      </c>
      <c r="V315">
        <f t="shared" si="116"/>
        <v>0</v>
      </c>
      <c r="W315" s="91">
        <v>306</v>
      </c>
      <c r="X315" s="92"/>
      <c r="Y315" s="93"/>
      <c r="Z315" s="93"/>
      <c r="AA315" s="93"/>
      <c r="AB315" s="93"/>
      <c r="AC315" s="93"/>
      <c r="AD315" s="93"/>
      <c r="AE315" s="93"/>
      <c r="AF315" s="93"/>
      <c r="AG315" s="94"/>
      <c r="AI315" s="91">
        <v>306</v>
      </c>
      <c r="AJ315" s="95">
        <v>306</v>
      </c>
      <c r="AK315" s="96" t="s">
        <v>388</v>
      </c>
      <c r="AL315" s="97">
        <f t="shared" si="130"/>
        <v>0</v>
      </c>
      <c r="AM315" s="98">
        <v>0</v>
      </c>
      <c r="AN315" s="97">
        <f t="shared" si="131"/>
        <v>0</v>
      </c>
      <c r="AO315" s="97">
        <v>0</v>
      </c>
      <c r="AP315" s="97">
        <v>0</v>
      </c>
      <c r="AQ315" s="97">
        <v>0</v>
      </c>
      <c r="AR315" s="97">
        <v>0</v>
      </c>
      <c r="AS315" s="97">
        <v>0</v>
      </c>
      <c r="AT315" s="97">
        <f t="shared" si="132"/>
        <v>0</v>
      </c>
      <c r="AU315" s="99">
        <f t="shared" si="133"/>
        <v>0</v>
      </c>
      <c r="AV315" s="99">
        <f t="shared" si="134"/>
        <v>0</v>
      </c>
      <c r="AX315" s="100">
        <v>306</v>
      </c>
      <c r="AY315" s="101" t="s">
        <v>388</v>
      </c>
      <c r="AZ315" s="102"/>
      <c r="BA315" s="102"/>
      <c r="BB315" s="103"/>
      <c r="BC315" s="104">
        <f t="shared" si="135"/>
        <v>0</v>
      </c>
      <c r="BD315" s="103"/>
      <c r="BE315" s="103"/>
      <c r="BF315" s="104">
        <f t="shared" si="117"/>
        <v>0</v>
      </c>
      <c r="BG315" s="105">
        <f t="shared" si="118"/>
        <v>0</v>
      </c>
      <c r="BH315" s="106"/>
      <c r="BI315" s="104">
        <v>0</v>
      </c>
      <c r="BJ315" s="97">
        <f t="shared" si="136"/>
        <v>0</v>
      </c>
      <c r="BK315" s="97">
        <f t="shared" si="137"/>
        <v>0</v>
      </c>
      <c r="BL315" s="97">
        <f t="shared" si="138"/>
        <v>0</v>
      </c>
      <c r="BM315" s="97"/>
      <c r="BN315" s="104">
        <f t="shared" si="139"/>
        <v>0</v>
      </c>
      <c r="BO315" s="105">
        <f t="shared" si="140"/>
        <v>0</v>
      </c>
      <c r="BP315" s="107"/>
      <c r="BQ315" s="108">
        <v>0</v>
      </c>
      <c r="BR315" s="109">
        <v>0</v>
      </c>
      <c r="BS315" s="107"/>
      <c r="BT315" s="110"/>
      <c r="BU315" s="110">
        <f t="shared" si="119"/>
        <v>-306</v>
      </c>
      <c r="BV315"/>
      <c r="BW315" s="26"/>
      <c r="BX315" s="107"/>
    </row>
    <row r="316" spans="1:76">
      <c r="A316" s="79">
        <v>307</v>
      </c>
      <c r="B316" s="79">
        <v>307</v>
      </c>
      <c r="C316" s="80" t="s">
        <v>389</v>
      </c>
      <c r="D316" s="81">
        <f t="shared" si="120"/>
        <v>20</v>
      </c>
      <c r="E316" s="82">
        <f t="shared" si="121"/>
        <v>212880</v>
      </c>
      <c r="F316" s="82">
        <f t="shared" si="121"/>
        <v>17860</v>
      </c>
      <c r="G316" s="83">
        <f t="shared" si="122"/>
        <v>230740</v>
      </c>
      <c r="H316" s="84"/>
      <c r="I316" s="85">
        <f t="shared" si="123"/>
        <v>45782.247705867383</v>
      </c>
      <c r="J316" s="86">
        <f t="shared" si="113"/>
        <v>0.78980187272647484</v>
      </c>
      <c r="K316" s="87">
        <f t="shared" si="124"/>
        <v>17860</v>
      </c>
      <c r="L316" s="83">
        <f t="shared" si="125"/>
        <v>63642.247705867383</v>
      </c>
      <c r="M316" s="88"/>
      <c r="N316" s="111">
        <f t="shared" si="114"/>
        <v>167097.7522941326</v>
      </c>
      <c r="P316" s="85">
        <f t="shared" si="126"/>
        <v>0</v>
      </c>
      <c r="Q316" s="82">
        <f t="shared" si="127"/>
        <v>45782.247705867383</v>
      </c>
      <c r="R316" s="82">
        <f t="shared" si="128"/>
        <v>17860</v>
      </c>
      <c r="S316" s="90">
        <f t="shared" si="115"/>
        <v>63642.247705867383</v>
      </c>
      <c r="U316" s="111">
        <f t="shared" si="129"/>
        <v>75826.75</v>
      </c>
      <c r="V316">
        <f t="shared" si="116"/>
        <v>0</v>
      </c>
      <c r="W316" s="91">
        <v>307</v>
      </c>
      <c r="X316" s="92">
        <v>20</v>
      </c>
      <c r="Y316" s="93">
        <v>212880</v>
      </c>
      <c r="Z316" s="93">
        <v>0</v>
      </c>
      <c r="AA316" s="93">
        <v>212880</v>
      </c>
      <c r="AB316" s="93">
        <v>17860</v>
      </c>
      <c r="AC316" s="93">
        <v>230740</v>
      </c>
      <c r="AD316" s="93">
        <v>0</v>
      </c>
      <c r="AE316" s="93">
        <v>0</v>
      </c>
      <c r="AF316" s="93">
        <v>0</v>
      </c>
      <c r="AG316" s="94">
        <v>230740</v>
      </c>
      <c r="AI316" s="91">
        <v>307</v>
      </c>
      <c r="AJ316" s="95">
        <v>307</v>
      </c>
      <c r="AK316" s="96" t="s">
        <v>389</v>
      </c>
      <c r="AL316" s="97">
        <f t="shared" si="130"/>
        <v>212880</v>
      </c>
      <c r="AM316" s="98">
        <v>157619</v>
      </c>
      <c r="AN316" s="97">
        <f t="shared" si="131"/>
        <v>55261</v>
      </c>
      <c r="AO316" s="97">
        <v>0</v>
      </c>
      <c r="AP316" s="97">
        <v>0</v>
      </c>
      <c r="AQ316" s="97">
        <v>1568</v>
      </c>
      <c r="AR316" s="97">
        <v>0</v>
      </c>
      <c r="AS316" s="97">
        <v>1137.75</v>
      </c>
      <c r="AT316" s="97">
        <f t="shared" si="132"/>
        <v>0</v>
      </c>
      <c r="AU316" s="99">
        <f t="shared" si="133"/>
        <v>57966.75</v>
      </c>
      <c r="AV316" s="99">
        <f t="shared" si="134"/>
        <v>45782.247705867383</v>
      </c>
      <c r="AX316" s="100">
        <v>307</v>
      </c>
      <c r="AY316" s="101" t="s">
        <v>389</v>
      </c>
      <c r="AZ316" s="102"/>
      <c r="BA316" s="102"/>
      <c r="BB316" s="103"/>
      <c r="BC316" s="104">
        <f t="shared" si="135"/>
        <v>0</v>
      </c>
      <c r="BD316" s="103"/>
      <c r="BE316" s="103"/>
      <c r="BF316" s="104">
        <f t="shared" si="117"/>
        <v>0</v>
      </c>
      <c r="BG316" s="105">
        <f t="shared" si="118"/>
        <v>0</v>
      </c>
      <c r="BH316" s="106"/>
      <c r="BI316" s="104">
        <v>0</v>
      </c>
      <c r="BJ316" s="97">
        <f t="shared" si="136"/>
        <v>55261</v>
      </c>
      <c r="BK316" s="97">
        <f t="shared" si="137"/>
        <v>55261</v>
      </c>
      <c r="BL316" s="97">
        <f t="shared" si="138"/>
        <v>0</v>
      </c>
      <c r="BM316" s="97"/>
      <c r="BN316" s="104">
        <f t="shared" si="139"/>
        <v>0</v>
      </c>
      <c r="BO316" s="105">
        <f t="shared" si="140"/>
        <v>0</v>
      </c>
      <c r="BP316" s="107"/>
      <c r="BQ316" s="108">
        <v>0</v>
      </c>
      <c r="BR316" s="109">
        <v>0</v>
      </c>
      <c r="BS316" s="107"/>
      <c r="BT316" s="110"/>
      <c r="BU316" s="110">
        <f t="shared" si="119"/>
        <v>-307</v>
      </c>
      <c r="BV316"/>
      <c r="BW316" s="26"/>
      <c r="BX316" s="107"/>
    </row>
    <row r="317" spans="1:76">
      <c r="A317" s="79">
        <v>308</v>
      </c>
      <c r="B317" s="79">
        <v>308</v>
      </c>
      <c r="C317" s="80" t="s">
        <v>390</v>
      </c>
      <c r="D317" s="81">
        <f t="shared" si="120"/>
        <v>17</v>
      </c>
      <c r="E317" s="82">
        <f t="shared" si="121"/>
        <v>275200</v>
      </c>
      <c r="F317" s="82">
        <f t="shared" si="121"/>
        <v>15181</v>
      </c>
      <c r="G317" s="83">
        <f t="shared" si="122"/>
        <v>290381</v>
      </c>
      <c r="H317" s="84"/>
      <c r="I317" s="85">
        <f t="shared" si="123"/>
        <v>45759.878934255241</v>
      </c>
      <c r="J317" s="86">
        <f t="shared" si="113"/>
        <v>0.44606032391371442</v>
      </c>
      <c r="K317" s="87">
        <f t="shared" si="124"/>
        <v>15181</v>
      </c>
      <c r="L317" s="83">
        <f t="shared" si="125"/>
        <v>60940.878934255241</v>
      </c>
      <c r="M317" s="88"/>
      <c r="N317" s="111">
        <f t="shared" si="114"/>
        <v>229440.12106574475</v>
      </c>
      <c r="P317" s="85">
        <f t="shared" si="126"/>
        <v>0</v>
      </c>
      <c r="Q317" s="82">
        <f t="shared" si="127"/>
        <v>45759.878934255241</v>
      </c>
      <c r="R317" s="82">
        <f t="shared" si="128"/>
        <v>15181</v>
      </c>
      <c r="S317" s="90">
        <f t="shared" si="115"/>
        <v>60940.878934255241</v>
      </c>
      <c r="U317" s="111">
        <f t="shared" si="129"/>
        <v>117767.75</v>
      </c>
      <c r="V317">
        <f t="shared" si="116"/>
        <v>0</v>
      </c>
      <c r="W317" s="91">
        <v>308</v>
      </c>
      <c r="X317" s="92">
        <v>17</v>
      </c>
      <c r="Y317" s="93">
        <v>275200</v>
      </c>
      <c r="Z317" s="93">
        <v>0</v>
      </c>
      <c r="AA317" s="93">
        <v>275200</v>
      </c>
      <c r="AB317" s="93">
        <v>15181</v>
      </c>
      <c r="AC317" s="93">
        <v>290381</v>
      </c>
      <c r="AD317" s="93">
        <v>0</v>
      </c>
      <c r="AE317" s="93">
        <v>0</v>
      </c>
      <c r="AF317" s="93">
        <v>0</v>
      </c>
      <c r="AG317" s="94">
        <v>290381</v>
      </c>
      <c r="AI317" s="91">
        <v>308</v>
      </c>
      <c r="AJ317" s="95">
        <v>308</v>
      </c>
      <c r="AK317" s="96" t="s">
        <v>390</v>
      </c>
      <c r="AL317" s="97">
        <f t="shared" si="130"/>
        <v>275200</v>
      </c>
      <c r="AM317" s="98">
        <v>219966</v>
      </c>
      <c r="AN317" s="97">
        <f t="shared" si="131"/>
        <v>55234</v>
      </c>
      <c r="AO317" s="97">
        <v>0</v>
      </c>
      <c r="AP317" s="97">
        <v>33616.75</v>
      </c>
      <c r="AQ317" s="97">
        <v>0</v>
      </c>
      <c r="AR317" s="97">
        <v>0</v>
      </c>
      <c r="AS317" s="97">
        <v>13736</v>
      </c>
      <c r="AT317" s="97">
        <f t="shared" si="132"/>
        <v>0</v>
      </c>
      <c r="AU317" s="99">
        <f t="shared" si="133"/>
        <v>102586.75</v>
      </c>
      <c r="AV317" s="99">
        <f t="shared" si="134"/>
        <v>45759.878934255241</v>
      </c>
      <c r="AX317" s="100">
        <v>308</v>
      </c>
      <c r="AY317" s="101" t="s">
        <v>390</v>
      </c>
      <c r="AZ317" s="102"/>
      <c r="BA317" s="102"/>
      <c r="BB317" s="103"/>
      <c r="BC317" s="104">
        <f t="shared" si="135"/>
        <v>0</v>
      </c>
      <c r="BD317" s="103"/>
      <c r="BE317" s="103"/>
      <c r="BF317" s="104">
        <f t="shared" si="117"/>
        <v>0</v>
      </c>
      <c r="BG317" s="105">
        <f t="shared" si="118"/>
        <v>0</v>
      </c>
      <c r="BH317" s="106"/>
      <c r="BI317" s="104">
        <v>0</v>
      </c>
      <c r="BJ317" s="97">
        <f t="shared" si="136"/>
        <v>55234</v>
      </c>
      <c r="BK317" s="97">
        <f t="shared" si="137"/>
        <v>55234</v>
      </c>
      <c r="BL317" s="97">
        <f t="shared" si="138"/>
        <v>0</v>
      </c>
      <c r="BM317" s="97"/>
      <c r="BN317" s="104">
        <f t="shared" si="139"/>
        <v>0</v>
      </c>
      <c r="BO317" s="105">
        <f t="shared" si="140"/>
        <v>0</v>
      </c>
      <c r="BP317" s="107"/>
      <c r="BQ317" s="108">
        <v>12207</v>
      </c>
      <c r="BR317" s="109">
        <v>0</v>
      </c>
      <c r="BS317" s="107"/>
      <c r="BT317" s="110"/>
      <c r="BU317" s="110">
        <f t="shared" si="119"/>
        <v>-308</v>
      </c>
      <c r="BV317"/>
      <c r="BW317" s="26"/>
      <c r="BX317" s="107"/>
    </row>
    <row r="318" spans="1:76">
      <c r="A318" s="79">
        <v>309</v>
      </c>
      <c r="B318" s="79">
        <v>309</v>
      </c>
      <c r="C318" s="80" t="s">
        <v>391</v>
      </c>
      <c r="D318" s="81">
        <f t="shared" si="120"/>
        <v>2</v>
      </c>
      <c r="E318" s="82">
        <f t="shared" si="121"/>
        <v>20872</v>
      </c>
      <c r="F318" s="82">
        <f t="shared" si="121"/>
        <v>1786</v>
      </c>
      <c r="G318" s="83">
        <f t="shared" si="122"/>
        <v>22658</v>
      </c>
      <c r="H318" s="84"/>
      <c r="I318" s="85">
        <f t="shared" si="123"/>
        <v>4155.6206817218435</v>
      </c>
      <c r="J318" s="86">
        <f t="shared" si="113"/>
        <v>0.41828089398307433</v>
      </c>
      <c r="K318" s="87">
        <f t="shared" si="124"/>
        <v>1786</v>
      </c>
      <c r="L318" s="83">
        <f t="shared" si="125"/>
        <v>5941.6206817218435</v>
      </c>
      <c r="M318" s="88"/>
      <c r="N318" s="111">
        <f t="shared" si="114"/>
        <v>16716.379318278156</v>
      </c>
      <c r="P318" s="85">
        <f t="shared" si="126"/>
        <v>0</v>
      </c>
      <c r="Q318" s="82">
        <f t="shared" si="127"/>
        <v>4155.6206817218435</v>
      </c>
      <c r="R318" s="82">
        <f t="shared" si="128"/>
        <v>1786</v>
      </c>
      <c r="S318" s="90">
        <f t="shared" si="115"/>
        <v>5941.6206817218435</v>
      </c>
      <c r="U318" s="111">
        <f t="shared" si="129"/>
        <v>11721</v>
      </c>
      <c r="V318">
        <f t="shared" si="116"/>
        <v>0</v>
      </c>
      <c r="W318" s="91">
        <v>309</v>
      </c>
      <c r="X318" s="92">
        <v>2</v>
      </c>
      <c r="Y318" s="93">
        <v>20872</v>
      </c>
      <c r="Z318" s="93">
        <v>0</v>
      </c>
      <c r="AA318" s="93">
        <v>20872</v>
      </c>
      <c r="AB318" s="93">
        <v>1786</v>
      </c>
      <c r="AC318" s="93">
        <v>22658</v>
      </c>
      <c r="AD318" s="93">
        <v>0</v>
      </c>
      <c r="AE318" s="93">
        <v>0</v>
      </c>
      <c r="AF318" s="93">
        <v>0</v>
      </c>
      <c r="AG318" s="94">
        <v>22658</v>
      </c>
      <c r="AI318" s="91">
        <v>309</v>
      </c>
      <c r="AJ318" s="95">
        <v>309</v>
      </c>
      <c r="AK318" s="96" t="s">
        <v>391</v>
      </c>
      <c r="AL318" s="97">
        <f t="shared" si="130"/>
        <v>20872</v>
      </c>
      <c r="AM318" s="98">
        <v>15856</v>
      </c>
      <c r="AN318" s="97">
        <f t="shared" si="131"/>
        <v>5016</v>
      </c>
      <c r="AO318" s="97">
        <v>1148.25</v>
      </c>
      <c r="AP318" s="97">
        <v>0</v>
      </c>
      <c r="AQ318" s="97">
        <v>2577.75</v>
      </c>
      <c r="AR318" s="97">
        <v>1193</v>
      </c>
      <c r="AS318" s="97">
        <v>0</v>
      </c>
      <c r="AT318" s="97">
        <f t="shared" si="132"/>
        <v>0</v>
      </c>
      <c r="AU318" s="99">
        <f t="shared" si="133"/>
        <v>9935</v>
      </c>
      <c r="AV318" s="99">
        <f t="shared" si="134"/>
        <v>4155.6206817218435</v>
      </c>
      <c r="AX318" s="100">
        <v>309</v>
      </c>
      <c r="AY318" s="101" t="s">
        <v>391</v>
      </c>
      <c r="AZ318" s="102"/>
      <c r="BA318" s="102"/>
      <c r="BB318" s="103"/>
      <c r="BC318" s="104">
        <f t="shared" si="135"/>
        <v>0</v>
      </c>
      <c r="BD318" s="103"/>
      <c r="BE318" s="103"/>
      <c r="BF318" s="104">
        <f t="shared" si="117"/>
        <v>0</v>
      </c>
      <c r="BG318" s="105">
        <f t="shared" si="118"/>
        <v>0</v>
      </c>
      <c r="BH318" s="106"/>
      <c r="BI318" s="104">
        <v>0</v>
      </c>
      <c r="BJ318" s="97">
        <f t="shared" si="136"/>
        <v>5016</v>
      </c>
      <c r="BK318" s="97">
        <f t="shared" si="137"/>
        <v>5016</v>
      </c>
      <c r="BL318" s="97">
        <f t="shared" si="138"/>
        <v>0</v>
      </c>
      <c r="BM318" s="97"/>
      <c r="BN318" s="104">
        <f t="shared" si="139"/>
        <v>0</v>
      </c>
      <c r="BO318" s="105">
        <f t="shared" si="140"/>
        <v>0</v>
      </c>
      <c r="BP318" s="107"/>
      <c r="BQ318" s="108">
        <v>4824</v>
      </c>
      <c r="BR318" s="109">
        <v>1127.75</v>
      </c>
      <c r="BS318" s="107"/>
      <c r="BT318" s="110"/>
      <c r="BU318" s="110">
        <f t="shared" si="119"/>
        <v>-309</v>
      </c>
      <c r="BV318"/>
      <c r="BW318" s="26"/>
      <c r="BX318" s="107"/>
    </row>
    <row r="319" spans="1:76">
      <c r="A319" s="79">
        <v>310</v>
      </c>
      <c r="B319" s="79">
        <v>310</v>
      </c>
      <c r="C319" s="80" t="s">
        <v>392</v>
      </c>
      <c r="D319" s="81">
        <f t="shared" si="120"/>
        <v>55</v>
      </c>
      <c r="E319" s="82">
        <f t="shared" si="121"/>
        <v>622448</v>
      </c>
      <c r="F319" s="82">
        <f t="shared" si="121"/>
        <v>49115</v>
      </c>
      <c r="G319" s="83">
        <f t="shared" si="122"/>
        <v>671563</v>
      </c>
      <c r="H319" s="84"/>
      <c r="I319" s="85">
        <f t="shared" si="123"/>
        <v>95859.299561265478</v>
      </c>
      <c r="J319" s="86">
        <f t="shared" si="113"/>
        <v>0.4582578785998101</v>
      </c>
      <c r="K319" s="87">
        <f t="shared" si="124"/>
        <v>49115</v>
      </c>
      <c r="L319" s="83">
        <f t="shared" si="125"/>
        <v>144974.29956126548</v>
      </c>
      <c r="M319" s="88"/>
      <c r="N319" s="111">
        <f t="shared" si="114"/>
        <v>526588.70043873449</v>
      </c>
      <c r="P319" s="85">
        <f t="shared" si="126"/>
        <v>0</v>
      </c>
      <c r="Q319" s="82">
        <f t="shared" si="127"/>
        <v>95859.299561265478</v>
      </c>
      <c r="R319" s="82">
        <f t="shared" si="128"/>
        <v>49115</v>
      </c>
      <c r="S319" s="90">
        <f t="shared" si="115"/>
        <v>144974.29956126548</v>
      </c>
      <c r="U319" s="111">
        <f t="shared" si="129"/>
        <v>258297</v>
      </c>
      <c r="V319">
        <f t="shared" si="116"/>
        <v>0</v>
      </c>
      <c r="W319" s="91">
        <v>310</v>
      </c>
      <c r="X319" s="92">
        <v>55</v>
      </c>
      <c r="Y319" s="93">
        <v>622448</v>
      </c>
      <c r="Z319" s="93">
        <v>0</v>
      </c>
      <c r="AA319" s="93">
        <v>622448</v>
      </c>
      <c r="AB319" s="93">
        <v>49115</v>
      </c>
      <c r="AC319" s="93">
        <v>671563</v>
      </c>
      <c r="AD319" s="93">
        <v>0</v>
      </c>
      <c r="AE319" s="93">
        <v>0</v>
      </c>
      <c r="AF319" s="93">
        <v>0</v>
      </c>
      <c r="AG319" s="94">
        <v>671563</v>
      </c>
      <c r="AI319" s="91">
        <v>310</v>
      </c>
      <c r="AJ319" s="95">
        <v>310</v>
      </c>
      <c r="AK319" s="96" t="s">
        <v>392</v>
      </c>
      <c r="AL319" s="97">
        <f t="shared" si="130"/>
        <v>622448</v>
      </c>
      <c r="AM319" s="98">
        <v>506742</v>
      </c>
      <c r="AN319" s="97">
        <f t="shared" si="131"/>
        <v>115706</v>
      </c>
      <c r="AO319" s="97">
        <v>27484</v>
      </c>
      <c r="AP319" s="97">
        <v>56952.25</v>
      </c>
      <c r="AQ319" s="97">
        <v>9039.75</v>
      </c>
      <c r="AR319" s="97">
        <v>0</v>
      </c>
      <c r="AS319" s="97">
        <v>0</v>
      </c>
      <c r="AT319" s="97">
        <f t="shared" si="132"/>
        <v>0</v>
      </c>
      <c r="AU319" s="99">
        <f t="shared" si="133"/>
        <v>209182</v>
      </c>
      <c r="AV319" s="99">
        <f t="shared" si="134"/>
        <v>95859.299561265478</v>
      </c>
      <c r="AX319" s="100">
        <v>310</v>
      </c>
      <c r="AY319" s="101" t="s">
        <v>392</v>
      </c>
      <c r="AZ319" s="102"/>
      <c r="BA319" s="102"/>
      <c r="BB319" s="103"/>
      <c r="BC319" s="104">
        <f t="shared" si="135"/>
        <v>0</v>
      </c>
      <c r="BD319" s="103"/>
      <c r="BE319" s="103"/>
      <c r="BF319" s="104">
        <f t="shared" si="117"/>
        <v>0</v>
      </c>
      <c r="BG319" s="105">
        <f t="shared" si="118"/>
        <v>0</v>
      </c>
      <c r="BH319" s="106"/>
      <c r="BI319" s="104">
        <v>0</v>
      </c>
      <c r="BJ319" s="97">
        <f t="shared" si="136"/>
        <v>115706</v>
      </c>
      <c r="BK319" s="97">
        <f t="shared" si="137"/>
        <v>115706</v>
      </c>
      <c r="BL319" s="97">
        <f t="shared" si="138"/>
        <v>0</v>
      </c>
      <c r="BM319" s="97"/>
      <c r="BN319" s="104">
        <f t="shared" si="139"/>
        <v>0</v>
      </c>
      <c r="BO319" s="105">
        <f t="shared" si="140"/>
        <v>0</v>
      </c>
      <c r="BP319" s="107"/>
      <c r="BQ319" s="108">
        <v>23906</v>
      </c>
      <c r="BR319" s="109">
        <v>40081</v>
      </c>
      <c r="BS319" s="107"/>
      <c r="BT319" s="110"/>
      <c r="BU319" s="110">
        <f t="shared" si="119"/>
        <v>-310</v>
      </c>
      <c r="BV319"/>
      <c r="BW319" s="26"/>
      <c r="BX319" s="107"/>
    </row>
    <row r="320" spans="1:76">
      <c r="A320" s="79">
        <v>311</v>
      </c>
      <c r="B320" s="79">
        <v>311</v>
      </c>
      <c r="C320" s="80" t="s">
        <v>393</v>
      </c>
      <c r="D320" s="81">
        <f t="shared" si="120"/>
        <v>0</v>
      </c>
      <c r="E320" s="82">
        <f t="shared" si="121"/>
        <v>0</v>
      </c>
      <c r="F320" s="82">
        <f t="shared" si="121"/>
        <v>0</v>
      </c>
      <c r="G320" s="83">
        <f t="shared" si="122"/>
        <v>0</v>
      </c>
      <c r="H320" s="84"/>
      <c r="I320" s="85">
        <f t="shared" si="123"/>
        <v>0</v>
      </c>
      <c r="J320" s="86" t="str">
        <f t="shared" si="113"/>
        <v/>
      </c>
      <c r="K320" s="87">
        <f t="shared" si="124"/>
        <v>0</v>
      </c>
      <c r="L320" s="83">
        <f t="shared" si="125"/>
        <v>0</v>
      </c>
      <c r="M320" s="88"/>
      <c r="N320" s="111">
        <f t="shared" si="114"/>
        <v>0</v>
      </c>
      <c r="P320" s="85">
        <f t="shared" si="126"/>
        <v>0</v>
      </c>
      <c r="Q320" s="82">
        <f t="shared" si="127"/>
        <v>0</v>
      </c>
      <c r="R320" s="82">
        <f t="shared" si="128"/>
        <v>0</v>
      </c>
      <c r="S320" s="90">
        <f t="shared" si="115"/>
        <v>0</v>
      </c>
      <c r="U320" s="111">
        <f t="shared" si="129"/>
        <v>0</v>
      </c>
      <c r="V320">
        <f t="shared" si="116"/>
        <v>0</v>
      </c>
      <c r="W320" s="91">
        <v>311</v>
      </c>
      <c r="X320" s="92"/>
      <c r="Y320" s="93"/>
      <c r="Z320" s="93"/>
      <c r="AA320" s="93"/>
      <c r="AB320" s="93"/>
      <c r="AC320" s="93"/>
      <c r="AD320" s="93"/>
      <c r="AE320" s="93"/>
      <c r="AF320" s="93"/>
      <c r="AG320" s="94"/>
      <c r="AI320" s="91">
        <v>311</v>
      </c>
      <c r="AJ320" s="95">
        <v>311</v>
      </c>
      <c r="AK320" s="96" t="s">
        <v>393</v>
      </c>
      <c r="AL320" s="97">
        <f t="shared" si="130"/>
        <v>0</v>
      </c>
      <c r="AM320" s="98">
        <v>0</v>
      </c>
      <c r="AN320" s="97">
        <f t="shared" si="131"/>
        <v>0</v>
      </c>
      <c r="AO320" s="97">
        <v>0</v>
      </c>
      <c r="AP320" s="97">
        <v>0</v>
      </c>
      <c r="AQ320" s="97">
        <v>0</v>
      </c>
      <c r="AR320" s="97">
        <v>0</v>
      </c>
      <c r="AS320" s="97">
        <v>0</v>
      </c>
      <c r="AT320" s="97">
        <f t="shared" si="132"/>
        <v>0</v>
      </c>
      <c r="AU320" s="99">
        <f t="shared" si="133"/>
        <v>0</v>
      </c>
      <c r="AV320" s="99">
        <f t="shared" si="134"/>
        <v>0</v>
      </c>
      <c r="AX320" s="100">
        <v>311</v>
      </c>
      <c r="AY320" s="101" t="s">
        <v>393</v>
      </c>
      <c r="AZ320" s="102"/>
      <c r="BA320" s="102"/>
      <c r="BB320" s="103"/>
      <c r="BC320" s="104">
        <f t="shared" si="135"/>
        <v>0</v>
      </c>
      <c r="BD320" s="103"/>
      <c r="BE320" s="103"/>
      <c r="BF320" s="104">
        <f t="shared" si="117"/>
        <v>0</v>
      </c>
      <c r="BG320" s="105">
        <f t="shared" si="118"/>
        <v>0</v>
      </c>
      <c r="BH320" s="106"/>
      <c r="BI320" s="104">
        <v>0</v>
      </c>
      <c r="BJ320" s="97">
        <f t="shared" si="136"/>
        <v>0</v>
      </c>
      <c r="BK320" s="97">
        <f t="shared" si="137"/>
        <v>0</v>
      </c>
      <c r="BL320" s="97">
        <f t="shared" si="138"/>
        <v>0</v>
      </c>
      <c r="BM320" s="97"/>
      <c r="BN320" s="104">
        <f t="shared" si="139"/>
        <v>0</v>
      </c>
      <c r="BO320" s="105">
        <f t="shared" si="140"/>
        <v>0</v>
      </c>
      <c r="BP320" s="107"/>
      <c r="BQ320" s="108">
        <v>0</v>
      </c>
      <c r="BR320" s="109">
        <v>0</v>
      </c>
      <c r="BS320" s="107"/>
      <c r="BT320" s="110"/>
      <c r="BU320" s="110">
        <f t="shared" si="119"/>
        <v>-311</v>
      </c>
      <c r="BV320"/>
      <c r="BW320" s="26"/>
      <c r="BX320" s="107"/>
    </row>
    <row r="321" spans="1:76">
      <c r="A321" s="79">
        <v>312</v>
      </c>
      <c r="B321" s="79">
        <v>312</v>
      </c>
      <c r="C321" s="80" t="s">
        <v>394</v>
      </c>
      <c r="D321" s="81">
        <f t="shared" si="120"/>
        <v>0</v>
      </c>
      <c r="E321" s="82">
        <f t="shared" si="121"/>
        <v>0</v>
      </c>
      <c r="F321" s="82">
        <f t="shared" si="121"/>
        <v>0</v>
      </c>
      <c r="G321" s="83">
        <f t="shared" si="122"/>
        <v>0</v>
      </c>
      <c r="H321" s="84"/>
      <c r="I321" s="85">
        <f t="shared" si="123"/>
        <v>0</v>
      </c>
      <c r="J321" s="86" t="str">
        <f t="shared" si="113"/>
        <v/>
      </c>
      <c r="K321" s="87">
        <f t="shared" si="124"/>
        <v>0</v>
      </c>
      <c r="L321" s="83">
        <f t="shared" si="125"/>
        <v>0</v>
      </c>
      <c r="M321" s="88"/>
      <c r="N321" s="111">
        <f t="shared" si="114"/>
        <v>0</v>
      </c>
      <c r="P321" s="85">
        <f t="shared" si="126"/>
        <v>0</v>
      </c>
      <c r="Q321" s="82">
        <f t="shared" si="127"/>
        <v>0</v>
      </c>
      <c r="R321" s="82">
        <f t="shared" si="128"/>
        <v>0</v>
      </c>
      <c r="S321" s="90">
        <f t="shared" si="115"/>
        <v>0</v>
      </c>
      <c r="U321" s="111">
        <f t="shared" si="129"/>
        <v>0</v>
      </c>
      <c r="V321">
        <f t="shared" si="116"/>
        <v>0</v>
      </c>
      <c r="W321" s="91">
        <v>312</v>
      </c>
      <c r="X321" s="92"/>
      <c r="Y321" s="93"/>
      <c r="Z321" s="93"/>
      <c r="AA321" s="93"/>
      <c r="AB321" s="93"/>
      <c r="AC321" s="93"/>
      <c r="AD321" s="93"/>
      <c r="AE321" s="93"/>
      <c r="AF321" s="93"/>
      <c r="AG321" s="94"/>
      <c r="AI321" s="91">
        <v>312</v>
      </c>
      <c r="AJ321" s="95">
        <v>312</v>
      </c>
      <c r="AK321" s="96" t="s">
        <v>394</v>
      </c>
      <c r="AL321" s="97">
        <f t="shared" si="130"/>
        <v>0</v>
      </c>
      <c r="AM321" s="98">
        <v>0</v>
      </c>
      <c r="AN321" s="97">
        <f t="shared" si="131"/>
        <v>0</v>
      </c>
      <c r="AO321" s="97">
        <v>0</v>
      </c>
      <c r="AP321" s="97">
        <v>0</v>
      </c>
      <c r="AQ321" s="97">
        <v>0</v>
      </c>
      <c r="AR321" s="97">
        <v>0</v>
      </c>
      <c r="AS321" s="97">
        <v>0</v>
      </c>
      <c r="AT321" s="97">
        <f t="shared" si="132"/>
        <v>0</v>
      </c>
      <c r="AU321" s="99">
        <f t="shared" si="133"/>
        <v>0</v>
      </c>
      <c r="AV321" s="99">
        <f t="shared" si="134"/>
        <v>0</v>
      </c>
      <c r="AX321" s="100">
        <v>312</v>
      </c>
      <c r="AY321" s="101" t="s">
        <v>394</v>
      </c>
      <c r="AZ321" s="102"/>
      <c r="BA321" s="102"/>
      <c r="BB321" s="103"/>
      <c r="BC321" s="104">
        <f t="shared" si="135"/>
        <v>0</v>
      </c>
      <c r="BD321" s="103"/>
      <c r="BE321" s="103"/>
      <c r="BF321" s="104">
        <f t="shared" si="117"/>
        <v>0</v>
      </c>
      <c r="BG321" s="105">
        <f t="shared" si="118"/>
        <v>0</v>
      </c>
      <c r="BH321" s="106"/>
      <c r="BI321" s="104">
        <v>0</v>
      </c>
      <c r="BJ321" s="97">
        <f t="shared" si="136"/>
        <v>0</v>
      </c>
      <c r="BK321" s="97">
        <f t="shared" si="137"/>
        <v>0</v>
      </c>
      <c r="BL321" s="97">
        <f t="shared" si="138"/>
        <v>0</v>
      </c>
      <c r="BM321" s="97"/>
      <c r="BN321" s="104">
        <f t="shared" si="139"/>
        <v>0</v>
      </c>
      <c r="BO321" s="105">
        <f t="shared" si="140"/>
        <v>0</v>
      </c>
      <c r="BP321" s="107"/>
      <c r="BQ321" s="108">
        <v>0</v>
      </c>
      <c r="BR321" s="109">
        <v>0</v>
      </c>
      <c r="BS321" s="107"/>
      <c r="BT321" s="110"/>
      <c r="BU321" s="110">
        <f t="shared" si="119"/>
        <v>-312</v>
      </c>
      <c r="BV321"/>
      <c r="BW321" s="26"/>
      <c r="BX321" s="107"/>
    </row>
    <row r="322" spans="1:76">
      <c r="A322" s="79">
        <v>313</v>
      </c>
      <c r="B322" s="79">
        <v>313</v>
      </c>
      <c r="C322" s="80" t="s">
        <v>395</v>
      </c>
      <c r="D322" s="81">
        <f t="shared" si="120"/>
        <v>0</v>
      </c>
      <c r="E322" s="82">
        <f t="shared" si="121"/>
        <v>0</v>
      </c>
      <c r="F322" s="82">
        <f t="shared" si="121"/>
        <v>0</v>
      </c>
      <c r="G322" s="83">
        <f t="shared" si="122"/>
        <v>0</v>
      </c>
      <c r="H322" s="84"/>
      <c r="I322" s="85">
        <f t="shared" si="123"/>
        <v>0</v>
      </c>
      <c r="J322" s="86" t="str">
        <f t="shared" si="113"/>
        <v/>
      </c>
      <c r="K322" s="87">
        <f t="shared" si="124"/>
        <v>0</v>
      </c>
      <c r="L322" s="83">
        <f t="shared" si="125"/>
        <v>0</v>
      </c>
      <c r="M322" s="88"/>
      <c r="N322" s="111">
        <f t="shared" si="114"/>
        <v>0</v>
      </c>
      <c r="P322" s="85">
        <f t="shared" si="126"/>
        <v>0</v>
      </c>
      <c r="Q322" s="82">
        <f t="shared" si="127"/>
        <v>0</v>
      </c>
      <c r="R322" s="82">
        <f t="shared" si="128"/>
        <v>0</v>
      </c>
      <c r="S322" s="90">
        <f t="shared" si="115"/>
        <v>0</v>
      </c>
      <c r="U322" s="111">
        <f t="shared" si="129"/>
        <v>0</v>
      </c>
      <c r="V322">
        <f t="shared" si="116"/>
        <v>0</v>
      </c>
      <c r="W322" s="91">
        <v>313</v>
      </c>
      <c r="X322" s="92"/>
      <c r="Y322" s="93"/>
      <c r="Z322" s="93"/>
      <c r="AA322" s="93"/>
      <c r="AB322" s="93"/>
      <c r="AC322" s="93"/>
      <c r="AD322" s="93"/>
      <c r="AE322" s="93"/>
      <c r="AF322" s="93"/>
      <c r="AG322" s="94"/>
      <c r="AI322" s="91">
        <v>313</v>
      </c>
      <c r="AJ322" s="95">
        <v>313</v>
      </c>
      <c r="AK322" s="96" t="s">
        <v>395</v>
      </c>
      <c r="AL322" s="97">
        <f t="shared" si="130"/>
        <v>0</v>
      </c>
      <c r="AM322" s="98">
        <v>0</v>
      </c>
      <c r="AN322" s="97">
        <f t="shared" si="131"/>
        <v>0</v>
      </c>
      <c r="AO322" s="97">
        <v>0</v>
      </c>
      <c r="AP322" s="97">
        <v>0</v>
      </c>
      <c r="AQ322" s="97">
        <v>0</v>
      </c>
      <c r="AR322" s="97">
        <v>0</v>
      </c>
      <c r="AS322" s="97">
        <v>0</v>
      </c>
      <c r="AT322" s="97">
        <f t="shared" si="132"/>
        <v>0</v>
      </c>
      <c r="AU322" s="99">
        <f t="shared" si="133"/>
        <v>0</v>
      </c>
      <c r="AV322" s="99">
        <f t="shared" si="134"/>
        <v>0</v>
      </c>
      <c r="AX322" s="100">
        <v>313</v>
      </c>
      <c r="AY322" s="101" t="s">
        <v>395</v>
      </c>
      <c r="AZ322" s="102"/>
      <c r="BA322" s="102"/>
      <c r="BB322" s="103"/>
      <c r="BC322" s="104">
        <f t="shared" si="135"/>
        <v>0</v>
      </c>
      <c r="BD322" s="103"/>
      <c r="BE322" s="103"/>
      <c r="BF322" s="104">
        <f t="shared" si="117"/>
        <v>0</v>
      </c>
      <c r="BG322" s="105">
        <f t="shared" si="118"/>
        <v>0</v>
      </c>
      <c r="BH322" s="106"/>
      <c r="BI322" s="104">
        <v>0</v>
      </c>
      <c r="BJ322" s="97">
        <f t="shared" si="136"/>
        <v>0</v>
      </c>
      <c r="BK322" s="97">
        <f t="shared" si="137"/>
        <v>0</v>
      </c>
      <c r="BL322" s="97">
        <f t="shared" si="138"/>
        <v>0</v>
      </c>
      <c r="BM322" s="97"/>
      <c r="BN322" s="104">
        <f t="shared" si="139"/>
        <v>0</v>
      </c>
      <c r="BO322" s="105">
        <f t="shared" si="140"/>
        <v>0</v>
      </c>
      <c r="BP322" s="107"/>
      <c r="BQ322" s="108">
        <v>0</v>
      </c>
      <c r="BR322" s="109">
        <v>0</v>
      </c>
      <c r="BS322" s="107"/>
      <c r="BT322" s="110"/>
      <c r="BU322" s="110">
        <f t="shared" si="119"/>
        <v>-313</v>
      </c>
      <c r="BV322"/>
      <c r="BW322" s="26"/>
      <c r="BX322" s="107"/>
    </row>
    <row r="323" spans="1:76">
      <c r="A323" s="79">
        <v>314</v>
      </c>
      <c r="B323" s="79">
        <v>314</v>
      </c>
      <c r="C323" s="80" t="s">
        <v>396</v>
      </c>
      <c r="D323" s="81">
        <f t="shared" si="120"/>
        <v>10</v>
      </c>
      <c r="E323" s="82">
        <f t="shared" si="121"/>
        <v>168219</v>
      </c>
      <c r="F323" s="82">
        <f t="shared" si="121"/>
        <v>8930</v>
      </c>
      <c r="G323" s="83">
        <f t="shared" si="122"/>
        <v>177149</v>
      </c>
      <c r="H323" s="84"/>
      <c r="I323" s="85">
        <f t="shared" si="123"/>
        <v>0</v>
      </c>
      <c r="J323" s="86">
        <f t="shared" si="113"/>
        <v>0</v>
      </c>
      <c r="K323" s="87">
        <f t="shared" si="124"/>
        <v>8930</v>
      </c>
      <c r="L323" s="83">
        <f t="shared" si="125"/>
        <v>8930</v>
      </c>
      <c r="M323" s="88"/>
      <c r="N323" s="111">
        <f t="shared" si="114"/>
        <v>168219</v>
      </c>
      <c r="P323" s="85">
        <f t="shared" si="126"/>
        <v>0</v>
      </c>
      <c r="Q323" s="82">
        <f t="shared" si="127"/>
        <v>0</v>
      </c>
      <c r="R323" s="82">
        <f t="shared" si="128"/>
        <v>8930</v>
      </c>
      <c r="S323" s="90">
        <f t="shared" si="115"/>
        <v>8930</v>
      </c>
      <c r="U323" s="111">
        <f t="shared" si="129"/>
        <v>38284.25</v>
      </c>
      <c r="V323">
        <f t="shared" si="116"/>
        <v>0</v>
      </c>
      <c r="W323" s="91">
        <v>314</v>
      </c>
      <c r="X323" s="92">
        <v>10</v>
      </c>
      <c r="Y323" s="93">
        <v>168219</v>
      </c>
      <c r="Z323" s="93">
        <v>0</v>
      </c>
      <c r="AA323" s="93">
        <v>168219</v>
      </c>
      <c r="AB323" s="93">
        <v>8930</v>
      </c>
      <c r="AC323" s="93">
        <v>177149</v>
      </c>
      <c r="AD323" s="93">
        <v>0</v>
      </c>
      <c r="AE323" s="93">
        <v>0</v>
      </c>
      <c r="AF323" s="93">
        <v>0</v>
      </c>
      <c r="AG323" s="94">
        <v>177149</v>
      </c>
      <c r="AI323" s="91">
        <v>314</v>
      </c>
      <c r="AJ323" s="95">
        <v>314</v>
      </c>
      <c r="AK323" s="96" t="s">
        <v>396</v>
      </c>
      <c r="AL323" s="97">
        <f t="shared" si="130"/>
        <v>168219</v>
      </c>
      <c r="AM323" s="98">
        <v>184283</v>
      </c>
      <c r="AN323" s="97">
        <f t="shared" si="131"/>
        <v>0</v>
      </c>
      <c r="AO323" s="97">
        <v>4727.75</v>
      </c>
      <c r="AP323" s="97">
        <v>0</v>
      </c>
      <c r="AQ323" s="97">
        <v>20073.25</v>
      </c>
      <c r="AR323" s="97">
        <v>4553.25</v>
      </c>
      <c r="AS323" s="97">
        <v>0</v>
      </c>
      <c r="AT323" s="97">
        <f t="shared" si="132"/>
        <v>0</v>
      </c>
      <c r="AU323" s="99">
        <f t="shared" si="133"/>
        <v>29354.25</v>
      </c>
      <c r="AV323" s="99">
        <f t="shared" si="134"/>
        <v>0</v>
      </c>
      <c r="AX323" s="100">
        <v>314</v>
      </c>
      <c r="AY323" s="101" t="s">
        <v>396</v>
      </c>
      <c r="AZ323" s="102"/>
      <c r="BA323" s="102"/>
      <c r="BB323" s="103"/>
      <c r="BC323" s="104">
        <f t="shared" si="135"/>
        <v>0</v>
      </c>
      <c r="BD323" s="103"/>
      <c r="BE323" s="103"/>
      <c r="BF323" s="104">
        <f t="shared" si="117"/>
        <v>0</v>
      </c>
      <c r="BG323" s="105">
        <f t="shared" si="118"/>
        <v>0</v>
      </c>
      <c r="BH323" s="106"/>
      <c r="BI323" s="104">
        <v>0</v>
      </c>
      <c r="BJ323" s="97">
        <f t="shared" si="136"/>
        <v>0</v>
      </c>
      <c r="BK323" s="97">
        <f t="shared" si="137"/>
        <v>0</v>
      </c>
      <c r="BL323" s="97">
        <f t="shared" si="138"/>
        <v>0</v>
      </c>
      <c r="BM323" s="97"/>
      <c r="BN323" s="104">
        <f t="shared" si="139"/>
        <v>0</v>
      </c>
      <c r="BO323" s="105">
        <f t="shared" si="140"/>
        <v>0</v>
      </c>
      <c r="BP323" s="107"/>
      <c r="BQ323" s="108">
        <v>7402</v>
      </c>
      <c r="BR323" s="109">
        <v>0</v>
      </c>
      <c r="BS323" s="107"/>
      <c r="BT323" s="110"/>
      <c r="BU323" s="110">
        <f t="shared" si="119"/>
        <v>-314</v>
      </c>
      <c r="BV323"/>
      <c r="BW323" s="26"/>
      <c r="BX323" s="107"/>
    </row>
    <row r="324" spans="1:76">
      <c r="A324" s="79">
        <v>315</v>
      </c>
      <c r="B324" s="79">
        <v>315</v>
      </c>
      <c r="C324" s="80" t="s">
        <v>397</v>
      </c>
      <c r="D324" s="81">
        <f t="shared" si="120"/>
        <v>0</v>
      </c>
      <c r="E324" s="82">
        <f t="shared" si="121"/>
        <v>0</v>
      </c>
      <c r="F324" s="82">
        <f t="shared" si="121"/>
        <v>0</v>
      </c>
      <c r="G324" s="83">
        <f t="shared" si="122"/>
        <v>0</v>
      </c>
      <c r="H324" s="84"/>
      <c r="I324" s="85">
        <f t="shared" si="123"/>
        <v>0</v>
      </c>
      <c r="J324" s="86">
        <f t="shared" si="113"/>
        <v>0</v>
      </c>
      <c r="K324" s="87">
        <f t="shared" si="124"/>
        <v>0</v>
      </c>
      <c r="L324" s="83">
        <f t="shared" si="125"/>
        <v>0</v>
      </c>
      <c r="M324" s="88"/>
      <c r="N324" s="111">
        <f t="shared" si="114"/>
        <v>0</v>
      </c>
      <c r="P324" s="85">
        <f t="shared" si="126"/>
        <v>0</v>
      </c>
      <c r="Q324" s="82">
        <f t="shared" si="127"/>
        <v>0</v>
      </c>
      <c r="R324" s="82">
        <f t="shared" si="128"/>
        <v>0</v>
      </c>
      <c r="S324" s="90">
        <f t="shared" si="115"/>
        <v>0</v>
      </c>
      <c r="U324" s="111">
        <f t="shared" si="129"/>
        <v>1259</v>
      </c>
      <c r="V324">
        <f t="shared" si="116"/>
        <v>0</v>
      </c>
      <c r="W324" s="91">
        <v>315</v>
      </c>
      <c r="X324" s="92"/>
      <c r="Y324" s="93"/>
      <c r="Z324" s="93"/>
      <c r="AA324" s="93"/>
      <c r="AB324" s="93"/>
      <c r="AC324" s="93"/>
      <c r="AD324" s="93"/>
      <c r="AE324" s="93"/>
      <c r="AF324" s="93"/>
      <c r="AG324" s="94"/>
      <c r="AI324" s="91">
        <v>315</v>
      </c>
      <c r="AJ324" s="95">
        <v>315</v>
      </c>
      <c r="AK324" s="96" t="s">
        <v>397</v>
      </c>
      <c r="AL324" s="97">
        <f t="shared" si="130"/>
        <v>0</v>
      </c>
      <c r="AM324" s="98">
        <v>0</v>
      </c>
      <c r="AN324" s="97">
        <f t="shared" si="131"/>
        <v>0</v>
      </c>
      <c r="AO324" s="97">
        <v>0</v>
      </c>
      <c r="AP324" s="97">
        <v>0</v>
      </c>
      <c r="AQ324" s="97">
        <v>0</v>
      </c>
      <c r="AR324" s="97">
        <v>1259</v>
      </c>
      <c r="AS324" s="97">
        <v>0</v>
      </c>
      <c r="AT324" s="97">
        <f t="shared" si="132"/>
        <v>0</v>
      </c>
      <c r="AU324" s="99">
        <f t="shared" si="133"/>
        <v>1259</v>
      </c>
      <c r="AV324" s="99">
        <f t="shared" si="134"/>
        <v>0</v>
      </c>
      <c r="AX324" s="100">
        <v>315</v>
      </c>
      <c r="AY324" s="101" t="s">
        <v>397</v>
      </c>
      <c r="AZ324" s="102"/>
      <c r="BA324" s="102"/>
      <c r="BB324" s="103"/>
      <c r="BC324" s="104">
        <f t="shared" si="135"/>
        <v>0</v>
      </c>
      <c r="BD324" s="103"/>
      <c r="BE324" s="103"/>
      <c r="BF324" s="104">
        <f t="shared" si="117"/>
        <v>0</v>
      </c>
      <c r="BG324" s="105">
        <f t="shared" si="118"/>
        <v>0</v>
      </c>
      <c r="BH324" s="106"/>
      <c r="BI324" s="104">
        <v>0</v>
      </c>
      <c r="BJ324" s="97">
        <f t="shared" si="136"/>
        <v>0</v>
      </c>
      <c r="BK324" s="97">
        <f t="shared" si="137"/>
        <v>0</v>
      </c>
      <c r="BL324" s="97">
        <f t="shared" si="138"/>
        <v>0</v>
      </c>
      <c r="BM324" s="97"/>
      <c r="BN324" s="104">
        <f t="shared" si="139"/>
        <v>0</v>
      </c>
      <c r="BO324" s="105">
        <f t="shared" si="140"/>
        <v>0</v>
      </c>
      <c r="BP324" s="107"/>
      <c r="BQ324" s="108">
        <v>0</v>
      </c>
      <c r="BR324" s="109">
        <v>0</v>
      </c>
      <c r="BS324" s="107"/>
      <c r="BT324" s="110"/>
      <c r="BU324" s="110">
        <f t="shared" si="119"/>
        <v>-315</v>
      </c>
      <c r="BV324"/>
      <c r="BW324" s="26"/>
      <c r="BX324" s="107"/>
    </row>
    <row r="325" spans="1:76">
      <c r="A325" s="79">
        <v>316</v>
      </c>
      <c r="B325" s="79">
        <v>316</v>
      </c>
      <c r="C325" s="80" t="s">
        <v>398</v>
      </c>
      <c r="D325" s="81">
        <f t="shared" si="120"/>
        <v>14</v>
      </c>
      <c r="E325" s="82">
        <f t="shared" si="121"/>
        <v>160061</v>
      </c>
      <c r="F325" s="82">
        <f t="shared" si="121"/>
        <v>12502</v>
      </c>
      <c r="G325" s="83">
        <f t="shared" si="122"/>
        <v>172563</v>
      </c>
      <c r="H325" s="84"/>
      <c r="I325" s="85">
        <f t="shared" si="123"/>
        <v>11164.502453525431</v>
      </c>
      <c r="J325" s="86">
        <f t="shared" si="113"/>
        <v>0.45055852996056905</v>
      </c>
      <c r="K325" s="87">
        <f t="shared" si="124"/>
        <v>12502</v>
      </c>
      <c r="L325" s="83">
        <f t="shared" si="125"/>
        <v>23666.502453525431</v>
      </c>
      <c r="M325" s="88"/>
      <c r="N325" s="111">
        <f t="shared" si="114"/>
        <v>148896.49754647457</v>
      </c>
      <c r="P325" s="85">
        <f t="shared" si="126"/>
        <v>0</v>
      </c>
      <c r="Q325" s="82">
        <f t="shared" si="127"/>
        <v>11164.502453525431</v>
      </c>
      <c r="R325" s="82">
        <f t="shared" si="128"/>
        <v>12502</v>
      </c>
      <c r="S325" s="90">
        <f t="shared" si="115"/>
        <v>23666.502453525431</v>
      </c>
      <c r="U325" s="111">
        <f t="shared" si="129"/>
        <v>37281.25</v>
      </c>
      <c r="V325">
        <f t="shared" si="116"/>
        <v>0</v>
      </c>
      <c r="W325" s="91">
        <v>316</v>
      </c>
      <c r="X325" s="92">
        <v>14</v>
      </c>
      <c r="Y325" s="93">
        <v>160061</v>
      </c>
      <c r="Z325" s="93">
        <v>0</v>
      </c>
      <c r="AA325" s="93">
        <v>160061</v>
      </c>
      <c r="AB325" s="93">
        <v>12502</v>
      </c>
      <c r="AC325" s="93">
        <v>172563</v>
      </c>
      <c r="AD325" s="93">
        <v>0</v>
      </c>
      <c r="AE325" s="93">
        <v>0</v>
      </c>
      <c r="AF325" s="93">
        <v>0</v>
      </c>
      <c r="AG325" s="94">
        <v>172563</v>
      </c>
      <c r="AI325" s="91">
        <v>316</v>
      </c>
      <c r="AJ325" s="95">
        <v>316</v>
      </c>
      <c r="AK325" s="96" t="s">
        <v>398</v>
      </c>
      <c r="AL325" s="97">
        <f t="shared" si="130"/>
        <v>160061</v>
      </c>
      <c r="AM325" s="98">
        <v>146585</v>
      </c>
      <c r="AN325" s="97">
        <f t="shared" si="131"/>
        <v>13476</v>
      </c>
      <c r="AO325" s="97">
        <v>1775</v>
      </c>
      <c r="AP325" s="97">
        <v>0</v>
      </c>
      <c r="AQ325" s="97">
        <v>0</v>
      </c>
      <c r="AR325" s="97">
        <v>5310.25</v>
      </c>
      <c r="AS325" s="97">
        <v>4218</v>
      </c>
      <c r="AT325" s="97">
        <f t="shared" si="132"/>
        <v>0</v>
      </c>
      <c r="AU325" s="99">
        <f t="shared" si="133"/>
        <v>24779.25</v>
      </c>
      <c r="AV325" s="99">
        <f t="shared" si="134"/>
        <v>11164.502453525431</v>
      </c>
      <c r="AX325" s="100">
        <v>316</v>
      </c>
      <c r="AY325" s="101" t="s">
        <v>398</v>
      </c>
      <c r="AZ325" s="102"/>
      <c r="BA325" s="102"/>
      <c r="BB325" s="103"/>
      <c r="BC325" s="104">
        <f t="shared" si="135"/>
        <v>0</v>
      </c>
      <c r="BD325" s="103"/>
      <c r="BE325" s="103"/>
      <c r="BF325" s="104">
        <f t="shared" si="117"/>
        <v>0</v>
      </c>
      <c r="BG325" s="105">
        <f t="shared" si="118"/>
        <v>0</v>
      </c>
      <c r="BH325" s="106"/>
      <c r="BI325" s="104">
        <v>0</v>
      </c>
      <c r="BJ325" s="97">
        <f t="shared" si="136"/>
        <v>13476</v>
      </c>
      <c r="BK325" s="97">
        <f t="shared" si="137"/>
        <v>13476</v>
      </c>
      <c r="BL325" s="97">
        <f t="shared" si="138"/>
        <v>0</v>
      </c>
      <c r="BM325" s="97"/>
      <c r="BN325" s="104">
        <f t="shared" si="139"/>
        <v>0</v>
      </c>
      <c r="BO325" s="105">
        <f t="shared" si="140"/>
        <v>0</v>
      </c>
      <c r="BP325" s="107"/>
      <c r="BQ325" s="108">
        <v>10811</v>
      </c>
      <c r="BR325" s="109">
        <v>0</v>
      </c>
      <c r="BS325" s="107"/>
      <c r="BT325" s="110"/>
      <c r="BU325" s="110">
        <f t="shared" si="119"/>
        <v>-316</v>
      </c>
      <c r="BV325"/>
      <c r="BW325" s="26"/>
      <c r="BX325" s="107"/>
    </row>
    <row r="326" spans="1:76">
      <c r="A326" s="79">
        <v>317</v>
      </c>
      <c r="B326" s="79">
        <v>317</v>
      </c>
      <c r="C326" s="80" t="s">
        <v>399</v>
      </c>
      <c r="D326" s="81">
        <f t="shared" si="120"/>
        <v>1</v>
      </c>
      <c r="E326" s="82">
        <f t="shared" si="121"/>
        <v>16495</v>
      </c>
      <c r="F326" s="82">
        <f t="shared" si="121"/>
        <v>893</v>
      </c>
      <c r="G326" s="83">
        <f t="shared" si="122"/>
        <v>17388</v>
      </c>
      <c r="H326" s="84"/>
      <c r="I326" s="85">
        <f t="shared" si="123"/>
        <v>575.78875075691417</v>
      </c>
      <c r="J326" s="86">
        <f t="shared" si="113"/>
        <v>7.892111856312431E-2</v>
      </c>
      <c r="K326" s="87">
        <f t="shared" si="124"/>
        <v>893</v>
      </c>
      <c r="L326" s="83">
        <f t="shared" si="125"/>
        <v>1468.7887507569142</v>
      </c>
      <c r="M326" s="88"/>
      <c r="N326" s="111">
        <f t="shared" si="114"/>
        <v>15919.211249243086</v>
      </c>
      <c r="P326" s="85">
        <f t="shared" si="126"/>
        <v>0</v>
      </c>
      <c r="Q326" s="82">
        <f t="shared" si="127"/>
        <v>575.78875075691417</v>
      </c>
      <c r="R326" s="82">
        <f t="shared" si="128"/>
        <v>893</v>
      </c>
      <c r="S326" s="90">
        <f t="shared" si="115"/>
        <v>1468.7887507569142</v>
      </c>
      <c r="U326" s="111">
        <f t="shared" si="129"/>
        <v>8188.75</v>
      </c>
      <c r="V326">
        <f t="shared" si="116"/>
        <v>0</v>
      </c>
      <c r="W326" s="91">
        <v>317</v>
      </c>
      <c r="X326" s="92">
        <v>1</v>
      </c>
      <c r="Y326" s="93">
        <v>16495</v>
      </c>
      <c r="Z326" s="93">
        <v>0</v>
      </c>
      <c r="AA326" s="93">
        <v>16495</v>
      </c>
      <c r="AB326" s="93">
        <v>893</v>
      </c>
      <c r="AC326" s="93">
        <v>17388</v>
      </c>
      <c r="AD326" s="93">
        <v>0</v>
      </c>
      <c r="AE326" s="93">
        <v>0</v>
      </c>
      <c r="AF326" s="93">
        <v>0</v>
      </c>
      <c r="AG326" s="94">
        <v>17388</v>
      </c>
      <c r="AI326" s="91">
        <v>317</v>
      </c>
      <c r="AJ326" s="95">
        <v>317</v>
      </c>
      <c r="AK326" s="96" t="s">
        <v>399</v>
      </c>
      <c r="AL326" s="97">
        <f t="shared" si="130"/>
        <v>16495</v>
      </c>
      <c r="AM326" s="98">
        <v>15800</v>
      </c>
      <c r="AN326" s="97">
        <f t="shared" si="131"/>
        <v>695</v>
      </c>
      <c r="AO326" s="97">
        <v>453.25</v>
      </c>
      <c r="AP326" s="97">
        <v>0</v>
      </c>
      <c r="AQ326" s="97">
        <v>210</v>
      </c>
      <c r="AR326" s="97">
        <v>226</v>
      </c>
      <c r="AS326" s="97">
        <v>5711.5</v>
      </c>
      <c r="AT326" s="97">
        <f t="shared" si="132"/>
        <v>0</v>
      </c>
      <c r="AU326" s="99">
        <f t="shared" si="133"/>
        <v>7295.75</v>
      </c>
      <c r="AV326" s="99">
        <f t="shared" si="134"/>
        <v>575.78875075691417</v>
      </c>
      <c r="AX326" s="100">
        <v>317</v>
      </c>
      <c r="AY326" s="101" t="s">
        <v>399</v>
      </c>
      <c r="AZ326" s="102"/>
      <c r="BA326" s="102"/>
      <c r="BB326" s="103"/>
      <c r="BC326" s="104">
        <f t="shared" si="135"/>
        <v>0</v>
      </c>
      <c r="BD326" s="103"/>
      <c r="BE326" s="103"/>
      <c r="BF326" s="104">
        <f t="shared" si="117"/>
        <v>0</v>
      </c>
      <c r="BG326" s="105">
        <f t="shared" si="118"/>
        <v>0</v>
      </c>
      <c r="BH326" s="106"/>
      <c r="BI326" s="104">
        <v>0</v>
      </c>
      <c r="BJ326" s="97">
        <f t="shared" si="136"/>
        <v>695</v>
      </c>
      <c r="BK326" s="97">
        <f t="shared" si="137"/>
        <v>695</v>
      </c>
      <c r="BL326" s="97">
        <f t="shared" si="138"/>
        <v>0</v>
      </c>
      <c r="BM326" s="97"/>
      <c r="BN326" s="104">
        <f t="shared" si="139"/>
        <v>0</v>
      </c>
      <c r="BO326" s="105">
        <f t="shared" si="140"/>
        <v>0</v>
      </c>
      <c r="BP326" s="107"/>
      <c r="BQ326" s="108">
        <v>181</v>
      </c>
      <c r="BR326" s="109">
        <v>304.5</v>
      </c>
      <c r="BS326" s="107"/>
      <c r="BT326" s="110"/>
      <c r="BU326" s="110">
        <f t="shared" si="119"/>
        <v>-317</v>
      </c>
      <c r="BV326"/>
      <c r="BW326" s="26"/>
      <c r="BX326" s="107"/>
    </row>
    <row r="327" spans="1:76">
      <c r="A327" s="79">
        <v>318</v>
      </c>
      <c r="B327" s="79">
        <v>318</v>
      </c>
      <c r="C327" s="80" t="s">
        <v>400</v>
      </c>
      <c r="D327" s="81">
        <f t="shared" si="120"/>
        <v>0</v>
      </c>
      <c r="E327" s="82">
        <f t="shared" si="121"/>
        <v>0</v>
      </c>
      <c r="F327" s="82">
        <f t="shared" si="121"/>
        <v>0</v>
      </c>
      <c r="G327" s="83">
        <f t="shared" si="122"/>
        <v>0</v>
      </c>
      <c r="H327" s="84"/>
      <c r="I327" s="85">
        <f t="shared" si="123"/>
        <v>0</v>
      </c>
      <c r="J327" s="86" t="str">
        <f t="shared" si="113"/>
        <v/>
      </c>
      <c r="K327" s="87">
        <f t="shared" si="124"/>
        <v>0</v>
      </c>
      <c r="L327" s="83">
        <f t="shared" si="125"/>
        <v>0</v>
      </c>
      <c r="M327" s="88"/>
      <c r="N327" s="111">
        <f t="shared" si="114"/>
        <v>0</v>
      </c>
      <c r="P327" s="85">
        <f t="shared" si="126"/>
        <v>0</v>
      </c>
      <c r="Q327" s="82">
        <f t="shared" si="127"/>
        <v>0</v>
      </c>
      <c r="R327" s="82">
        <f t="shared" si="128"/>
        <v>0</v>
      </c>
      <c r="S327" s="90">
        <f t="shared" si="115"/>
        <v>0</v>
      </c>
      <c r="U327" s="111">
        <f t="shared" si="129"/>
        <v>0</v>
      </c>
      <c r="V327">
        <f t="shared" si="116"/>
        <v>0</v>
      </c>
      <c r="W327" s="91">
        <v>318</v>
      </c>
      <c r="X327" s="92"/>
      <c r="Y327" s="93"/>
      <c r="Z327" s="93"/>
      <c r="AA327" s="93"/>
      <c r="AB327" s="93"/>
      <c r="AC327" s="93"/>
      <c r="AD327" s="93"/>
      <c r="AE327" s="93"/>
      <c r="AF327" s="93"/>
      <c r="AG327" s="94"/>
      <c r="AI327" s="91">
        <v>318</v>
      </c>
      <c r="AJ327" s="95">
        <v>318</v>
      </c>
      <c r="AK327" s="96" t="s">
        <v>400</v>
      </c>
      <c r="AL327" s="97">
        <f t="shared" si="130"/>
        <v>0</v>
      </c>
      <c r="AM327" s="98">
        <v>0</v>
      </c>
      <c r="AN327" s="97">
        <f t="shared" si="131"/>
        <v>0</v>
      </c>
      <c r="AO327" s="97">
        <v>0</v>
      </c>
      <c r="AP327" s="97">
        <v>0</v>
      </c>
      <c r="AQ327" s="97">
        <v>0</v>
      </c>
      <c r="AR327" s="97">
        <v>0</v>
      </c>
      <c r="AS327" s="97">
        <v>0</v>
      </c>
      <c r="AT327" s="97">
        <f t="shared" si="132"/>
        <v>0</v>
      </c>
      <c r="AU327" s="99">
        <f t="shared" si="133"/>
        <v>0</v>
      </c>
      <c r="AV327" s="99">
        <f t="shared" si="134"/>
        <v>0</v>
      </c>
      <c r="AX327" s="100">
        <v>318</v>
      </c>
      <c r="AY327" s="101" t="s">
        <v>400</v>
      </c>
      <c r="AZ327" s="102"/>
      <c r="BA327" s="102"/>
      <c r="BB327" s="103"/>
      <c r="BC327" s="104">
        <f t="shared" si="135"/>
        <v>0</v>
      </c>
      <c r="BD327" s="103"/>
      <c r="BE327" s="103"/>
      <c r="BF327" s="104">
        <f t="shared" si="117"/>
        <v>0</v>
      </c>
      <c r="BG327" s="105">
        <f t="shared" si="118"/>
        <v>0</v>
      </c>
      <c r="BH327" s="106"/>
      <c r="BI327" s="104">
        <v>0</v>
      </c>
      <c r="BJ327" s="97">
        <f t="shared" si="136"/>
        <v>0</v>
      </c>
      <c r="BK327" s="97">
        <f t="shared" si="137"/>
        <v>0</v>
      </c>
      <c r="BL327" s="97">
        <f t="shared" si="138"/>
        <v>0</v>
      </c>
      <c r="BM327" s="97"/>
      <c r="BN327" s="104">
        <f t="shared" si="139"/>
        <v>0</v>
      </c>
      <c r="BO327" s="105">
        <f t="shared" si="140"/>
        <v>0</v>
      </c>
      <c r="BP327" s="107"/>
      <c r="BQ327" s="108">
        <v>0</v>
      </c>
      <c r="BR327" s="109">
        <v>0</v>
      </c>
      <c r="BS327" s="107"/>
      <c r="BT327" s="110"/>
      <c r="BU327" s="110">
        <f t="shared" si="119"/>
        <v>-318</v>
      </c>
      <c r="BV327"/>
      <c r="BW327" s="26"/>
      <c r="BX327" s="107"/>
    </row>
    <row r="328" spans="1:76">
      <c r="A328" s="79">
        <v>319</v>
      </c>
      <c r="B328" s="79">
        <v>319</v>
      </c>
      <c r="C328" s="80" t="s">
        <v>401</v>
      </c>
      <c r="D328" s="81">
        <f t="shared" si="120"/>
        <v>0</v>
      </c>
      <c r="E328" s="82">
        <f t="shared" si="121"/>
        <v>0</v>
      </c>
      <c r="F328" s="82">
        <f t="shared" si="121"/>
        <v>0</v>
      </c>
      <c r="G328" s="83">
        <f t="shared" si="122"/>
        <v>0</v>
      </c>
      <c r="H328" s="84"/>
      <c r="I328" s="85">
        <f t="shared" si="123"/>
        <v>0</v>
      </c>
      <c r="J328" s="86" t="str">
        <f t="shared" si="113"/>
        <v/>
      </c>
      <c r="K328" s="87">
        <f t="shared" si="124"/>
        <v>0</v>
      </c>
      <c r="L328" s="83">
        <f t="shared" si="125"/>
        <v>0</v>
      </c>
      <c r="M328" s="88"/>
      <c r="N328" s="111">
        <f t="shared" si="114"/>
        <v>0</v>
      </c>
      <c r="P328" s="85">
        <f t="shared" si="126"/>
        <v>0</v>
      </c>
      <c r="Q328" s="82">
        <f t="shared" si="127"/>
        <v>0</v>
      </c>
      <c r="R328" s="82">
        <f t="shared" si="128"/>
        <v>0</v>
      </c>
      <c r="S328" s="90">
        <f t="shared" si="115"/>
        <v>0</v>
      </c>
      <c r="U328" s="111">
        <f t="shared" si="129"/>
        <v>0</v>
      </c>
      <c r="V328">
        <f t="shared" si="116"/>
        <v>0</v>
      </c>
      <c r="W328" s="91">
        <v>319</v>
      </c>
      <c r="X328" s="92"/>
      <c r="Y328" s="93"/>
      <c r="Z328" s="93"/>
      <c r="AA328" s="93"/>
      <c r="AB328" s="93"/>
      <c r="AC328" s="93"/>
      <c r="AD328" s="93"/>
      <c r="AE328" s="93"/>
      <c r="AF328" s="93"/>
      <c r="AG328" s="94"/>
      <c r="AI328" s="91">
        <v>319</v>
      </c>
      <c r="AJ328" s="95">
        <v>319</v>
      </c>
      <c r="AK328" s="96" t="s">
        <v>401</v>
      </c>
      <c r="AL328" s="97">
        <f t="shared" si="130"/>
        <v>0</v>
      </c>
      <c r="AM328" s="98">
        <v>0</v>
      </c>
      <c r="AN328" s="97">
        <f t="shared" si="131"/>
        <v>0</v>
      </c>
      <c r="AO328" s="97">
        <v>0</v>
      </c>
      <c r="AP328" s="97">
        <v>0</v>
      </c>
      <c r="AQ328" s="97">
        <v>0</v>
      </c>
      <c r="AR328" s="97">
        <v>0</v>
      </c>
      <c r="AS328" s="97">
        <v>0</v>
      </c>
      <c r="AT328" s="97">
        <f t="shared" si="132"/>
        <v>0</v>
      </c>
      <c r="AU328" s="99">
        <f t="shared" si="133"/>
        <v>0</v>
      </c>
      <c r="AV328" s="99">
        <f t="shared" si="134"/>
        <v>0</v>
      </c>
      <c r="AX328" s="100">
        <v>319</v>
      </c>
      <c r="AY328" s="101" t="s">
        <v>401</v>
      </c>
      <c r="AZ328" s="102"/>
      <c r="BA328" s="102"/>
      <c r="BB328" s="103"/>
      <c r="BC328" s="104">
        <f t="shared" si="135"/>
        <v>0</v>
      </c>
      <c r="BD328" s="103"/>
      <c r="BE328" s="103"/>
      <c r="BF328" s="104">
        <f t="shared" si="117"/>
        <v>0</v>
      </c>
      <c r="BG328" s="105">
        <f t="shared" si="118"/>
        <v>0</v>
      </c>
      <c r="BH328" s="106"/>
      <c r="BI328" s="104">
        <v>0</v>
      </c>
      <c r="BJ328" s="97">
        <f t="shared" si="136"/>
        <v>0</v>
      </c>
      <c r="BK328" s="97">
        <f t="shared" si="137"/>
        <v>0</v>
      </c>
      <c r="BL328" s="97">
        <f t="shared" si="138"/>
        <v>0</v>
      </c>
      <c r="BM328" s="97"/>
      <c r="BN328" s="104">
        <f t="shared" si="139"/>
        <v>0</v>
      </c>
      <c r="BO328" s="105">
        <f t="shared" si="140"/>
        <v>0</v>
      </c>
      <c r="BP328" s="107"/>
      <c r="BQ328" s="108">
        <v>0</v>
      </c>
      <c r="BR328" s="109">
        <v>0</v>
      </c>
      <c r="BS328" s="107"/>
      <c r="BT328" s="110"/>
      <c r="BU328" s="110">
        <f t="shared" si="119"/>
        <v>-319</v>
      </c>
      <c r="BV328"/>
      <c r="BW328" s="26"/>
      <c r="BX328" s="107"/>
    </row>
    <row r="329" spans="1:76">
      <c r="A329" s="79">
        <v>320</v>
      </c>
      <c r="B329" s="79">
        <v>320</v>
      </c>
      <c r="C329" s="80" t="s">
        <v>402</v>
      </c>
      <c r="D329" s="81">
        <f t="shared" si="120"/>
        <v>0</v>
      </c>
      <c r="E329" s="82">
        <f t="shared" si="121"/>
        <v>0</v>
      </c>
      <c r="F329" s="82">
        <f t="shared" si="121"/>
        <v>0</v>
      </c>
      <c r="G329" s="83">
        <f t="shared" si="122"/>
        <v>0</v>
      </c>
      <c r="H329" s="84"/>
      <c r="I329" s="85">
        <f t="shared" si="123"/>
        <v>0</v>
      </c>
      <c r="J329" s="86" t="str">
        <f t="shared" si="113"/>
        <v/>
      </c>
      <c r="K329" s="87">
        <f t="shared" si="124"/>
        <v>0</v>
      </c>
      <c r="L329" s="83">
        <f t="shared" si="125"/>
        <v>0</v>
      </c>
      <c r="M329" s="88"/>
      <c r="N329" s="111">
        <f t="shared" si="114"/>
        <v>0</v>
      </c>
      <c r="P329" s="85">
        <f t="shared" si="126"/>
        <v>0</v>
      </c>
      <c r="Q329" s="82">
        <f t="shared" si="127"/>
        <v>0</v>
      </c>
      <c r="R329" s="82">
        <f t="shared" si="128"/>
        <v>0</v>
      </c>
      <c r="S329" s="90">
        <f t="shared" si="115"/>
        <v>0</v>
      </c>
      <c r="U329" s="111">
        <f t="shared" si="129"/>
        <v>0</v>
      </c>
      <c r="V329">
        <f t="shared" si="116"/>
        <v>0</v>
      </c>
      <c r="W329" s="91">
        <v>320</v>
      </c>
      <c r="X329" s="92"/>
      <c r="Y329" s="93"/>
      <c r="Z329" s="93"/>
      <c r="AA329" s="93"/>
      <c r="AB329" s="93"/>
      <c r="AC329" s="93"/>
      <c r="AD329" s="93"/>
      <c r="AE329" s="93"/>
      <c r="AF329" s="93"/>
      <c r="AG329" s="94"/>
      <c r="AI329" s="91">
        <v>320</v>
      </c>
      <c r="AJ329" s="95">
        <v>320</v>
      </c>
      <c r="AK329" s="96" t="s">
        <v>402</v>
      </c>
      <c r="AL329" s="97">
        <f t="shared" si="130"/>
        <v>0</v>
      </c>
      <c r="AM329" s="98">
        <v>0</v>
      </c>
      <c r="AN329" s="97">
        <f t="shared" si="131"/>
        <v>0</v>
      </c>
      <c r="AO329" s="97">
        <v>0</v>
      </c>
      <c r="AP329" s="97">
        <v>0</v>
      </c>
      <c r="AQ329" s="97">
        <v>0</v>
      </c>
      <c r="AR329" s="97">
        <v>0</v>
      </c>
      <c r="AS329" s="97">
        <v>0</v>
      </c>
      <c r="AT329" s="97">
        <f t="shared" si="132"/>
        <v>0</v>
      </c>
      <c r="AU329" s="99">
        <f t="shared" si="133"/>
        <v>0</v>
      </c>
      <c r="AV329" s="99">
        <f t="shared" si="134"/>
        <v>0</v>
      </c>
      <c r="AX329" s="100">
        <v>320</v>
      </c>
      <c r="AY329" s="101" t="s">
        <v>402</v>
      </c>
      <c r="AZ329" s="102"/>
      <c r="BA329" s="102"/>
      <c r="BB329" s="103"/>
      <c r="BC329" s="104">
        <f t="shared" si="135"/>
        <v>0</v>
      </c>
      <c r="BD329" s="103"/>
      <c r="BE329" s="103"/>
      <c r="BF329" s="104">
        <f t="shared" si="117"/>
        <v>0</v>
      </c>
      <c r="BG329" s="105">
        <f t="shared" si="118"/>
        <v>0</v>
      </c>
      <c r="BH329" s="106"/>
      <c r="BI329" s="104">
        <v>0</v>
      </c>
      <c r="BJ329" s="97">
        <f t="shared" si="136"/>
        <v>0</v>
      </c>
      <c r="BK329" s="97">
        <f t="shared" si="137"/>
        <v>0</v>
      </c>
      <c r="BL329" s="97">
        <f t="shared" si="138"/>
        <v>0</v>
      </c>
      <c r="BM329" s="97"/>
      <c r="BN329" s="104">
        <f t="shared" si="139"/>
        <v>0</v>
      </c>
      <c r="BO329" s="105">
        <f t="shared" si="140"/>
        <v>0</v>
      </c>
      <c r="BP329" s="107"/>
      <c r="BQ329" s="108">
        <v>0</v>
      </c>
      <c r="BR329" s="109">
        <v>0</v>
      </c>
      <c r="BS329" s="107"/>
      <c r="BT329" s="110"/>
      <c r="BU329" s="110">
        <f t="shared" si="119"/>
        <v>-320</v>
      </c>
      <c r="BV329"/>
      <c r="BW329" s="26"/>
      <c r="BX329" s="107"/>
    </row>
    <row r="330" spans="1:76">
      <c r="A330" s="79">
        <v>321</v>
      </c>
      <c r="B330" s="79">
        <v>328</v>
      </c>
      <c r="C330" s="80" t="s">
        <v>403</v>
      </c>
      <c r="D330" s="81">
        <f t="shared" si="120"/>
        <v>5</v>
      </c>
      <c r="E330" s="82">
        <f t="shared" si="121"/>
        <v>67945</v>
      </c>
      <c r="F330" s="82">
        <f t="shared" si="121"/>
        <v>4465</v>
      </c>
      <c r="G330" s="83">
        <f t="shared" si="122"/>
        <v>72410</v>
      </c>
      <c r="H330" s="84"/>
      <c r="I330" s="85">
        <f t="shared" si="123"/>
        <v>0</v>
      </c>
      <c r="J330" s="86">
        <f t="shared" ref="J330:J393" si="141">IF(AU330=0,"",(SUM(I330)/SUM(AU330)))</f>
        <v>0</v>
      </c>
      <c r="K330" s="87">
        <f t="shared" si="124"/>
        <v>4465</v>
      </c>
      <c r="L330" s="83">
        <f t="shared" si="125"/>
        <v>4465</v>
      </c>
      <c r="M330" s="88"/>
      <c r="N330" s="111">
        <f t="shared" ref="N330:N393" si="142">G330-L330</f>
        <v>67945</v>
      </c>
      <c r="P330" s="85">
        <f t="shared" si="126"/>
        <v>0</v>
      </c>
      <c r="Q330" s="82">
        <f t="shared" si="127"/>
        <v>0</v>
      </c>
      <c r="R330" s="82">
        <f t="shared" si="128"/>
        <v>4465</v>
      </c>
      <c r="S330" s="90">
        <f t="shared" ref="S330:S393" si="143">SUM(P330:R330)-AE330-BE330</f>
        <v>4465</v>
      </c>
      <c r="U330" s="111">
        <f t="shared" si="129"/>
        <v>5102.5</v>
      </c>
      <c r="V330">
        <f t="shared" ref="V330:V393" si="144">W330-A330</f>
        <v>0</v>
      </c>
      <c r="W330" s="91">
        <v>321</v>
      </c>
      <c r="X330" s="92">
        <v>5</v>
      </c>
      <c r="Y330" s="93">
        <v>67945</v>
      </c>
      <c r="Z330" s="93">
        <v>0</v>
      </c>
      <c r="AA330" s="93">
        <v>67945</v>
      </c>
      <c r="AB330" s="93">
        <v>4465</v>
      </c>
      <c r="AC330" s="93">
        <v>72410</v>
      </c>
      <c r="AD330" s="93">
        <v>0</v>
      </c>
      <c r="AE330" s="93">
        <v>0</v>
      </c>
      <c r="AF330" s="93">
        <v>0</v>
      </c>
      <c r="AG330" s="94">
        <v>72410</v>
      </c>
      <c r="AI330" s="91">
        <v>321</v>
      </c>
      <c r="AJ330" s="95">
        <v>328</v>
      </c>
      <c r="AK330" s="96" t="s">
        <v>403</v>
      </c>
      <c r="AL330" s="97">
        <f t="shared" si="130"/>
        <v>67945</v>
      </c>
      <c r="AM330" s="98">
        <v>77520</v>
      </c>
      <c r="AN330" s="97">
        <f t="shared" si="131"/>
        <v>0</v>
      </c>
      <c r="AO330" s="97">
        <v>54.75</v>
      </c>
      <c r="AP330" s="97">
        <v>0</v>
      </c>
      <c r="AQ330" s="97">
        <v>582.75</v>
      </c>
      <c r="AR330" s="97">
        <v>0</v>
      </c>
      <c r="AS330" s="97">
        <v>0</v>
      </c>
      <c r="AT330" s="97">
        <f t="shared" si="132"/>
        <v>0</v>
      </c>
      <c r="AU330" s="99">
        <f t="shared" si="133"/>
        <v>637.5</v>
      </c>
      <c r="AV330" s="99">
        <f t="shared" si="134"/>
        <v>0</v>
      </c>
      <c r="AX330" s="100">
        <v>321</v>
      </c>
      <c r="AY330" s="101" t="s">
        <v>403</v>
      </c>
      <c r="AZ330" s="102"/>
      <c r="BA330" s="102"/>
      <c r="BB330" s="103"/>
      <c r="BC330" s="104">
        <f t="shared" si="135"/>
        <v>0</v>
      </c>
      <c r="BD330" s="103"/>
      <c r="BE330" s="103"/>
      <c r="BF330" s="104">
        <f t="shared" ref="BF330:BF393" si="145">BD330+BE330</f>
        <v>0</v>
      </c>
      <c r="BG330" s="105">
        <f t="shared" ref="BG330:BG393" si="146">BF330+BC330</f>
        <v>0</v>
      </c>
      <c r="BH330" s="106"/>
      <c r="BI330" s="104">
        <v>0</v>
      </c>
      <c r="BJ330" s="97">
        <f t="shared" si="136"/>
        <v>0</v>
      </c>
      <c r="BK330" s="97">
        <f t="shared" si="137"/>
        <v>0</v>
      </c>
      <c r="BL330" s="97">
        <f t="shared" si="138"/>
        <v>0</v>
      </c>
      <c r="BM330" s="97"/>
      <c r="BN330" s="104">
        <f t="shared" si="139"/>
        <v>0</v>
      </c>
      <c r="BO330" s="105">
        <f t="shared" si="140"/>
        <v>0</v>
      </c>
      <c r="BP330" s="107"/>
      <c r="BQ330" s="108">
        <v>0</v>
      </c>
      <c r="BR330" s="109">
        <v>5090.75</v>
      </c>
      <c r="BS330" s="107"/>
      <c r="BT330" s="110"/>
      <c r="BU330" s="110">
        <f t="shared" ref="BU330:BU393" si="147">BV330-A330</f>
        <v>-321</v>
      </c>
      <c r="BV330"/>
      <c r="BW330" s="26"/>
      <c r="BX330" s="107"/>
    </row>
    <row r="331" spans="1:76">
      <c r="A331" s="79">
        <v>322</v>
      </c>
      <c r="B331" s="79">
        <v>321</v>
      </c>
      <c r="C331" s="80" t="s">
        <v>404</v>
      </c>
      <c r="D331" s="81">
        <f t="shared" ref="D331:D395" si="148">X331</f>
        <v>19</v>
      </c>
      <c r="E331" s="82">
        <f t="shared" ref="E331:F394" si="149">AA331+BA331</f>
        <v>287182</v>
      </c>
      <c r="F331" s="82">
        <f t="shared" si="149"/>
        <v>16967</v>
      </c>
      <c r="G331" s="83">
        <f t="shared" ref="G331:G394" si="150">F331+E331</f>
        <v>304149</v>
      </c>
      <c r="H331" s="84"/>
      <c r="I331" s="85">
        <f t="shared" ref="I331:I394" si="151">IF(AV331="",AU331,AV331)</f>
        <v>0</v>
      </c>
      <c r="J331" s="86">
        <f t="shared" si="141"/>
        <v>0</v>
      </c>
      <c r="K331" s="87">
        <f t="shared" ref="K331:K394" si="152">F331</f>
        <v>16967</v>
      </c>
      <c r="L331" s="83">
        <f t="shared" ref="L331:L394" si="153">I331+K331</f>
        <v>16967</v>
      </c>
      <c r="M331" s="88"/>
      <c r="N331" s="111">
        <f t="shared" si="142"/>
        <v>287182</v>
      </c>
      <c r="P331" s="85">
        <f t="shared" ref="P331:P394" si="154">AF331+BF331</f>
        <v>0</v>
      </c>
      <c r="Q331" s="82">
        <f t="shared" ref="Q331:Q394" si="155">IF(AV331="",AU331,AV331)</f>
        <v>0</v>
      </c>
      <c r="R331" s="82">
        <f t="shared" ref="R331:R394" si="156">AB331+AE331+BB331+BE331</f>
        <v>16967</v>
      </c>
      <c r="S331" s="90">
        <f t="shared" si="143"/>
        <v>16967</v>
      </c>
      <c r="U331" s="111">
        <f t="shared" ref="U331:U394" si="157">AB331+AF331+AU331</f>
        <v>61510</v>
      </c>
      <c r="V331">
        <f t="shared" si="144"/>
        <v>0</v>
      </c>
      <c r="W331" s="91">
        <v>322</v>
      </c>
      <c r="X331" s="92">
        <v>19</v>
      </c>
      <c r="Y331" s="93">
        <v>287182</v>
      </c>
      <c r="Z331" s="93">
        <v>0</v>
      </c>
      <c r="AA331" s="93">
        <v>287182</v>
      </c>
      <c r="AB331" s="93">
        <v>16967</v>
      </c>
      <c r="AC331" s="93">
        <v>304149</v>
      </c>
      <c r="AD331" s="93">
        <v>0</v>
      </c>
      <c r="AE331" s="93">
        <v>0</v>
      </c>
      <c r="AF331" s="93">
        <v>0</v>
      </c>
      <c r="AG331" s="94">
        <v>304149</v>
      </c>
      <c r="AI331" s="91">
        <v>322</v>
      </c>
      <c r="AJ331" s="95">
        <v>321</v>
      </c>
      <c r="AK331" s="96" t="s">
        <v>404</v>
      </c>
      <c r="AL331" s="97">
        <f t="shared" ref="AL331:AL394" si="158">AA331+BA331</f>
        <v>287182</v>
      </c>
      <c r="AM331" s="98">
        <v>293320</v>
      </c>
      <c r="AN331" s="97">
        <f t="shared" ref="AN331:AN394" si="159">IF(AM331&lt;0,AL331,IF(AL331-AM331&gt;0,AL331-AM331,0))</f>
        <v>0</v>
      </c>
      <c r="AO331" s="97">
        <v>15541</v>
      </c>
      <c r="AP331" s="97">
        <v>10716</v>
      </c>
      <c r="AQ331" s="97">
        <v>0</v>
      </c>
      <c r="AR331" s="97">
        <v>16243.25</v>
      </c>
      <c r="AS331" s="97">
        <v>2042.75</v>
      </c>
      <c r="AT331" s="97">
        <f t="shared" ref="AT331:AT394" si="160">BN331</f>
        <v>0</v>
      </c>
      <c r="AU331" s="99">
        <f t="shared" ref="AU331:AU394" si="161">SUM(AN331:AS331)+AT331</f>
        <v>44543</v>
      </c>
      <c r="AV331" s="99">
        <f t="shared" ref="AV331:AV394" si="162">AN331*AN$3+AO331*AO$3+AP331*AP$3+AQ331*AQ$3+AR331*AR$3+AS331*AS$3</f>
        <v>0</v>
      </c>
      <c r="AX331" s="100">
        <v>322</v>
      </c>
      <c r="AY331" s="101" t="s">
        <v>404</v>
      </c>
      <c r="AZ331" s="102"/>
      <c r="BA331" s="102"/>
      <c r="BB331" s="103"/>
      <c r="BC331" s="104">
        <f t="shared" ref="BC331:BC395" si="163">BA331+BB331</f>
        <v>0</v>
      </c>
      <c r="BD331" s="103"/>
      <c r="BE331" s="103"/>
      <c r="BF331" s="104">
        <f t="shared" si="145"/>
        <v>0</v>
      </c>
      <c r="BG331" s="105">
        <f t="shared" si="146"/>
        <v>0</v>
      </c>
      <c r="BH331" s="106"/>
      <c r="BI331" s="104">
        <v>0</v>
      </c>
      <c r="BJ331" s="97">
        <f t="shared" ref="BJ331:BJ394" si="164">AN331</f>
        <v>0</v>
      </c>
      <c r="BK331" s="97">
        <f t="shared" ref="BK331:BK394" si="165">IF(AM331&lt;0,0,IF((AA331-AM331)&gt;0,AA331-AM331,0))</f>
        <v>0</v>
      </c>
      <c r="BL331" s="97">
        <f t="shared" ref="BL331:BL394" si="166">BJ331-BK331</f>
        <v>0</v>
      </c>
      <c r="BM331" s="97"/>
      <c r="BN331" s="104">
        <f t="shared" ref="BN331:BN395" si="167">IF(AND(BL331&lt;0,BM331&lt;0),      IF(BL331&lt;BM331,    0,   BM331-BL331),    IF(AND(BL331&gt;0,BM331&gt;0),     IF(OR(BM331&gt;BL331,BM331=BL331    ),      BM331-BL331,    0), BM331))</f>
        <v>0</v>
      </c>
      <c r="BO331" s="105">
        <f t="shared" ref="BO331:BO395" si="168">BI331+BN331</f>
        <v>0</v>
      </c>
      <c r="BP331" s="107"/>
      <c r="BQ331" s="108">
        <v>13628</v>
      </c>
      <c r="BR331" s="109">
        <v>9925.75</v>
      </c>
      <c r="BS331" s="107"/>
      <c r="BT331" s="110"/>
      <c r="BU331" s="110">
        <f t="shared" si="147"/>
        <v>-322</v>
      </c>
      <c r="BV331"/>
      <c r="BW331" s="26"/>
      <c r="BX331" s="107"/>
    </row>
    <row r="332" spans="1:76">
      <c r="A332" s="79">
        <v>323</v>
      </c>
      <c r="B332" s="79">
        <v>322</v>
      </c>
      <c r="C332" s="80" t="s">
        <v>405</v>
      </c>
      <c r="D332" s="81">
        <f t="shared" si="148"/>
        <v>1</v>
      </c>
      <c r="E332" s="82">
        <f t="shared" si="149"/>
        <v>9933</v>
      </c>
      <c r="F332" s="82">
        <f t="shared" si="149"/>
        <v>893</v>
      </c>
      <c r="G332" s="83">
        <f t="shared" si="150"/>
        <v>10826</v>
      </c>
      <c r="H332" s="84"/>
      <c r="I332" s="85">
        <f t="shared" si="151"/>
        <v>0</v>
      </c>
      <c r="J332" s="86">
        <f t="shared" si="141"/>
        <v>0</v>
      </c>
      <c r="K332" s="87">
        <f t="shared" si="152"/>
        <v>893</v>
      </c>
      <c r="L332" s="83">
        <f t="shared" si="153"/>
        <v>893</v>
      </c>
      <c r="M332" s="88"/>
      <c r="N332" s="111">
        <f t="shared" si="142"/>
        <v>9933</v>
      </c>
      <c r="P332" s="85">
        <f t="shared" si="154"/>
        <v>0</v>
      </c>
      <c r="Q332" s="82">
        <f t="shared" si="155"/>
        <v>0</v>
      </c>
      <c r="R332" s="82">
        <f t="shared" si="156"/>
        <v>893</v>
      </c>
      <c r="S332" s="90">
        <f t="shared" si="143"/>
        <v>893</v>
      </c>
      <c r="U332" s="111">
        <f t="shared" si="157"/>
        <v>968.5</v>
      </c>
      <c r="V332">
        <f t="shared" si="144"/>
        <v>0</v>
      </c>
      <c r="W332" s="91">
        <v>323</v>
      </c>
      <c r="X332" s="112">
        <v>1</v>
      </c>
      <c r="Y332" s="113">
        <v>9933</v>
      </c>
      <c r="Z332" s="113">
        <v>0</v>
      </c>
      <c r="AA332" s="113">
        <v>9933</v>
      </c>
      <c r="AB332" s="113">
        <v>893</v>
      </c>
      <c r="AC332" s="93">
        <v>10826</v>
      </c>
      <c r="AD332" s="93">
        <v>0</v>
      </c>
      <c r="AE332" s="93">
        <v>0</v>
      </c>
      <c r="AF332" s="93">
        <v>0</v>
      </c>
      <c r="AG332" s="94">
        <v>10826</v>
      </c>
      <c r="AI332" s="91">
        <v>323</v>
      </c>
      <c r="AJ332" s="95">
        <v>322</v>
      </c>
      <c r="AK332" s="96" t="s">
        <v>405</v>
      </c>
      <c r="AL332" s="97">
        <f t="shared" si="158"/>
        <v>9933</v>
      </c>
      <c r="AM332" s="98">
        <v>10284</v>
      </c>
      <c r="AN332" s="97">
        <f t="shared" si="159"/>
        <v>0</v>
      </c>
      <c r="AO332" s="97">
        <v>75.5</v>
      </c>
      <c r="AP332" s="97">
        <v>0</v>
      </c>
      <c r="AQ332" s="97">
        <v>0</v>
      </c>
      <c r="AR332" s="97">
        <v>0</v>
      </c>
      <c r="AS332" s="97">
        <v>0</v>
      </c>
      <c r="AT332" s="97">
        <f t="shared" si="160"/>
        <v>0</v>
      </c>
      <c r="AU332" s="99">
        <f t="shared" si="161"/>
        <v>75.5</v>
      </c>
      <c r="AV332" s="99">
        <f t="shared" si="162"/>
        <v>0</v>
      </c>
      <c r="AX332" s="100">
        <v>323</v>
      </c>
      <c r="AY332" s="101" t="s">
        <v>405</v>
      </c>
      <c r="AZ332" s="102"/>
      <c r="BA332" s="102"/>
      <c r="BB332" s="103"/>
      <c r="BC332" s="104">
        <f t="shared" si="163"/>
        <v>0</v>
      </c>
      <c r="BD332" s="103"/>
      <c r="BE332" s="103"/>
      <c r="BF332" s="104">
        <f t="shared" si="145"/>
        <v>0</v>
      </c>
      <c r="BG332" s="105">
        <f t="shared" si="146"/>
        <v>0</v>
      </c>
      <c r="BH332" s="106"/>
      <c r="BI332" s="104">
        <v>0</v>
      </c>
      <c r="BJ332" s="97">
        <f t="shared" si="164"/>
        <v>0</v>
      </c>
      <c r="BK332" s="97">
        <f t="shared" si="165"/>
        <v>0</v>
      </c>
      <c r="BL332" s="97">
        <f t="shared" si="166"/>
        <v>0</v>
      </c>
      <c r="BM332" s="97"/>
      <c r="BN332" s="104">
        <f t="shared" si="167"/>
        <v>0</v>
      </c>
      <c r="BO332" s="105">
        <f t="shared" si="168"/>
        <v>0</v>
      </c>
      <c r="BP332" s="107"/>
      <c r="BQ332" s="108">
        <v>0</v>
      </c>
      <c r="BR332" s="109">
        <v>71.75</v>
      </c>
      <c r="BS332" s="107"/>
      <c r="BT332" s="110"/>
      <c r="BU332" s="110">
        <f t="shared" si="147"/>
        <v>-323</v>
      </c>
      <c r="BV332"/>
      <c r="BW332" s="26"/>
      <c r="BX332" s="107"/>
    </row>
    <row r="333" spans="1:76">
      <c r="A333" s="79">
        <v>324</v>
      </c>
      <c r="B333" s="79">
        <v>323</v>
      </c>
      <c r="C333" s="80" t="s">
        <v>406</v>
      </c>
      <c r="D333" s="81">
        <f t="shared" si="148"/>
        <v>0</v>
      </c>
      <c r="E333" s="82">
        <f t="shared" si="149"/>
        <v>0</v>
      </c>
      <c r="F333" s="82">
        <f t="shared" si="149"/>
        <v>0</v>
      </c>
      <c r="G333" s="83">
        <f t="shared" si="150"/>
        <v>0</v>
      </c>
      <c r="H333" s="84"/>
      <c r="I333" s="85">
        <f t="shared" si="151"/>
        <v>0</v>
      </c>
      <c r="J333" s="86" t="str">
        <f t="shared" si="141"/>
        <v/>
      </c>
      <c r="K333" s="87">
        <f t="shared" si="152"/>
        <v>0</v>
      </c>
      <c r="L333" s="83">
        <f t="shared" si="153"/>
        <v>0</v>
      </c>
      <c r="M333" s="88"/>
      <c r="N333" s="111">
        <f t="shared" si="142"/>
        <v>0</v>
      </c>
      <c r="P333" s="85">
        <f t="shared" si="154"/>
        <v>0</v>
      </c>
      <c r="Q333" s="82">
        <f t="shared" si="155"/>
        <v>0</v>
      </c>
      <c r="R333" s="82">
        <f t="shared" si="156"/>
        <v>0</v>
      </c>
      <c r="S333" s="90">
        <f t="shared" si="143"/>
        <v>0</v>
      </c>
      <c r="U333" s="111">
        <f t="shared" si="157"/>
        <v>0</v>
      </c>
      <c r="V333">
        <f t="shared" si="144"/>
        <v>0</v>
      </c>
      <c r="W333" s="91">
        <v>324</v>
      </c>
      <c r="X333" s="92"/>
      <c r="Y333" s="93"/>
      <c r="Z333" s="93"/>
      <c r="AA333" s="93"/>
      <c r="AB333" s="93"/>
      <c r="AC333" s="93"/>
      <c r="AD333" s="93"/>
      <c r="AE333" s="93"/>
      <c r="AF333" s="93"/>
      <c r="AG333" s="94"/>
      <c r="AI333" s="91">
        <v>324</v>
      </c>
      <c r="AJ333" s="95">
        <v>323</v>
      </c>
      <c r="AK333" s="96" t="s">
        <v>406</v>
      </c>
      <c r="AL333" s="97">
        <f t="shared" si="158"/>
        <v>0</v>
      </c>
      <c r="AM333" s="98">
        <v>0</v>
      </c>
      <c r="AN333" s="97">
        <f t="shared" si="159"/>
        <v>0</v>
      </c>
      <c r="AO333" s="97">
        <v>0</v>
      </c>
      <c r="AP333" s="97">
        <v>0</v>
      </c>
      <c r="AQ333" s="97">
        <v>0</v>
      </c>
      <c r="AR333" s="97">
        <v>0</v>
      </c>
      <c r="AS333" s="97">
        <v>0</v>
      </c>
      <c r="AT333" s="97">
        <f t="shared" si="160"/>
        <v>0</v>
      </c>
      <c r="AU333" s="99">
        <f t="shared" si="161"/>
        <v>0</v>
      </c>
      <c r="AV333" s="99">
        <f t="shared" si="162"/>
        <v>0</v>
      </c>
      <c r="AX333" s="100">
        <v>324</v>
      </c>
      <c r="AY333" s="101" t="s">
        <v>406</v>
      </c>
      <c r="AZ333" s="102"/>
      <c r="BA333" s="102"/>
      <c r="BB333" s="103"/>
      <c r="BC333" s="104">
        <f t="shared" si="163"/>
        <v>0</v>
      </c>
      <c r="BD333" s="103"/>
      <c r="BE333" s="103"/>
      <c r="BF333" s="104">
        <f t="shared" si="145"/>
        <v>0</v>
      </c>
      <c r="BG333" s="105">
        <f t="shared" si="146"/>
        <v>0</v>
      </c>
      <c r="BH333" s="106"/>
      <c r="BI333" s="104">
        <v>0</v>
      </c>
      <c r="BJ333" s="97">
        <f t="shared" si="164"/>
        <v>0</v>
      </c>
      <c r="BK333" s="97">
        <f t="shared" si="165"/>
        <v>0</v>
      </c>
      <c r="BL333" s="97">
        <f t="shared" si="166"/>
        <v>0</v>
      </c>
      <c r="BM333" s="97"/>
      <c r="BN333" s="104">
        <f t="shared" si="167"/>
        <v>0</v>
      </c>
      <c r="BO333" s="105">
        <f t="shared" si="168"/>
        <v>0</v>
      </c>
      <c r="BP333" s="107"/>
      <c r="BQ333" s="108">
        <v>0</v>
      </c>
      <c r="BR333" s="109">
        <v>0</v>
      </c>
      <c r="BS333" s="107"/>
      <c r="BT333" s="110"/>
      <c r="BU333" s="110">
        <f t="shared" si="147"/>
        <v>-324</v>
      </c>
      <c r="BV333"/>
      <c r="BW333" s="26"/>
      <c r="BX333" s="107"/>
    </row>
    <row r="334" spans="1:76">
      <c r="A334" s="79">
        <v>325</v>
      </c>
      <c r="B334" s="79">
        <v>329</v>
      </c>
      <c r="C334" s="80" t="s">
        <v>407</v>
      </c>
      <c r="D334" s="81">
        <f t="shared" si="148"/>
        <v>11</v>
      </c>
      <c r="E334" s="82">
        <f t="shared" si="149"/>
        <v>110548</v>
      </c>
      <c r="F334" s="82">
        <f t="shared" si="149"/>
        <v>9823</v>
      </c>
      <c r="G334" s="83">
        <f t="shared" si="150"/>
        <v>120371</v>
      </c>
      <c r="H334" s="84"/>
      <c r="I334" s="85">
        <f t="shared" si="151"/>
        <v>0</v>
      </c>
      <c r="J334" s="86">
        <f t="shared" si="141"/>
        <v>0</v>
      </c>
      <c r="K334" s="87">
        <f t="shared" si="152"/>
        <v>9823</v>
      </c>
      <c r="L334" s="83">
        <f t="shared" si="153"/>
        <v>9823</v>
      </c>
      <c r="M334" s="88"/>
      <c r="N334" s="111">
        <f t="shared" si="142"/>
        <v>110548</v>
      </c>
      <c r="P334" s="85">
        <f t="shared" si="154"/>
        <v>0</v>
      </c>
      <c r="Q334" s="82">
        <f t="shared" si="155"/>
        <v>0</v>
      </c>
      <c r="R334" s="82">
        <f t="shared" si="156"/>
        <v>9823</v>
      </c>
      <c r="S334" s="90">
        <f t="shared" si="143"/>
        <v>9823</v>
      </c>
      <c r="U334" s="111">
        <f t="shared" si="157"/>
        <v>24687.75</v>
      </c>
      <c r="V334">
        <f t="shared" si="144"/>
        <v>0</v>
      </c>
      <c r="W334" s="91">
        <v>325</v>
      </c>
      <c r="X334" s="92">
        <v>11</v>
      </c>
      <c r="Y334" s="93">
        <v>110548</v>
      </c>
      <c r="Z334" s="93">
        <v>0</v>
      </c>
      <c r="AA334" s="93">
        <v>110548</v>
      </c>
      <c r="AB334" s="93">
        <v>9823</v>
      </c>
      <c r="AC334" s="93">
        <v>120371</v>
      </c>
      <c r="AD334" s="93">
        <v>0</v>
      </c>
      <c r="AE334" s="93">
        <v>0</v>
      </c>
      <c r="AF334" s="93">
        <v>0</v>
      </c>
      <c r="AG334" s="94">
        <v>120371</v>
      </c>
      <c r="AI334" s="91">
        <v>325</v>
      </c>
      <c r="AJ334" s="95">
        <v>329</v>
      </c>
      <c r="AK334" s="96" t="s">
        <v>407</v>
      </c>
      <c r="AL334" s="97">
        <f t="shared" si="158"/>
        <v>110548</v>
      </c>
      <c r="AM334" s="98">
        <v>169928</v>
      </c>
      <c r="AN334" s="97">
        <f t="shared" si="159"/>
        <v>0</v>
      </c>
      <c r="AO334" s="97">
        <v>12762</v>
      </c>
      <c r="AP334" s="97">
        <v>1242.5</v>
      </c>
      <c r="AQ334" s="97">
        <v>0</v>
      </c>
      <c r="AR334" s="97">
        <v>860.25</v>
      </c>
      <c r="AS334" s="97">
        <v>0</v>
      </c>
      <c r="AT334" s="97">
        <f t="shared" si="160"/>
        <v>0</v>
      </c>
      <c r="AU334" s="99">
        <f t="shared" si="161"/>
        <v>14864.75</v>
      </c>
      <c r="AV334" s="99">
        <f t="shared" si="162"/>
        <v>0</v>
      </c>
      <c r="AX334" s="100">
        <v>325</v>
      </c>
      <c r="AY334" s="101" t="s">
        <v>407</v>
      </c>
      <c r="AZ334" s="102"/>
      <c r="BA334" s="102"/>
      <c r="BB334" s="103"/>
      <c r="BC334" s="104">
        <f t="shared" si="163"/>
        <v>0</v>
      </c>
      <c r="BD334" s="103"/>
      <c r="BE334" s="103"/>
      <c r="BF334" s="104">
        <f t="shared" si="145"/>
        <v>0</v>
      </c>
      <c r="BG334" s="105">
        <f t="shared" si="146"/>
        <v>0</v>
      </c>
      <c r="BH334" s="106"/>
      <c r="BI334" s="104">
        <v>0</v>
      </c>
      <c r="BJ334" s="97">
        <f t="shared" si="164"/>
        <v>0</v>
      </c>
      <c r="BK334" s="97">
        <f t="shared" si="165"/>
        <v>0</v>
      </c>
      <c r="BL334" s="97">
        <f t="shared" si="166"/>
        <v>0</v>
      </c>
      <c r="BM334" s="97"/>
      <c r="BN334" s="104">
        <f t="shared" si="167"/>
        <v>0</v>
      </c>
      <c r="BO334" s="105">
        <f t="shared" si="168"/>
        <v>0</v>
      </c>
      <c r="BP334" s="107"/>
      <c r="BQ334" s="108">
        <v>20392</v>
      </c>
      <c r="BR334" s="109">
        <v>12699</v>
      </c>
      <c r="BS334" s="107"/>
      <c r="BT334" s="110"/>
      <c r="BU334" s="110">
        <f t="shared" si="147"/>
        <v>-325</v>
      </c>
      <c r="BV334"/>
      <c r="BW334" s="26"/>
      <c r="BX334" s="107"/>
    </row>
    <row r="335" spans="1:76">
      <c r="A335" s="79">
        <v>326</v>
      </c>
      <c r="B335" s="79">
        <v>330</v>
      </c>
      <c r="C335" s="80" t="s">
        <v>408</v>
      </c>
      <c r="D335" s="81">
        <f t="shared" si="148"/>
        <v>11</v>
      </c>
      <c r="E335" s="82">
        <f t="shared" si="149"/>
        <v>130881</v>
      </c>
      <c r="F335" s="82">
        <f t="shared" si="149"/>
        <v>9823</v>
      </c>
      <c r="G335" s="83">
        <f t="shared" si="150"/>
        <v>140704</v>
      </c>
      <c r="H335" s="84"/>
      <c r="I335" s="85">
        <f t="shared" si="151"/>
        <v>0</v>
      </c>
      <c r="J335" s="86">
        <f t="shared" si="141"/>
        <v>0</v>
      </c>
      <c r="K335" s="87">
        <f t="shared" si="152"/>
        <v>9823</v>
      </c>
      <c r="L335" s="83">
        <f t="shared" si="153"/>
        <v>9823</v>
      </c>
      <c r="M335" s="88"/>
      <c r="N335" s="111">
        <f t="shared" si="142"/>
        <v>130881</v>
      </c>
      <c r="P335" s="85">
        <f t="shared" si="154"/>
        <v>0</v>
      </c>
      <c r="Q335" s="82">
        <f t="shared" si="155"/>
        <v>0</v>
      </c>
      <c r="R335" s="82">
        <f t="shared" si="156"/>
        <v>9823</v>
      </c>
      <c r="S335" s="90">
        <f t="shared" si="143"/>
        <v>9823</v>
      </c>
      <c r="U335" s="111">
        <f t="shared" si="157"/>
        <v>20020.25</v>
      </c>
      <c r="V335">
        <f t="shared" si="144"/>
        <v>0</v>
      </c>
      <c r="W335" s="91">
        <v>326</v>
      </c>
      <c r="X335" s="92">
        <v>11</v>
      </c>
      <c r="Y335" s="93">
        <v>130881</v>
      </c>
      <c r="Z335" s="93">
        <v>0</v>
      </c>
      <c r="AA335" s="93">
        <v>130881</v>
      </c>
      <c r="AB335" s="93">
        <v>9823</v>
      </c>
      <c r="AC335" s="93">
        <v>140704</v>
      </c>
      <c r="AD335" s="93">
        <v>0</v>
      </c>
      <c r="AE335" s="93">
        <v>0</v>
      </c>
      <c r="AF335" s="93">
        <v>0</v>
      </c>
      <c r="AG335" s="94">
        <v>140704</v>
      </c>
      <c r="AI335" s="91">
        <v>326</v>
      </c>
      <c r="AJ335" s="95">
        <v>330</v>
      </c>
      <c r="AK335" s="96" t="s">
        <v>408</v>
      </c>
      <c r="AL335" s="97">
        <f t="shared" si="158"/>
        <v>130881</v>
      </c>
      <c r="AM335" s="98">
        <v>131089</v>
      </c>
      <c r="AN335" s="97">
        <f t="shared" si="159"/>
        <v>0</v>
      </c>
      <c r="AO335" s="97">
        <v>3358.75</v>
      </c>
      <c r="AP335" s="97">
        <v>5129</v>
      </c>
      <c r="AQ335" s="97">
        <v>1709.5</v>
      </c>
      <c r="AR335" s="97">
        <v>0</v>
      </c>
      <c r="AS335" s="97">
        <v>0</v>
      </c>
      <c r="AT335" s="97">
        <f t="shared" si="160"/>
        <v>0</v>
      </c>
      <c r="AU335" s="99">
        <f t="shared" si="161"/>
        <v>10197.25</v>
      </c>
      <c r="AV335" s="99">
        <f t="shared" si="162"/>
        <v>0</v>
      </c>
      <c r="AX335" s="100">
        <v>326</v>
      </c>
      <c r="AY335" s="101" t="s">
        <v>408</v>
      </c>
      <c r="AZ335" s="102"/>
      <c r="BA335" s="102"/>
      <c r="BB335" s="103"/>
      <c r="BC335" s="104">
        <f t="shared" si="163"/>
        <v>0</v>
      </c>
      <c r="BD335" s="103"/>
      <c r="BE335" s="103"/>
      <c r="BF335" s="104">
        <f t="shared" si="145"/>
        <v>0</v>
      </c>
      <c r="BG335" s="105">
        <f t="shared" si="146"/>
        <v>0</v>
      </c>
      <c r="BH335" s="106"/>
      <c r="BI335" s="104">
        <v>0</v>
      </c>
      <c r="BJ335" s="97">
        <f t="shared" si="164"/>
        <v>0</v>
      </c>
      <c r="BK335" s="97">
        <f t="shared" si="165"/>
        <v>0</v>
      </c>
      <c r="BL335" s="97">
        <f t="shared" si="166"/>
        <v>0</v>
      </c>
      <c r="BM335" s="97"/>
      <c r="BN335" s="104">
        <f t="shared" si="167"/>
        <v>0</v>
      </c>
      <c r="BO335" s="105">
        <f t="shared" si="168"/>
        <v>0</v>
      </c>
      <c r="BP335" s="107"/>
      <c r="BQ335" s="108">
        <v>2423</v>
      </c>
      <c r="BR335" s="109">
        <v>0</v>
      </c>
      <c r="BS335" s="107"/>
      <c r="BT335" s="110"/>
      <c r="BU335" s="110">
        <f t="shared" si="147"/>
        <v>-326</v>
      </c>
      <c r="BV335"/>
      <c r="BW335" s="26"/>
      <c r="BX335" s="107"/>
    </row>
    <row r="336" spans="1:76">
      <c r="A336" s="79">
        <v>327</v>
      </c>
      <c r="B336" s="79">
        <v>331</v>
      </c>
      <c r="C336" s="80" t="s">
        <v>409</v>
      </c>
      <c r="D336" s="81">
        <f t="shared" si="148"/>
        <v>5</v>
      </c>
      <c r="E336" s="82">
        <f t="shared" si="149"/>
        <v>64175</v>
      </c>
      <c r="F336" s="82">
        <f t="shared" si="149"/>
        <v>4465</v>
      </c>
      <c r="G336" s="83">
        <f t="shared" si="150"/>
        <v>68640</v>
      </c>
      <c r="H336" s="84"/>
      <c r="I336" s="85">
        <f t="shared" si="151"/>
        <v>0</v>
      </c>
      <c r="J336" s="86">
        <f t="shared" si="141"/>
        <v>0</v>
      </c>
      <c r="K336" s="87">
        <f t="shared" si="152"/>
        <v>4465</v>
      </c>
      <c r="L336" s="83">
        <f t="shared" si="153"/>
        <v>4465</v>
      </c>
      <c r="M336" s="88"/>
      <c r="N336" s="111">
        <f t="shared" si="142"/>
        <v>64175</v>
      </c>
      <c r="P336" s="85">
        <f t="shared" si="154"/>
        <v>0</v>
      </c>
      <c r="Q336" s="82">
        <f t="shared" si="155"/>
        <v>0</v>
      </c>
      <c r="R336" s="82">
        <f t="shared" si="156"/>
        <v>4465</v>
      </c>
      <c r="S336" s="90">
        <f t="shared" si="143"/>
        <v>4465</v>
      </c>
      <c r="U336" s="111">
        <f t="shared" si="157"/>
        <v>19205.5</v>
      </c>
      <c r="V336">
        <f t="shared" si="144"/>
        <v>0</v>
      </c>
      <c r="W336" s="91">
        <v>327</v>
      </c>
      <c r="X336" s="92">
        <v>5</v>
      </c>
      <c r="Y336" s="93">
        <v>64175</v>
      </c>
      <c r="Z336" s="93">
        <v>0</v>
      </c>
      <c r="AA336" s="93">
        <v>64175</v>
      </c>
      <c r="AB336" s="93">
        <v>4465</v>
      </c>
      <c r="AC336" s="93">
        <v>68640</v>
      </c>
      <c r="AD336" s="93">
        <v>0</v>
      </c>
      <c r="AE336" s="93">
        <v>0</v>
      </c>
      <c r="AF336" s="93">
        <v>0</v>
      </c>
      <c r="AG336" s="94">
        <v>68640</v>
      </c>
      <c r="AI336" s="91">
        <v>327</v>
      </c>
      <c r="AJ336" s="95">
        <v>331</v>
      </c>
      <c r="AK336" s="96" t="s">
        <v>409</v>
      </c>
      <c r="AL336" s="97">
        <f t="shared" si="158"/>
        <v>64175</v>
      </c>
      <c r="AM336" s="98">
        <v>68726</v>
      </c>
      <c r="AN336" s="97">
        <f t="shared" si="159"/>
        <v>0</v>
      </c>
      <c r="AO336" s="97">
        <v>4641.75</v>
      </c>
      <c r="AP336" s="97">
        <v>995.75</v>
      </c>
      <c r="AQ336" s="97">
        <v>2414.25</v>
      </c>
      <c r="AR336" s="97">
        <v>6688.75</v>
      </c>
      <c r="AS336" s="97">
        <v>0</v>
      </c>
      <c r="AT336" s="97">
        <f t="shared" si="160"/>
        <v>0</v>
      </c>
      <c r="AU336" s="99">
        <f t="shared" si="161"/>
        <v>14740.5</v>
      </c>
      <c r="AV336" s="99">
        <f t="shared" si="162"/>
        <v>0</v>
      </c>
      <c r="AX336" s="100">
        <v>327</v>
      </c>
      <c r="AY336" s="101" t="s">
        <v>409</v>
      </c>
      <c r="AZ336" s="102"/>
      <c r="BA336" s="102"/>
      <c r="BB336" s="103"/>
      <c r="BC336" s="104">
        <f t="shared" si="163"/>
        <v>0</v>
      </c>
      <c r="BD336" s="103"/>
      <c r="BE336" s="103"/>
      <c r="BF336" s="104">
        <f t="shared" si="145"/>
        <v>0</v>
      </c>
      <c r="BG336" s="105">
        <f t="shared" si="146"/>
        <v>0</v>
      </c>
      <c r="BH336" s="106"/>
      <c r="BI336" s="104">
        <v>0</v>
      </c>
      <c r="BJ336" s="97">
        <f t="shared" si="164"/>
        <v>0</v>
      </c>
      <c r="BK336" s="97">
        <f t="shared" si="165"/>
        <v>0</v>
      </c>
      <c r="BL336" s="97">
        <f t="shared" si="166"/>
        <v>0</v>
      </c>
      <c r="BM336" s="97"/>
      <c r="BN336" s="104">
        <f t="shared" si="167"/>
        <v>0</v>
      </c>
      <c r="BO336" s="105">
        <f t="shared" si="168"/>
        <v>0</v>
      </c>
      <c r="BP336" s="107"/>
      <c r="BQ336" s="108">
        <v>0</v>
      </c>
      <c r="BR336" s="109">
        <v>0</v>
      </c>
      <c r="BS336" s="107"/>
      <c r="BT336" s="110"/>
      <c r="BU336" s="110">
        <f t="shared" si="147"/>
        <v>-327</v>
      </c>
      <c r="BV336"/>
      <c r="BW336" s="26"/>
      <c r="BX336" s="107"/>
    </row>
    <row r="337" spans="1:76">
      <c r="A337" s="79">
        <v>328</v>
      </c>
      <c r="B337" s="79">
        <v>332</v>
      </c>
      <c r="C337" s="80" t="s">
        <v>410</v>
      </c>
      <c r="D337" s="81">
        <f t="shared" si="148"/>
        <v>0</v>
      </c>
      <c r="E337" s="82">
        <f t="shared" si="149"/>
        <v>0</v>
      </c>
      <c r="F337" s="82">
        <f t="shared" si="149"/>
        <v>0</v>
      </c>
      <c r="G337" s="83">
        <f t="shared" si="150"/>
        <v>0</v>
      </c>
      <c r="H337" s="84"/>
      <c r="I337" s="85">
        <f t="shared" si="151"/>
        <v>0</v>
      </c>
      <c r="J337" s="86" t="str">
        <f t="shared" si="141"/>
        <v/>
      </c>
      <c r="K337" s="87">
        <f t="shared" si="152"/>
        <v>0</v>
      </c>
      <c r="L337" s="83">
        <f t="shared" si="153"/>
        <v>0</v>
      </c>
      <c r="M337" s="88"/>
      <c r="N337" s="111">
        <f t="shared" si="142"/>
        <v>0</v>
      </c>
      <c r="P337" s="85">
        <f t="shared" si="154"/>
        <v>0</v>
      </c>
      <c r="Q337" s="82">
        <f t="shared" si="155"/>
        <v>0</v>
      </c>
      <c r="R337" s="82">
        <f t="shared" si="156"/>
        <v>0</v>
      </c>
      <c r="S337" s="90">
        <f t="shared" si="143"/>
        <v>0</v>
      </c>
      <c r="U337" s="111">
        <f t="shared" si="157"/>
        <v>0</v>
      </c>
      <c r="V337">
        <f t="shared" si="144"/>
        <v>0</v>
      </c>
      <c r="W337" s="91">
        <v>328</v>
      </c>
      <c r="X337" s="92"/>
      <c r="Y337" s="93"/>
      <c r="Z337" s="93"/>
      <c r="AA337" s="93"/>
      <c r="AB337" s="93"/>
      <c r="AC337" s="93"/>
      <c r="AD337" s="93"/>
      <c r="AE337" s="93"/>
      <c r="AF337" s="93"/>
      <c r="AG337" s="94"/>
      <c r="AI337" s="91">
        <v>328</v>
      </c>
      <c r="AJ337" s="95">
        <v>332</v>
      </c>
      <c r="AK337" s="96" t="s">
        <v>410</v>
      </c>
      <c r="AL337" s="97">
        <f t="shared" si="158"/>
        <v>0</v>
      </c>
      <c r="AM337" s="98">
        <v>0</v>
      </c>
      <c r="AN337" s="97">
        <f t="shared" si="159"/>
        <v>0</v>
      </c>
      <c r="AO337" s="97">
        <v>0</v>
      </c>
      <c r="AP337" s="97">
        <v>0</v>
      </c>
      <c r="AQ337" s="97">
        <v>0</v>
      </c>
      <c r="AR337" s="97">
        <v>0</v>
      </c>
      <c r="AS337" s="97">
        <v>0</v>
      </c>
      <c r="AT337" s="97">
        <f t="shared" si="160"/>
        <v>0</v>
      </c>
      <c r="AU337" s="99">
        <f t="shared" si="161"/>
        <v>0</v>
      </c>
      <c r="AV337" s="99">
        <f t="shared" si="162"/>
        <v>0</v>
      </c>
      <c r="AX337" s="100">
        <v>328</v>
      </c>
      <c r="AY337" s="101" t="s">
        <v>410</v>
      </c>
      <c r="AZ337" s="102"/>
      <c r="BA337" s="102"/>
      <c r="BB337" s="103"/>
      <c r="BC337" s="104">
        <f t="shared" si="163"/>
        <v>0</v>
      </c>
      <c r="BD337" s="103"/>
      <c r="BE337" s="103"/>
      <c r="BF337" s="104">
        <f t="shared" si="145"/>
        <v>0</v>
      </c>
      <c r="BG337" s="105">
        <f t="shared" si="146"/>
        <v>0</v>
      </c>
      <c r="BH337" s="106"/>
      <c r="BI337" s="104">
        <v>0</v>
      </c>
      <c r="BJ337" s="97">
        <f t="shared" si="164"/>
        <v>0</v>
      </c>
      <c r="BK337" s="97">
        <f t="shared" si="165"/>
        <v>0</v>
      </c>
      <c r="BL337" s="97">
        <f t="shared" si="166"/>
        <v>0</v>
      </c>
      <c r="BM337" s="97"/>
      <c r="BN337" s="104">
        <f t="shared" si="167"/>
        <v>0</v>
      </c>
      <c r="BO337" s="105">
        <f t="shared" si="168"/>
        <v>0</v>
      </c>
      <c r="BP337" s="107"/>
      <c r="BQ337" s="108">
        <v>0</v>
      </c>
      <c r="BR337" s="109">
        <v>0</v>
      </c>
      <c r="BS337" s="107"/>
      <c r="BT337" s="110"/>
      <c r="BU337" s="110">
        <f t="shared" si="147"/>
        <v>-328</v>
      </c>
      <c r="BV337"/>
      <c r="BW337" s="26"/>
      <c r="BX337" s="107"/>
    </row>
    <row r="338" spans="1:76">
      <c r="A338" s="79">
        <v>329</v>
      </c>
      <c r="B338" s="79">
        <v>324</v>
      </c>
      <c r="C338" s="80" t="s">
        <v>411</v>
      </c>
      <c r="D338" s="81">
        <f t="shared" si="148"/>
        <v>0</v>
      </c>
      <c r="E338" s="82">
        <f t="shared" si="149"/>
        <v>0</v>
      </c>
      <c r="F338" s="82">
        <f t="shared" si="149"/>
        <v>0</v>
      </c>
      <c r="G338" s="83">
        <f t="shared" si="150"/>
        <v>0</v>
      </c>
      <c r="H338" s="84"/>
      <c r="I338" s="85">
        <f t="shared" si="151"/>
        <v>0</v>
      </c>
      <c r="J338" s="86" t="str">
        <f t="shared" si="141"/>
        <v/>
      </c>
      <c r="K338" s="87">
        <f t="shared" si="152"/>
        <v>0</v>
      </c>
      <c r="L338" s="83">
        <f t="shared" si="153"/>
        <v>0</v>
      </c>
      <c r="M338" s="88"/>
      <c r="N338" s="111">
        <f t="shared" si="142"/>
        <v>0</v>
      </c>
      <c r="P338" s="85">
        <f t="shared" si="154"/>
        <v>0</v>
      </c>
      <c r="Q338" s="82">
        <f t="shared" si="155"/>
        <v>0</v>
      </c>
      <c r="R338" s="82">
        <f t="shared" si="156"/>
        <v>0</v>
      </c>
      <c r="S338" s="90">
        <f t="shared" si="143"/>
        <v>0</v>
      </c>
      <c r="U338" s="111">
        <f t="shared" si="157"/>
        <v>0</v>
      </c>
      <c r="V338">
        <f t="shared" si="144"/>
        <v>0</v>
      </c>
      <c r="W338" s="91">
        <v>329</v>
      </c>
      <c r="X338" s="92"/>
      <c r="Y338" s="93"/>
      <c r="Z338" s="93"/>
      <c r="AA338" s="93"/>
      <c r="AB338" s="93"/>
      <c r="AC338" s="93"/>
      <c r="AD338" s="93"/>
      <c r="AE338" s="93"/>
      <c r="AF338" s="93"/>
      <c r="AG338" s="94"/>
      <c r="AI338" s="91">
        <v>329</v>
      </c>
      <c r="AJ338" s="95">
        <v>324</v>
      </c>
      <c r="AK338" s="96" t="s">
        <v>411</v>
      </c>
      <c r="AL338" s="97">
        <f t="shared" si="158"/>
        <v>0</v>
      </c>
      <c r="AM338" s="98">
        <v>0</v>
      </c>
      <c r="AN338" s="97">
        <f t="shared" si="159"/>
        <v>0</v>
      </c>
      <c r="AO338" s="97">
        <v>0</v>
      </c>
      <c r="AP338" s="97">
        <v>0</v>
      </c>
      <c r="AQ338" s="97">
        <v>0</v>
      </c>
      <c r="AR338" s="97">
        <v>0</v>
      </c>
      <c r="AS338" s="97">
        <v>0</v>
      </c>
      <c r="AT338" s="97">
        <f t="shared" si="160"/>
        <v>0</v>
      </c>
      <c r="AU338" s="99">
        <f t="shared" si="161"/>
        <v>0</v>
      </c>
      <c r="AV338" s="99">
        <f t="shared" si="162"/>
        <v>0</v>
      </c>
      <c r="AX338" s="100">
        <v>329</v>
      </c>
      <c r="AY338" s="101" t="s">
        <v>411</v>
      </c>
      <c r="AZ338" s="102"/>
      <c r="BA338" s="102"/>
      <c r="BB338" s="103"/>
      <c r="BC338" s="104">
        <f t="shared" si="163"/>
        <v>0</v>
      </c>
      <c r="BD338" s="103"/>
      <c r="BE338" s="103"/>
      <c r="BF338" s="104">
        <f t="shared" si="145"/>
        <v>0</v>
      </c>
      <c r="BG338" s="105">
        <f t="shared" si="146"/>
        <v>0</v>
      </c>
      <c r="BH338" s="106"/>
      <c r="BI338" s="104">
        <v>0</v>
      </c>
      <c r="BJ338" s="97">
        <f t="shared" si="164"/>
        <v>0</v>
      </c>
      <c r="BK338" s="97">
        <f t="shared" si="165"/>
        <v>0</v>
      </c>
      <c r="BL338" s="97">
        <f t="shared" si="166"/>
        <v>0</v>
      </c>
      <c r="BM338" s="97"/>
      <c r="BN338" s="104">
        <f t="shared" si="167"/>
        <v>0</v>
      </c>
      <c r="BO338" s="105">
        <f t="shared" si="168"/>
        <v>0</v>
      </c>
      <c r="BP338" s="107"/>
      <c r="BQ338" s="108">
        <v>0</v>
      </c>
      <c r="BR338" s="109">
        <v>0</v>
      </c>
      <c r="BS338" s="107"/>
      <c r="BT338" s="110"/>
      <c r="BU338" s="110">
        <f t="shared" si="147"/>
        <v>-329</v>
      </c>
      <c r="BV338"/>
      <c r="BW338" s="26"/>
      <c r="BX338" s="107"/>
    </row>
    <row r="339" spans="1:76">
      <c r="A339" s="79">
        <v>330</v>
      </c>
      <c r="B339" s="79">
        <v>333</v>
      </c>
      <c r="C339" s="80" t="s">
        <v>412</v>
      </c>
      <c r="D339" s="81">
        <f t="shared" si="148"/>
        <v>0</v>
      </c>
      <c r="E339" s="82">
        <f t="shared" si="149"/>
        <v>0</v>
      </c>
      <c r="F339" s="82">
        <f t="shared" si="149"/>
        <v>0</v>
      </c>
      <c r="G339" s="83">
        <f t="shared" si="150"/>
        <v>0</v>
      </c>
      <c r="H339" s="84"/>
      <c r="I339" s="85">
        <f t="shared" si="151"/>
        <v>0</v>
      </c>
      <c r="J339" s="86">
        <f t="shared" si="141"/>
        <v>0</v>
      </c>
      <c r="K339" s="87">
        <f t="shared" si="152"/>
        <v>0</v>
      </c>
      <c r="L339" s="83">
        <f t="shared" si="153"/>
        <v>0</v>
      </c>
      <c r="M339" s="88"/>
      <c r="N339" s="111">
        <f t="shared" si="142"/>
        <v>0</v>
      </c>
      <c r="P339" s="85">
        <f t="shared" si="154"/>
        <v>0</v>
      </c>
      <c r="Q339" s="82">
        <f t="shared" si="155"/>
        <v>0</v>
      </c>
      <c r="R339" s="82">
        <f t="shared" si="156"/>
        <v>0</v>
      </c>
      <c r="S339" s="90">
        <f t="shared" si="143"/>
        <v>0</v>
      </c>
      <c r="U339" s="111">
        <f t="shared" si="157"/>
        <v>7482.25</v>
      </c>
      <c r="V339">
        <f t="shared" si="144"/>
        <v>0</v>
      </c>
      <c r="W339" s="91">
        <v>330</v>
      </c>
      <c r="X339" s="92"/>
      <c r="Y339" s="93"/>
      <c r="Z339" s="93"/>
      <c r="AA339" s="93"/>
      <c r="AB339" s="93"/>
      <c r="AC339" s="93"/>
      <c r="AD339" s="93"/>
      <c r="AE339" s="93"/>
      <c r="AF339" s="93"/>
      <c r="AG339" s="94"/>
      <c r="AI339" s="91">
        <v>330</v>
      </c>
      <c r="AJ339" s="95">
        <v>333</v>
      </c>
      <c r="AK339" s="96" t="s">
        <v>412</v>
      </c>
      <c r="AL339" s="97">
        <f t="shared" si="158"/>
        <v>0</v>
      </c>
      <c r="AM339" s="98">
        <v>0</v>
      </c>
      <c r="AN339" s="97">
        <f t="shared" si="159"/>
        <v>0</v>
      </c>
      <c r="AO339" s="97">
        <v>0</v>
      </c>
      <c r="AP339" s="97">
        <v>0</v>
      </c>
      <c r="AQ339" s="97">
        <v>0</v>
      </c>
      <c r="AR339" s="97">
        <v>0</v>
      </c>
      <c r="AS339" s="97">
        <v>7482.25</v>
      </c>
      <c r="AT339" s="97">
        <f t="shared" si="160"/>
        <v>0</v>
      </c>
      <c r="AU339" s="99">
        <f t="shared" si="161"/>
        <v>7482.25</v>
      </c>
      <c r="AV339" s="99">
        <f t="shared" si="162"/>
        <v>0</v>
      </c>
      <c r="AX339" s="100">
        <v>330</v>
      </c>
      <c r="AY339" s="101" t="s">
        <v>412</v>
      </c>
      <c r="AZ339" s="102"/>
      <c r="BA339" s="102"/>
      <c r="BB339" s="103"/>
      <c r="BC339" s="104">
        <f t="shared" si="163"/>
        <v>0</v>
      </c>
      <c r="BD339" s="103"/>
      <c r="BE339" s="103"/>
      <c r="BF339" s="104">
        <f t="shared" si="145"/>
        <v>0</v>
      </c>
      <c r="BG339" s="105">
        <f t="shared" si="146"/>
        <v>0</v>
      </c>
      <c r="BH339" s="106"/>
      <c r="BI339" s="104">
        <v>0</v>
      </c>
      <c r="BJ339" s="97">
        <f t="shared" si="164"/>
        <v>0</v>
      </c>
      <c r="BK339" s="97">
        <f t="shared" si="165"/>
        <v>0</v>
      </c>
      <c r="BL339" s="97">
        <f t="shared" si="166"/>
        <v>0</v>
      </c>
      <c r="BM339" s="97"/>
      <c r="BN339" s="104">
        <f t="shared" si="167"/>
        <v>0</v>
      </c>
      <c r="BO339" s="105">
        <f t="shared" si="168"/>
        <v>0</v>
      </c>
      <c r="BP339" s="107"/>
      <c r="BQ339" s="108">
        <v>0</v>
      </c>
      <c r="BR339" s="109">
        <v>0</v>
      </c>
      <c r="BS339" s="107"/>
      <c r="BT339" s="110"/>
      <c r="BU339" s="110">
        <f t="shared" si="147"/>
        <v>-330</v>
      </c>
      <c r="BV339"/>
      <c r="BW339" s="26"/>
      <c r="BX339" s="107"/>
    </row>
    <row r="340" spans="1:76">
      <c r="A340" s="79">
        <v>331</v>
      </c>
      <c r="B340" s="79">
        <v>334</v>
      </c>
      <c r="C340" s="80" t="s">
        <v>413</v>
      </c>
      <c r="D340" s="81">
        <f t="shared" si="148"/>
        <v>7</v>
      </c>
      <c r="E340" s="82">
        <f t="shared" si="149"/>
        <v>76760</v>
      </c>
      <c r="F340" s="82">
        <f t="shared" si="149"/>
        <v>6251</v>
      </c>
      <c r="G340" s="83">
        <f t="shared" si="150"/>
        <v>83011</v>
      </c>
      <c r="H340" s="84"/>
      <c r="I340" s="85">
        <f t="shared" si="151"/>
        <v>1522.7334156708032</v>
      </c>
      <c r="J340" s="86">
        <f t="shared" si="141"/>
        <v>8.3080089241934871E-2</v>
      </c>
      <c r="K340" s="87">
        <f t="shared" si="152"/>
        <v>6251</v>
      </c>
      <c r="L340" s="83">
        <f t="shared" si="153"/>
        <v>7773.733415670803</v>
      </c>
      <c r="M340" s="88"/>
      <c r="N340" s="111">
        <f t="shared" si="142"/>
        <v>75237.266584329191</v>
      </c>
      <c r="P340" s="85">
        <f t="shared" si="154"/>
        <v>0</v>
      </c>
      <c r="Q340" s="82">
        <f t="shared" si="155"/>
        <v>1522.7334156708032</v>
      </c>
      <c r="R340" s="82">
        <f t="shared" si="156"/>
        <v>6251</v>
      </c>
      <c r="S340" s="90">
        <f t="shared" si="143"/>
        <v>7773.733415670803</v>
      </c>
      <c r="U340" s="111">
        <f t="shared" si="157"/>
        <v>24579.5</v>
      </c>
      <c r="V340">
        <f t="shared" si="144"/>
        <v>0</v>
      </c>
      <c r="W340" s="91">
        <v>331</v>
      </c>
      <c r="X340" s="92">
        <v>7</v>
      </c>
      <c r="Y340" s="93">
        <v>76760</v>
      </c>
      <c r="Z340" s="93">
        <v>0</v>
      </c>
      <c r="AA340" s="93">
        <v>76760</v>
      </c>
      <c r="AB340" s="93">
        <v>6251</v>
      </c>
      <c r="AC340" s="93">
        <v>83011</v>
      </c>
      <c r="AD340" s="93">
        <v>0</v>
      </c>
      <c r="AE340" s="93">
        <v>0</v>
      </c>
      <c r="AF340" s="93">
        <v>0</v>
      </c>
      <c r="AG340" s="94">
        <v>83011</v>
      </c>
      <c r="AI340" s="91">
        <v>331</v>
      </c>
      <c r="AJ340" s="95">
        <v>334</v>
      </c>
      <c r="AK340" s="96" t="s">
        <v>413</v>
      </c>
      <c r="AL340" s="97">
        <f t="shared" si="158"/>
        <v>76760</v>
      </c>
      <c r="AM340" s="98">
        <v>74922</v>
      </c>
      <c r="AN340" s="97">
        <f t="shared" si="159"/>
        <v>1838</v>
      </c>
      <c r="AO340" s="97">
        <v>3739.25</v>
      </c>
      <c r="AP340" s="97">
        <v>0</v>
      </c>
      <c r="AQ340" s="97">
        <v>0</v>
      </c>
      <c r="AR340" s="97">
        <v>12751.25</v>
      </c>
      <c r="AS340" s="97">
        <v>0</v>
      </c>
      <c r="AT340" s="97">
        <f t="shared" si="160"/>
        <v>0</v>
      </c>
      <c r="AU340" s="99">
        <f t="shared" si="161"/>
        <v>18328.5</v>
      </c>
      <c r="AV340" s="99">
        <f t="shared" si="162"/>
        <v>1522.7334156708032</v>
      </c>
      <c r="AX340" s="100">
        <v>331</v>
      </c>
      <c r="AY340" s="101" t="s">
        <v>413</v>
      </c>
      <c r="AZ340" s="102"/>
      <c r="BA340" s="102"/>
      <c r="BB340" s="103"/>
      <c r="BC340" s="104">
        <f t="shared" si="163"/>
        <v>0</v>
      </c>
      <c r="BD340" s="103"/>
      <c r="BE340" s="103"/>
      <c r="BF340" s="104">
        <f t="shared" si="145"/>
        <v>0</v>
      </c>
      <c r="BG340" s="105">
        <f t="shared" si="146"/>
        <v>0</v>
      </c>
      <c r="BH340" s="106"/>
      <c r="BI340" s="104">
        <v>0</v>
      </c>
      <c r="BJ340" s="97">
        <f t="shared" si="164"/>
        <v>1838</v>
      </c>
      <c r="BK340" s="97">
        <f t="shared" si="165"/>
        <v>1838</v>
      </c>
      <c r="BL340" s="97">
        <f t="shared" si="166"/>
        <v>0</v>
      </c>
      <c r="BM340" s="97"/>
      <c r="BN340" s="104">
        <f t="shared" si="167"/>
        <v>0</v>
      </c>
      <c r="BO340" s="105">
        <f t="shared" si="168"/>
        <v>0</v>
      </c>
      <c r="BP340" s="107"/>
      <c r="BQ340" s="108">
        <v>17680</v>
      </c>
      <c r="BR340" s="109">
        <v>5099</v>
      </c>
      <c r="BS340" s="107"/>
      <c r="BT340" s="110"/>
      <c r="BU340" s="110">
        <f t="shared" si="147"/>
        <v>-331</v>
      </c>
      <c r="BV340"/>
      <c r="BW340" s="26"/>
      <c r="BX340" s="107"/>
    </row>
    <row r="341" spans="1:76">
      <c r="A341" s="79">
        <v>332</v>
      </c>
      <c r="B341" s="79">
        <v>325</v>
      </c>
      <c r="C341" s="80" t="s">
        <v>414</v>
      </c>
      <c r="D341" s="81">
        <f t="shared" si="148"/>
        <v>58</v>
      </c>
      <c r="E341" s="82">
        <f t="shared" si="149"/>
        <v>713888</v>
      </c>
      <c r="F341" s="82">
        <f t="shared" si="149"/>
        <v>51794</v>
      </c>
      <c r="G341" s="83">
        <f t="shared" si="150"/>
        <v>765682</v>
      </c>
      <c r="H341" s="84"/>
      <c r="I341" s="85">
        <f t="shared" si="151"/>
        <v>149710.04603493371</v>
      </c>
      <c r="J341" s="86">
        <f t="shared" si="141"/>
        <v>0.63377379576214421</v>
      </c>
      <c r="K341" s="87">
        <f t="shared" si="152"/>
        <v>51794</v>
      </c>
      <c r="L341" s="83">
        <f t="shared" si="153"/>
        <v>201504.04603493371</v>
      </c>
      <c r="M341" s="88"/>
      <c r="N341" s="111">
        <f t="shared" si="142"/>
        <v>564177.95396506623</v>
      </c>
      <c r="P341" s="85">
        <f t="shared" si="154"/>
        <v>0</v>
      </c>
      <c r="Q341" s="82">
        <f t="shared" si="155"/>
        <v>149710.04603493371</v>
      </c>
      <c r="R341" s="82">
        <f t="shared" si="156"/>
        <v>51794</v>
      </c>
      <c r="S341" s="90">
        <f t="shared" si="143"/>
        <v>201504.04603493371</v>
      </c>
      <c r="U341" s="111">
        <f t="shared" si="157"/>
        <v>288014</v>
      </c>
      <c r="V341">
        <f t="shared" si="144"/>
        <v>0</v>
      </c>
      <c r="W341" s="91">
        <v>332</v>
      </c>
      <c r="X341" s="92">
        <v>58</v>
      </c>
      <c r="Y341" s="93">
        <v>713888</v>
      </c>
      <c r="Z341" s="93">
        <v>0</v>
      </c>
      <c r="AA341" s="93">
        <v>713888</v>
      </c>
      <c r="AB341" s="93">
        <v>51794</v>
      </c>
      <c r="AC341" s="93">
        <v>765682</v>
      </c>
      <c r="AD341" s="93">
        <v>0</v>
      </c>
      <c r="AE341" s="93">
        <v>0</v>
      </c>
      <c r="AF341" s="93">
        <v>0</v>
      </c>
      <c r="AG341" s="94">
        <v>765682</v>
      </c>
      <c r="AI341" s="91">
        <v>332</v>
      </c>
      <c r="AJ341" s="95">
        <v>325</v>
      </c>
      <c r="AK341" s="96" t="s">
        <v>414</v>
      </c>
      <c r="AL341" s="97">
        <f t="shared" si="158"/>
        <v>713888</v>
      </c>
      <c r="AM341" s="98">
        <v>533182</v>
      </c>
      <c r="AN341" s="97">
        <f t="shared" si="159"/>
        <v>180706</v>
      </c>
      <c r="AO341" s="97">
        <v>0</v>
      </c>
      <c r="AP341" s="97">
        <v>0</v>
      </c>
      <c r="AQ341" s="97">
        <v>14763.25</v>
      </c>
      <c r="AR341" s="97">
        <v>40750.75</v>
      </c>
      <c r="AS341" s="97">
        <v>0</v>
      </c>
      <c r="AT341" s="97">
        <f t="shared" si="160"/>
        <v>0</v>
      </c>
      <c r="AU341" s="99">
        <f t="shared" si="161"/>
        <v>236220</v>
      </c>
      <c r="AV341" s="99">
        <f t="shared" si="162"/>
        <v>149710.04603493371</v>
      </c>
      <c r="AX341" s="100">
        <v>332</v>
      </c>
      <c r="AY341" s="101" t="s">
        <v>414</v>
      </c>
      <c r="AZ341" s="102"/>
      <c r="BA341" s="102"/>
      <c r="BB341" s="103"/>
      <c r="BC341" s="104">
        <f t="shared" si="163"/>
        <v>0</v>
      </c>
      <c r="BD341" s="103"/>
      <c r="BE341" s="103"/>
      <c r="BF341" s="104">
        <f t="shared" si="145"/>
        <v>0</v>
      </c>
      <c r="BG341" s="105">
        <f t="shared" si="146"/>
        <v>0</v>
      </c>
      <c r="BH341" s="106"/>
      <c r="BI341" s="104">
        <v>0</v>
      </c>
      <c r="BJ341" s="97">
        <f t="shared" si="164"/>
        <v>180706</v>
      </c>
      <c r="BK341" s="97">
        <f t="shared" si="165"/>
        <v>180706</v>
      </c>
      <c r="BL341" s="97">
        <f t="shared" si="166"/>
        <v>0</v>
      </c>
      <c r="BM341" s="97"/>
      <c r="BN341" s="104">
        <f t="shared" si="167"/>
        <v>0</v>
      </c>
      <c r="BO341" s="105">
        <f t="shared" si="168"/>
        <v>0</v>
      </c>
      <c r="BP341" s="107"/>
      <c r="BQ341" s="108">
        <v>143147</v>
      </c>
      <c r="BR341" s="109">
        <v>8248.25</v>
      </c>
      <c r="BS341" s="107"/>
      <c r="BT341" s="110"/>
      <c r="BU341" s="110">
        <f t="shared" si="147"/>
        <v>-332</v>
      </c>
      <c r="BV341"/>
      <c r="BW341" s="26"/>
      <c r="BX341" s="107"/>
    </row>
    <row r="342" spans="1:76">
      <c r="A342" s="79">
        <v>333</v>
      </c>
      <c r="B342" s="79">
        <v>326</v>
      </c>
      <c r="C342" s="80" t="s">
        <v>415</v>
      </c>
      <c r="D342" s="81">
        <f t="shared" si="148"/>
        <v>0</v>
      </c>
      <c r="E342" s="82">
        <f t="shared" si="149"/>
        <v>0</v>
      </c>
      <c r="F342" s="82">
        <f t="shared" si="149"/>
        <v>0</v>
      </c>
      <c r="G342" s="83">
        <f t="shared" si="150"/>
        <v>0</v>
      </c>
      <c r="H342" s="84"/>
      <c r="I342" s="85">
        <f t="shared" si="151"/>
        <v>0</v>
      </c>
      <c r="J342" s="86" t="str">
        <f t="shared" si="141"/>
        <v/>
      </c>
      <c r="K342" s="87">
        <f t="shared" si="152"/>
        <v>0</v>
      </c>
      <c r="L342" s="83">
        <f t="shared" si="153"/>
        <v>0</v>
      </c>
      <c r="M342" s="88"/>
      <c r="N342" s="111">
        <f t="shared" si="142"/>
        <v>0</v>
      </c>
      <c r="P342" s="85">
        <f t="shared" si="154"/>
        <v>0</v>
      </c>
      <c r="Q342" s="82">
        <f t="shared" si="155"/>
        <v>0</v>
      </c>
      <c r="R342" s="82">
        <f t="shared" si="156"/>
        <v>0</v>
      </c>
      <c r="S342" s="90">
        <f t="shared" si="143"/>
        <v>0</v>
      </c>
      <c r="U342" s="111">
        <f t="shared" si="157"/>
        <v>0</v>
      </c>
      <c r="V342">
        <f t="shared" si="144"/>
        <v>0</v>
      </c>
      <c r="W342" s="91">
        <v>333</v>
      </c>
      <c r="X342" s="92"/>
      <c r="Y342" s="93"/>
      <c r="Z342" s="93"/>
      <c r="AA342" s="93"/>
      <c r="AB342" s="93"/>
      <c r="AC342" s="93"/>
      <c r="AD342" s="93"/>
      <c r="AE342" s="93"/>
      <c r="AF342" s="93"/>
      <c r="AG342" s="94"/>
      <c r="AI342" s="91">
        <v>333</v>
      </c>
      <c r="AJ342" s="95">
        <v>326</v>
      </c>
      <c r="AK342" s="96" t="s">
        <v>415</v>
      </c>
      <c r="AL342" s="97">
        <f t="shared" si="158"/>
        <v>0</v>
      </c>
      <c r="AM342" s="98">
        <v>0</v>
      </c>
      <c r="AN342" s="97">
        <f t="shared" si="159"/>
        <v>0</v>
      </c>
      <c r="AO342" s="97">
        <v>0</v>
      </c>
      <c r="AP342" s="97">
        <v>0</v>
      </c>
      <c r="AQ342" s="97">
        <v>0</v>
      </c>
      <c r="AR342" s="97">
        <v>0</v>
      </c>
      <c r="AS342" s="97">
        <v>0</v>
      </c>
      <c r="AT342" s="97">
        <f t="shared" si="160"/>
        <v>0</v>
      </c>
      <c r="AU342" s="99">
        <f t="shared" si="161"/>
        <v>0</v>
      </c>
      <c r="AV342" s="99">
        <f t="shared" si="162"/>
        <v>0</v>
      </c>
      <c r="AX342" s="100">
        <v>333</v>
      </c>
      <c r="AY342" s="101" t="s">
        <v>415</v>
      </c>
      <c r="AZ342" s="102"/>
      <c r="BA342" s="102"/>
      <c r="BB342" s="103"/>
      <c r="BC342" s="104">
        <f t="shared" si="163"/>
        <v>0</v>
      </c>
      <c r="BD342" s="103"/>
      <c r="BE342" s="103"/>
      <c r="BF342" s="104">
        <f t="shared" si="145"/>
        <v>0</v>
      </c>
      <c r="BG342" s="105">
        <f t="shared" si="146"/>
        <v>0</v>
      </c>
      <c r="BH342" s="106"/>
      <c r="BI342" s="104">
        <v>0</v>
      </c>
      <c r="BJ342" s="97">
        <f t="shared" si="164"/>
        <v>0</v>
      </c>
      <c r="BK342" s="97">
        <f t="shared" si="165"/>
        <v>0</v>
      </c>
      <c r="BL342" s="97">
        <f t="shared" si="166"/>
        <v>0</v>
      </c>
      <c r="BM342" s="97"/>
      <c r="BN342" s="104">
        <f t="shared" si="167"/>
        <v>0</v>
      </c>
      <c r="BO342" s="105">
        <f t="shared" si="168"/>
        <v>0</v>
      </c>
      <c r="BP342" s="107"/>
      <c r="BQ342" s="108">
        <v>0</v>
      </c>
      <c r="BR342" s="109">
        <v>0</v>
      </c>
      <c r="BS342" s="107"/>
      <c r="BT342" s="110"/>
      <c r="BU342" s="110">
        <f t="shared" si="147"/>
        <v>-333</v>
      </c>
      <c r="BV342"/>
      <c r="BW342" s="26"/>
      <c r="BX342" s="107"/>
    </row>
    <row r="343" spans="1:76">
      <c r="A343" s="79">
        <v>334</v>
      </c>
      <c r="B343" s="79">
        <v>327</v>
      </c>
      <c r="C343" s="80" t="s">
        <v>416</v>
      </c>
      <c r="D343" s="81">
        <f t="shared" si="148"/>
        <v>0</v>
      </c>
      <c r="E343" s="82">
        <f t="shared" si="149"/>
        <v>0</v>
      </c>
      <c r="F343" s="82">
        <f t="shared" si="149"/>
        <v>0</v>
      </c>
      <c r="G343" s="83">
        <f t="shared" si="150"/>
        <v>0</v>
      </c>
      <c r="H343" s="84"/>
      <c r="I343" s="85">
        <f t="shared" si="151"/>
        <v>0</v>
      </c>
      <c r="J343" s="86" t="str">
        <f t="shared" si="141"/>
        <v/>
      </c>
      <c r="K343" s="87">
        <f t="shared" si="152"/>
        <v>0</v>
      </c>
      <c r="L343" s="83">
        <f t="shared" si="153"/>
        <v>0</v>
      </c>
      <c r="M343" s="88"/>
      <c r="N343" s="111">
        <f t="shared" si="142"/>
        <v>0</v>
      </c>
      <c r="P343" s="85">
        <f t="shared" si="154"/>
        <v>0</v>
      </c>
      <c r="Q343" s="82">
        <f t="shared" si="155"/>
        <v>0</v>
      </c>
      <c r="R343" s="82">
        <f t="shared" si="156"/>
        <v>0</v>
      </c>
      <c r="S343" s="90">
        <f t="shared" si="143"/>
        <v>0</v>
      </c>
      <c r="U343" s="111">
        <f t="shared" si="157"/>
        <v>0</v>
      </c>
      <c r="V343">
        <f t="shared" si="144"/>
        <v>0</v>
      </c>
      <c r="W343" s="91">
        <v>334</v>
      </c>
      <c r="X343" s="92"/>
      <c r="Y343" s="93"/>
      <c r="Z343" s="93"/>
      <c r="AA343" s="93"/>
      <c r="AB343" s="93"/>
      <c r="AC343" s="93"/>
      <c r="AD343" s="93"/>
      <c r="AE343" s="93"/>
      <c r="AF343" s="93"/>
      <c r="AG343" s="94"/>
      <c r="AI343" s="91">
        <v>334</v>
      </c>
      <c r="AJ343" s="95">
        <v>327</v>
      </c>
      <c r="AK343" s="96" t="s">
        <v>416</v>
      </c>
      <c r="AL343" s="97">
        <f t="shared" si="158"/>
        <v>0</v>
      </c>
      <c r="AM343" s="98">
        <v>0</v>
      </c>
      <c r="AN343" s="97">
        <f t="shared" si="159"/>
        <v>0</v>
      </c>
      <c r="AO343" s="97">
        <v>0</v>
      </c>
      <c r="AP343" s="97">
        <v>0</v>
      </c>
      <c r="AQ343" s="97">
        <v>0</v>
      </c>
      <c r="AR343" s="97">
        <v>0</v>
      </c>
      <c r="AS343" s="97">
        <v>0</v>
      </c>
      <c r="AT343" s="97">
        <f t="shared" si="160"/>
        <v>0</v>
      </c>
      <c r="AU343" s="99">
        <f t="shared" si="161"/>
        <v>0</v>
      </c>
      <c r="AV343" s="99">
        <f t="shared" si="162"/>
        <v>0</v>
      </c>
      <c r="AX343" s="100">
        <v>334</v>
      </c>
      <c r="AY343" s="101" t="s">
        <v>416</v>
      </c>
      <c r="AZ343" s="102"/>
      <c r="BA343" s="102"/>
      <c r="BB343" s="103"/>
      <c r="BC343" s="104">
        <f t="shared" si="163"/>
        <v>0</v>
      </c>
      <c r="BD343" s="103"/>
      <c r="BE343" s="103"/>
      <c r="BF343" s="104">
        <f t="shared" si="145"/>
        <v>0</v>
      </c>
      <c r="BG343" s="105">
        <f t="shared" si="146"/>
        <v>0</v>
      </c>
      <c r="BH343" s="106"/>
      <c r="BI343" s="104">
        <v>0</v>
      </c>
      <c r="BJ343" s="97">
        <f t="shared" si="164"/>
        <v>0</v>
      </c>
      <c r="BK343" s="97">
        <f t="shared" si="165"/>
        <v>0</v>
      </c>
      <c r="BL343" s="97">
        <f t="shared" si="166"/>
        <v>0</v>
      </c>
      <c r="BM343" s="97"/>
      <c r="BN343" s="104">
        <f t="shared" si="167"/>
        <v>0</v>
      </c>
      <c r="BO343" s="105">
        <f t="shared" si="168"/>
        <v>0</v>
      </c>
      <c r="BP343" s="107"/>
      <c r="BQ343" s="108">
        <v>0</v>
      </c>
      <c r="BR343" s="109">
        <v>0</v>
      </c>
      <c r="BS343" s="107"/>
      <c r="BT343" s="110"/>
      <c r="BU343" s="110">
        <f t="shared" si="147"/>
        <v>-334</v>
      </c>
      <c r="BV343"/>
      <c r="BW343" s="26"/>
      <c r="BX343" s="107"/>
    </row>
    <row r="344" spans="1:76">
      <c r="A344" s="79">
        <v>335</v>
      </c>
      <c r="B344" s="79">
        <v>335</v>
      </c>
      <c r="C344" s="80" t="s">
        <v>417</v>
      </c>
      <c r="D344" s="81">
        <f t="shared" si="148"/>
        <v>0</v>
      </c>
      <c r="E344" s="82">
        <f t="shared" si="149"/>
        <v>0</v>
      </c>
      <c r="F344" s="82">
        <f t="shared" si="149"/>
        <v>0</v>
      </c>
      <c r="G344" s="83">
        <f t="shared" si="150"/>
        <v>0</v>
      </c>
      <c r="H344" s="84"/>
      <c r="I344" s="85">
        <f t="shared" si="151"/>
        <v>0</v>
      </c>
      <c r="J344" s="86">
        <f t="shared" si="141"/>
        <v>0</v>
      </c>
      <c r="K344" s="87">
        <f t="shared" si="152"/>
        <v>0</v>
      </c>
      <c r="L344" s="83">
        <f t="shared" si="153"/>
        <v>0</v>
      </c>
      <c r="M344" s="88"/>
      <c r="N344" s="111">
        <f t="shared" si="142"/>
        <v>0</v>
      </c>
      <c r="P344" s="85">
        <f t="shared" si="154"/>
        <v>0</v>
      </c>
      <c r="Q344" s="82">
        <f t="shared" si="155"/>
        <v>0</v>
      </c>
      <c r="R344" s="82">
        <f t="shared" si="156"/>
        <v>0</v>
      </c>
      <c r="S344" s="90">
        <f t="shared" si="143"/>
        <v>0</v>
      </c>
      <c r="U344" s="111">
        <f t="shared" si="157"/>
        <v>4802.5</v>
      </c>
      <c r="V344">
        <f t="shared" si="144"/>
        <v>0</v>
      </c>
      <c r="W344" s="91">
        <v>335</v>
      </c>
      <c r="X344" s="92"/>
      <c r="Y344" s="93"/>
      <c r="Z344" s="93"/>
      <c r="AA344" s="93"/>
      <c r="AB344" s="93"/>
      <c r="AC344" s="93"/>
      <c r="AD344" s="93"/>
      <c r="AE344" s="93"/>
      <c r="AF344" s="93"/>
      <c r="AG344" s="94"/>
      <c r="AI344" s="91">
        <v>335</v>
      </c>
      <c r="AJ344" s="95">
        <v>335</v>
      </c>
      <c r="AK344" s="96" t="s">
        <v>417</v>
      </c>
      <c r="AL344" s="97">
        <f t="shared" si="158"/>
        <v>0</v>
      </c>
      <c r="AM344" s="98">
        <v>13940</v>
      </c>
      <c r="AN344" s="97">
        <f t="shared" si="159"/>
        <v>0</v>
      </c>
      <c r="AO344" s="97">
        <v>237.75</v>
      </c>
      <c r="AP344" s="97">
        <v>119</v>
      </c>
      <c r="AQ344" s="97">
        <v>3128.25</v>
      </c>
      <c r="AR344" s="97">
        <v>0</v>
      </c>
      <c r="AS344" s="97">
        <v>1317.5</v>
      </c>
      <c r="AT344" s="97">
        <f t="shared" si="160"/>
        <v>0</v>
      </c>
      <c r="AU344" s="99">
        <f t="shared" si="161"/>
        <v>4802.5</v>
      </c>
      <c r="AV344" s="99">
        <f t="shared" si="162"/>
        <v>0</v>
      </c>
      <c r="AX344" s="100">
        <v>335</v>
      </c>
      <c r="AY344" s="101" t="s">
        <v>417</v>
      </c>
      <c r="AZ344" s="102"/>
      <c r="BA344" s="102"/>
      <c r="BB344" s="103"/>
      <c r="BC344" s="104">
        <f t="shared" si="163"/>
        <v>0</v>
      </c>
      <c r="BD344" s="103"/>
      <c r="BE344" s="103"/>
      <c r="BF344" s="104">
        <f t="shared" si="145"/>
        <v>0</v>
      </c>
      <c r="BG344" s="105">
        <f t="shared" si="146"/>
        <v>0</v>
      </c>
      <c r="BH344" s="106"/>
      <c r="BI344" s="104">
        <v>0</v>
      </c>
      <c r="BJ344" s="97">
        <f t="shared" si="164"/>
        <v>0</v>
      </c>
      <c r="BK344" s="97">
        <f t="shared" si="165"/>
        <v>0</v>
      </c>
      <c r="BL344" s="97">
        <f t="shared" si="166"/>
        <v>0</v>
      </c>
      <c r="BM344" s="97"/>
      <c r="BN344" s="104">
        <f t="shared" si="167"/>
        <v>0</v>
      </c>
      <c r="BO344" s="105">
        <f t="shared" si="168"/>
        <v>0</v>
      </c>
      <c r="BP344" s="107"/>
      <c r="BQ344" s="108">
        <v>4342</v>
      </c>
      <c r="BR344" s="109">
        <v>194.5</v>
      </c>
      <c r="BS344" s="107"/>
      <c r="BT344" s="110"/>
      <c r="BU344" s="110">
        <f t="shared" si="147"/>
        <v>-335</v>
      </c>
      <c r="BV344"/>
      <c r="BW344" s="26"/>
      <c r="BX344" s="107"/>
    </row>
    <row r="345" spans="1:76">
      <c r="A345" s="79">
        <v>336</v>
      </c>
      <c r="B345" s="79">
        <v>336</v>
      </c>
      <c r="C345" s="80" t="s">
        <v>418</v>
      </c>
      <c r="D345" s="81">
        <f t="shared" si="148"/>
        <v>105</v>
      </c>
      <c r="E345" s="82">
        <f t="shared" si="149"/>
        <v>1097577</v>
      </c>
      <c r="F345" s="82">
        <f t="shared" si="149"/>
        <v>93765</v>
      </c>
      <c r="G345" s="83">
        <f t="shared" si="150"/>
        <v>1191342</v>
      </c>
      <c r="H345" s="84"/>
      <c r="I345" s="85">
        <f t="shared" si="151"/>
        <v>39234.825407691998</v>
      </c>
      <c r="J345" s="86">
        <f t="shared" si="141"/>
        <v>0.20312664425468729</v>
      </c>
      <c r="K345" s="87">
        <f t="shared" si="152"/>
        <v>93765</v>
      </c>
      <c r="L345" s="83">
        <f t="shared" si="153"/>
        <v>132999.825407692</v>
      </c>
      <c r="M345" s="88"/>
      <c r="N345" s="111">
        <f t="shared" si="142"/>
        <v>1058342.174592308</v>
      </c>
      <c r="P345" s="85">
        <f t="shared" si="154"/>
        <v>0</v>
      </c>
      <c r="Q345" s="82">
        <f t="shared" si="155"/>
        <v>39234.825407691998</v>
      </c>
      <c r="R345" s="82">
        <f t="shared" si="156"/>
        <v>93765</v>
      </c>
      <c r="S345" s="90">
        <f t="shared" si="143"/>
        <v>132999.825407692</v>
      </c>
      <c r="U345" s="111">
        <f t="shared" si="157"/>
        <v>286919.5</v>
      </c>
      <c r="V345">
        <f t="shared" si="144"/>
        <v>0</v>
      </c>
      <c r="W345" s="91">
        <v>336</v>
      </c>
      <c r="X345" s="92">
        <v>105</v>
      </c>
      <c r="Y345" s="93">
        <v>1097577</v>
      </c>
      <c r="Z345" s="93">
        <v>0</v>
      </c>
      <c r="AA345" s="93">
        <v>1097577</v>
      </c>
      <c r="AB345" s="93">
        <v>93765</v>
      </c>
      <c r="AC345" s="93">
        <v>1191342</v>
      </c>
      <c r="AD345" s="93">
        <v>0</v>
      </c>
      <c r="AE345" s="93">
        <v>0</v>
      </c>
      <c r="AF345" s="93">
        <v>0</v>
      </c>
      <c r="AG345" s="94">
        <v>1191342</v>
      </c>
      <c r="AI345" s="91">
        <v>336</v>
      </c>
      <c r="AJ345" s="95">
        <v>336</v>
      </c>
      <c r="AK345" s="96" t="s">
        <v>418</v>
      </c>
      <c r="AL345" s="97">
        <f t="shared" si="158"/>
        <v>1097577</v>
      </c>
      <c r="AM345" s="98">
        <v>1050219</v>
      </c>
      <c r="AN345" s="97">
        <f t="shared" si="159"/>
        <v>47358</v>
      </c>
      <c r="AO345" s="97">
        <v>43041.25</v>
      </c>
      <c r="AP345" s="97">
        <v>36781.5</v>
      </c>
      <c r="AQ345" s="97">
        <v>15679.5</v>
      </c>
      <c r="AR345" s="97">
        <v>30148.25</v>
      </c>
      <c r="AS345" s="97">
        <v>20146</v>
      </c>
      <c r="AT345" s="97">
        <f t="shared" si="160"/>
        <v>0</v>
      </c>
      <c r="AU345" s="99">
        <f t="shared" si="161"/>
        <v>193154.5</v>
      </c>
      <c r="AV345" s="99">
        <f t="shared" si="162"/>
        <v>39234.825407691998</v>
      </c>
      <c r="AX345" s="100">
        <v>336</v>
      </c>
      <c r="AY345" s="101" t="s">
        <v>418</v>
      </c>
      <c r="AZ345" s="102"/>
      <c r="BA345" s="102"/>
      <c r="BB345" s="103"/>
      <c r="BC345" s="104">
        <f t="shared" si="163"/>
        <v>0</v>
      </c>
      <c r="BD345" s="103"/>
      <c r="BE345" s="103"/>
      <c r="BF345" s="104">
        <f t="shared" si="145"/>
        <v>0</v>
      </c>
      <c r="BG345" s="105">
        <f t="shared" si="146"/>
        <v>0</v>
      </c>
      <c r="BH345" s="106"/>
      <c r="BI345" s="104">
        <v>0</v>
      </c>
      <c r="BJ345" s="97">
        <f t="shared" si="164"/>
        <v>47358</v>
      </c>
      <c r="BK345" s="97">
        <f t="shared" si="165"/>
        <v>47358</v>
      </c>
      <c r="BL345" s="97">
        <f t="shared" si="166"/>
        <v>0</v>
      </c>
      <c r="BM345" s="97"/>
      <c r="BN345" s="104">
        <f t="shared" si="167"/>
        <v>0</v>
      </c>
      <c r="BO345" s="105">
        <f t="shared" si="168"/>
        <v>0</v>
      </c>
      <c r="BP345" s="107"/>
      <c r="BQ345" s="108">
        <v>1045</v>
      </c>
      <c r="BR345" s="109">
        <v>37136</v>
      </c>
      <c r="BS345" s="107"/>
      <c r="BT345" s="110" t="s">
        <v>136</v>
      </c>
      <c r="BU345" s="110">
        <f t="shared" si="147"/>
        <v>-336</v>
      </c>
      <c r="BV345"/>
      <c r="BW345" s="26"/>
      <c r="BX345" s="107"/>
    </row>
    <row r="346" spans="1:76">
      <c r="A346" s="79">
        <v>337</v>
      </c>
      <c r="B346" s="79">
        <v>337</v>
      </c>
      <c r="C346" s="80" t="s">
        <v>419</v>
      </c>
      <c r="D346" s="81">
        <f t="shared" si="148"/>
        <v>0</v>
      </c>
      <c r="E346" s="82">
        <f t="shared" si="149"/>
        <v>0</v>
      </c>
      <c r="F346" s="82">
        <f t="shared" si="149"/>
        <v>0</v>
      </c>
      <c r="G346" s="83">
        <f t="shared" si="150"/>
        <v>0</v>
      </c>
      <c r="H346" s="84"/>
      <c r="I346" s="85">
        <f t="shared" si="151"/>
        <v>0</v>
      </c>
      <c r="J346" s="86">
        <f t="shared" si="141"/>
        <v>0</v>
      </c>
      <c r="K346" s="87">
        <f t="shared" si="152"/>
        <v>0</v>
      </c>
      <c r="L346" s="83">
        <f t="shared" si="153"/>
        <v>0</v>
      </c>
      <c r="M346" s="88"/>
      <c r="N346" s="111">
        <f t="shared" si="142"/>
        <v>0</v>
      </c>
      <c r="P346" s="85">
        <f t="shared" si="154"/>
        <v>0</v>
      </c>
      <c r="Q346" s="82">
        <f t="shared" si="155"/>
        <v>0</v>
      </c>
      <c r="R346" s="82">
        <f t="shared" si="156"/>
        <v>0</v>
      </c>
      <c r="S346" s="90">
        <f t="shared" si="143"/>
        <v>0</v>
      </c>
      <c r="U346" s="111">
        <f t="shared" si="157"/>
        <v>6877</v>
      </c>
      <c r="V346">
        <f t="shared" si="144"/>
        <v>0</v>
      </c>
      <c r="W346" s="91">
        <v>337</v>
      </c>
      <c r="X346" s="92"/>
      <c r="Y346" s="93"/>
      <c r="Z346" s="93"/>
      <c r="AA346" s="93"/>
      <c r="AB346" s="93"/>
      <c r="AC346" s="93"/>
      <c r="AD346" s="93"/>
      <c r="AE346" s="93"/>
      <c r="AF346" s="93"/>
      <c r="AG346" s="94"/>
      <c r="AI346" s="91">
        <v>337</v>
      </c>
      <c r="AJ346" s="95">
        <v>337</v>
      </c>
      <c r="AK346" s="96" t="s">
        <v>419</v>
      </c>
      <c r="AL346" s="97">
        <f t="shared" si="158"/>
        <v>0</v>
      </c>
      <c r="AM346" s="98">
        <v>16719</v>
      </c>
      <c r="AN346" s="97">
        <f t="shared" si="159"/>
        <v>0</v>
      </c>
      <c r="AO346" s="97">
        <v>0</v>
      </c>
      <c r="AP346" s="97">
        <v>1593</v>
      </c>
      <c r="AQ346" s="97">
        <v>0</v>
      </c>
      <c r="AR346" s="97">
        <v>88.25</v>
      </c>
      <c r="AS346" s="97">
        <v>5195.75</v>
      </c>
      <c r="AT346" s="97">
        <f t="shared" si="160"/>
        <v>0</v>
      </c>
      <c r="AU346" s="99">
        <f t="shared" si="161"/>
        <v>6877</v>
      </c>
      <c r="AV346" s="99">
        <f t="shared" si="162"/>
        <v>0</v>
      </c>
      <c r="AX346" s="100">
        <v>337</v>
      </c>
      <c r="AY346" s="101" t="s">
        <v>419</v>
      </c>
      <c r="AZ346" s="102"/>
      <c r="BA346" s="102"/>
      <c r="BB346" s="103"/>
      <c r="BC346" s="104">
        <f t="shared" si="163"/>
        <v>0</v>
      </c>
      <c r="BD346" s="103"/>
      <c r="BE346" s="103"/>
      <c r="BF346" s="104">
        <f t="shared" si="145"/>
        <v>0</v>
      </c>
      <c r="BG346" s="105">
        <f t="shared" si="146"/>
        <v>0</v>
      </c>
      <c r="BH346" s="106"/>
      <c r="BI346" s="104">
        <v>0</v>
      </c>
      <c r="BJ346" s="97">
        <f t="shared" si="164"/>
        <v>0</v>
      </c>
      <c r="BK346" s="97">
        <f t="shared" si="165"/>
        <v>0</v>
      </c>
      <c r="BL346" s="97">
        <f t="shared" si="166"/>
        <v>0</v>
      </c>
      <c r="BM346" s="97"/>
      <c r="BN346" s="104">
        <f t="shared" si="167"/>
        <v>0</v>
      </c>
      <c r="BO346" s="105">
        <f t="shared" si="168"/>
        <v>0</v>
      </c>
      <c r="BP346" s="107"/>
      <c r="BQ346" s="108">
        <v>3977</v>
      </c>
      <c r="BR346" s="109">
        <v>0</v>
      </c>
      <c r="BS346" s="107"/>
      <c r="BT346" s="110"/>
      <c r="BU346" s="110">
        <f t="shared" si="147"/>
        <v>-337</v>
      </c>
      <c r="BV346"/>
      <c r="BW346" s="26"/>
      <c r="BX346" s="107"/>
    </row>
    <row r="347" spans="1:76">
      <c r="A347" s="79">
        <v>338</v>
      </c>
      <c r="B347" s="79">
        <v>338</v>
      </c>
      <c r="C347" s="80" t="s">
        <v>420</v>
      </c>
      <c r="D347" s="81">
        <f t="shared" si="148"/>
        <v>0</v>
      </c>
      <c r="E347" s="82">
        <f t="shared" si="149"/>
        <v>0</v>
      </c>
      <c r="F347" s="82">
        <f t="shared" si="149"/>
        <v>0</v>
      </c>
      <c r="G347" s="83">
        <f t="shared" si="150"/>
        <v>0</v>
      </c>
      <c r="H347" s="84"/>
      <c r="I347" s="85">
        <f t="shared" si="151"/>
        <v>0</v>
      </c>
      <c r="J347" s="86" t="str">
        <f t="shared" si="141"/>
        <v/>
      </c>
      <c r="K347" s="87">
        <f t="shared" si="152"/>
        <v>0</v>
      </c>
      <c r="L347" s="83">
        <f t="shared" si="153"/>
        <v>0</v>
      </c>
      <c r="M347" s="88"/>
      <c r="N347" s="111">
        <f t="shared" si="142"/>
        <v>0</v>
      </c>
      <c r="P347" s="85">
        <f t="shared" si="154"/>
        <v>0</v>
      </c>
      <c r="Q347" s="82">
        <f t="shared" si="155"/>
        <v>0</v>
      </c>
      <c r="R347" s="82">
        <f t="shared" si="156"/>
        <v>0</v>
      </c>
      <c r="S347" s="90">
        <f t="shared" si="143"/>
        <v>0</v>
      </c>
      <c r="U347" s="111">
        <f t="shared" si="157"/>
        <v>0</v>
      </c>
      <c r="V347">
        <f t="shared" si="144"/>
        <v>0</v>
      </c>
      <c r="W347" s="91">
        <v>338</v>
      </c>
      <c r="X347" s="92"/>
      <c r="Y347" s="93"/>
      <c r="Z347" s="93"/>
      <c r="AA347" s="93"/>
      <c r="AB347" s="93"/>
      <c r="AC347" s="93"/>
      <c r="AD347" s="93"/>
      <c r="AE347" s="93"/>
      <c r="AF347" s="93"/>
      <c r="AG347" s="94"/>
      <c r="AI347" s="91">
        <v>338</v>
      </c>
      <c r="AJ347" s="95">
        <v>338</v>
      </c>
      <c r="AK347" s="96" t="s">
        <v>420</v>
      </c>
      <c r="AL347" s="97">
        <f t="shared" si="158"/>
        <v>0</v>
      </c>
      <c r="AM347" s="98">
        <v>0</v>
      </c>
      <c r="AN347" s="97">
        <f t="shared" si="159"/>
        <v>0</v>
      </c>
      <c r="AO347" s="97">
        <v>0</v>
      </c>
      <c r="AP347" s="97">
        <v>0</v>
      </c>
      <c r="AQ347" s="97">
        <v>0</v>
      </c>
      <c r="AR347" s="97">
        <v>0</v>
      </c>
      <c r="AS347" s="97">
        <v>0</v>
      </c>
      <c r="AT347" s="97">
        <f t="shared" si="160"/>
        <v>0</v>
      </c>
      <c r="AU347" s="99">
        <f t="shared" si="161"/>
        <v>0</v>
      </c>
      <c r="AV347" s="99">
        <f t="shared" si="162"/>
        <v>0</v>
      </c>
      <c r="AX347" s="100">
        <v>338</v>
      </c>
      <c r="AY347" s="101" t="s">
        <v>420</v>
      </c>
      <c r="AZ347" s="102"/>
      <c r="BA347" s="102"/>
      <c r="BB347" s="103"/>
      <c r="BC347" s="104">
        <f t="shared" si="163"/>
        <v>0</v>
      </c>
      <c r="BD347" s="103"/>
      <c r="BE347" s="103"/>
      <c r="BF347" s="104">
        <f t="shared" si="145"/>
        <v>0</v>
      </c>
      <c r="BG347" s="105">
        <f t="shared" si="146"/>
        <v>0</v>
      </c>
      <c r="BH347" s="106"/>
      <c r="BI347" s="104">
        <v>0</v>
      </c>
      <c r="BJ347" s="97">
        <f t="shared" si="164"/>
        <v>0</v>
      </c>
      <c r="BK347" s="97">
        <f t="shared" si="165"/>
        <v>0</v>
      </c>
      <c r="BL347" s="97">
        <f t="shared" si="166"/>
        <v>0</v>
      </c>
      <c r="BM347" s="97"/>
      <c r="BN347" s="104">
        <f t="shared" si="167"/>
        <v>0</v>
      </c>
      <c r="BO347" s="105">
        <f t="shared" si="168"/>
        <v>0</v>
      </c>
      <c r="BP347" s="107"/>
      <c r="BQ347" s="108">
        <v>0</v>
      </c>
      <c r="BR347" s="109">
        <v>0</v>
      </c>
      <c r="BS347" s="107"/>
      <c r="BT347" s="110"/>
      <c r="BU347" s="110">
        <f t="shared" si="147"/>
        <v>-338</v>
      </c>
      <c r="BV347"/>
      <c r="BW347" s="26"/>
      <c r="BX347" s="107"/>
    </row>
    <row r="348" spans="1:76">
      <c r="A348" s="79">
        <v>339</v>
      </c>
      <c r="B348" s="79">
        <v>339</v>
      </c>
      <c r="C348" s="80" t="s">
        <v>421</v>
      </c>
      <c r="D348" s="81">
        <f t="shared" si="148"/>
        <v>0</v>
      </c>
      <c r="E348" s="82">
        <f t="shared" si="149"/>
        <v>0</v>
      </c>
      <c r="F348" s="82">
        <f t="shared" si="149"/>
        <v>0</v>
      </c>
      <c r="G348" s="83">
        <f t="shared" si="150"/>
        <v>0</v>
      </c>
      <c r="H348" s="84"/>
      <c r="I348" s="85">
        <f t="shared" si="151"/>
        <v>0</v>
      </c>
      <c r="J348" s="86" t="str">
        <f t="shared" si="141"/>
        <v/>
      </c>
      <c r="K348" s="87">
        <f t="shared" si="152"/>
        <v>0</v>
      </c>
      <c r="L348" s="83">
        <f t="shared" si="153"/>
        <v>0</v>
      </c>
      <c r="M348" s="88"/>
      <c r="N348" s="111">
        <f t="shared" si="142"/>
        <v>0</v>
      </c>
      <c r="P348" s="85">
        <f t="shared" si="154"/>
        <v>0</v>
      </c>
      <c r="Q348" s="82">
        <f t="shared" si="155"/>
        <v>0</v>
      </c>
      <c r="R348" s="82">
        <f t="shared" si="156"/>
        <v>0</v>
      </c>
      <c r="S348" s="90">
        <f t="shared" si="143"/>
        <v>0</v>
      </c>
      <c r="U348" s="111">
        <f t="shared" si="157"/>
        <v>0</v>
      </c>
      <c r="V348">
        <f t="shared" si="144"/>
        <v>0</v>
      </c>
      <c r="W348" s="91">
        <v>339</v>
      </c>
      <c r="X348" s="92"/>
      <c r="Y348" s="93"/>
      <c r="Z348" s="93"/>
      <c r="AA348" s="93"/>
      <c r="AB348" s="93"/>
      <c r="AC348" s="93"/>
      <c r="AD348" s="93"/>
      <c r="AE348" s="93"/>
      <c r="AF348" s="93"/>
      <c r="AG348" s="94"/>
      <c r="AI348" s="91">
        <v>339</v>
      </c>
      <c r="AJ348" s="95">
        <v>339</v>
      </c>
      <c r="AK348" s="96" t="s">
        <v>421</v>
      </c>
      <c r="AL348" s="97">
        <f t="shared" si="158"/>
        <v>0</v>
      </c>
      <c r="AM348" s="98">
        <v>0</v>
      </c>
      <c r="AN348" s="97">
        <f t="shared" si="159"/>
        <v>0</v>
      </c>
      <c r="AO348" s="97">
        <v>0</v>
      </c>
      <c r="AP348" s="97">
        <v>0</v>
      </c>
      <c r="AQ348" s="97">
        <v>0</v>
      </c>
      <c r="AR348" s="97">
        <v>0</v>
      </c>
      <c r="AS348" s="97">
        <v>0</v>
      </c>
      <c r="AT348" s="97">
        <f t="shared" si="160"/>
        <v>0</v>
      </c>
      <c r="AU348" s="99">
        <f t="shared" si="161"/>
        <v>0</v>
      </c>
      <c r="AV348" s="99">
        <f t="shared" si="162"/>
        <v>0</v>
      </c>
      <c r="AX348" s="100">
        <v>339</v>
      </c>
      <c r="AY348" s="101" t="s">
        <v>421</v>
      </c>
      <c r="AZ348" s="102"/>
      <c r="BA348" s="102"/>
      <c r="BB348" s="103"/>
      <c r="BC348" s="104">
        <f t="shared" si="163"/>
        <v>0</v>
      </c>
      <c r="BD348" s="103"/>
      <c r="BE348" s="103"/>
      <c r="BF348" s="104">
        <f t="shared" si="145"/>
        <v>0</v>
      </c>
      <c r="BG348" s="105">
        <f t="shared" si="146"/>
        <v>0</v>
      </c>
      <c r="BH348" s="106"/>
      <c r="BI348" s="104">
        <v>0</v>
      </c>
      <c r="BJ348" s="97">
        <f t="shared" si="164"/>
        <v>0</v>
      </c>
      <c r="BK348" s="97">
        <f t="shared" si="165"/>
        <v>0</v>
      </c>
      <c r="BL348" s="97">
        <f t="shared" si="166"/>
        <v>0</v>
      </c>
      <c r="BM348" s="97"/>
      <c r="BN348" s="104">
        <f t="shared" si="167"/>
        <v>0</v>
      </c>
      <c r="BO348" s="105">
        <f t="shared" si="168"/>
        <v>0</v>
      </c>
      <c r="BP348" s="107"/>
      <c r="BQ348" s="108">
        <v>0</v>
      </c>
      <c r="BR348" s="109">
        <v>0</v>
      </c>
      <c r="BS348" s="107"/>
      <c r="BT348" s="110"/>
      <c r="BU348" s="110">
        <f t="shared" si="147"/>
        <v>-339</v>
      </c>
      <c r="BV348"/>
      <c r="BW348" s="26"/>
      <c r="BX348" s="107"/>
    </row>
    <row r="349" spans="1:76">
      <c r="A349" s="79">
        <v>340</v>
      </c>
      <c r="B349" s="79">
        <v>340</v>
      </c>
      <c r="C349" s="80" t="s">
        <v>422</v>
      </c>
      <c r="D349" s="81">
        <f t="shared" si="148"/>
        <v>19</v>
      </c>
      <c r="E349" s="82">
        <f t="shared" si="149"/>
        <v>243142.41812195349</v>
      </c>
      <c r="F349" s="82">
        <f t="shared" si="149"/>
        <v>16967</v>
      </c>
      <c r="G349" s="83">
        <f t="shared" si="150"/>
        <v>260109.41812195349</v>
      </c>
      <c r="H349" s="84"/>
      <c r="I349" s="85">
        <f t="shared" si="151"/>
        <v>22851.289314092766</v>
      </c>
      <c r="J349" s="86">
        <f t="shared" si="141"/>
        <v>0.40980466572990765</v>
      </c>
      <c r="K349" s="87">
        <f t="shared" si="152"/>
        <v>16967</v>
      </c>
      <c r="L349" s="83">
        <f t="shared" si="153"/>
        <v>39818.289314092763</v>
      </c>
      <c r="M349" s="88"/>
      <c r="N349" s="111">
        <f t="shared" si="142"/>
        <v>220291.12880786072</v>
      </c>
      <c r="P349" s="85">
        <f t="shared" si="154"/>
        <v>0</v>
      </c>
      <c r="Q349" s="82">
        <f t="shared" si="155"/>
        <v>22851.289314092766</v>
      </c>
      <c r="R349" s="82">
        <f t="shared" si="156"/>
        <v>16967</v>
      </c>
      <c r="S349" s="90">
        <f t="shared" si="143"/>
        <v>39818.289314092763</v>
      </c>
      <c r="U349" s="111">
        <f t="shared" si="157"/>
        <v>72728.418121953495</v>
      </c>
      <c r="V349">
        <f t="shared" si="144"/>
        <v>0</v>
      </c>
      <c r="W349" s="91">
        <v>340</v>
      </c>
      <c r="X349" s="92">
        <v>19</v>
      </c>
      <c r="Y349" s="93">
        <v>248978</v>
      </c>
      <c r="Z349" s="93">
        <v>5835.5818780465052</v>
      </c>
      <c r="AA349" s="93">
        <v>243142.41812195349</v>
      </c>
      <c r="AB349" s="93">
        <v>16967</v>
      </c>
      <c r="AC349" s="93">
        <v>260109.41812195349</v>
      </c>
      <c r="AD349" s="93">
        <v>0</v>
      </c>
      <c r="AE349" s="93">
        <v>0</v>
      </c>
      <c r="AF349" s="93">
        <v>0</v>
      </c>
      <c r="AG349" s="94">
        <v>260109.41812195349</v>
      </c>
      <c r="AI349" s="91">
        <v>340</v>
      </c>
      <c r="AJ349" s="95">
        <v>340</v>
      </c>
      <c r="AK349" s="96" t="s">
        <v>422</v>
      </c>
      <c r="AL349" s="97">
        <f t="shared" si="158"/>
        <v>243142.41812195349</v>
      </c>
      <c r="AM349" s="98">
        <v>215560</v>
      </c>
      <c r="AN349" s="97">
        <f t="shared" si="159"/>
        <v>27582.418121953495</v>
      </c>
      <c r="AO349" s="97">
        <v>13058.75</v>
      </c>
      <c r="AP349" s="97">
        <v>1749.25</v>
      </c>
      <c r="AQ349" s="97">
        <v>8409.25</v>
      </c>
      <c r="AR349" s="97">
        <v>0</v>
      </c>
      <c r="AS349" s="97">
        <v>4961.75</v>
      </c>
      <c r="AT349" s="97">
        <f t="shared" si="160"/>
        <v>0</v>
      </c>
      <c r="AU349" s="99">
        <f t="shared" si="161"/>
        <v>55761.418121953495</v>
      </c>
      <c r="AV349" s="99">
        <f t="shared" si="162"/>
        <v>22851.289314092766</v>
      </c>
      <c r="AX349" s="100">
        <v>340</v>
      </c>
      <c r="AY349" s="101" t="s">
        <v>422</v>
      </c>
      <c r="AZ349" s="102"/>
      <c r="BA349" s="102"/>
      <c r="BB349" s="103"/>
      <c r="BC349" s="104">
        <f t="shared" si="163"/>
        <v>0</v>
      </c>
      <c r="BD349" s="103"/>
      <c r="BE349" s="103"/>
      <c r="BF349" s="104">
        <f t="shared" si="145"/>
        <v>0</v>
      </c>
      <c r="BG349" s="105">
        <f t="shared" si="146"/>
        <v>0</v>
      </c>
      <c r="BH349" s="106"/>
      <c r="BI349" s="104">
        <v>0</v>
      </c>
      <c r="BJ349" s="97">
        <f t="shared" si="164"/>
        <v>27582.418121953495</v>
      </c>
      <c r="BK349" s="97">
        <f t="shared" si="165"/>
        <v>27582.418121953495</v>
      </c>
      <c r="BL349" s="97">
        <f t="shared" si="166"/>
        <v>0</v>
      </c>
      <c r="BM349" s="97"/>
      <c r="BN349" s="104">
        <f t="shared" si="167"/>
        <v>0</v>
      </c>
      <c r="BO349" s="105">
        <f t="shared" si="168"/>
        <v>0</v>
      </c>
      <c r="BP349" s="107"/>
      <c r="BQ349" s="108">
        <v>16381.05502310436</v>
      </c>
      <c r="BR349" s="109">
        <v>13547.5</v>
      </c>
      <c r="BS349" s="107"/>
      <c r="BT349" s="110"/>
      <c r="BU349" s="110">
        <f t="shared" si="147"/>
        <v>-340</v>
      </c>
      <c r="BV349"/>
      <c r="BW349" s="26"/>
      <c r="BX349" s="107"/>
    </row>
    <row r="350" spans="1:76">
      <c r="A350" s="79">
        <v>341</v>
      </c>
      <c r="B350" s="79">
        <v>341</v>
      </c>
      <c r="C350" s="80" t="s">
        <v>423</v>
      </c>
      <c r="D350" s="81">
        <f t="shared" si="148"/>
        <v>0</v>
      </c>
      <c r="E350" s="82">
        <f t="shared" si="149"/>
        <v>0</v>
      </c>
      <c r="F350" s="82">
        <f t="shared" si="149"/>
        <v>0</v>
      </c>
      <c r="G350" s="83">
        <f t="shared" si="150"/>
        <v>0</v>
      </c>
      <c r="H350" s="84"/>
      <c r="I350" s="85">
        <f t="shared" si="151"/>
        <v>0</v>
      </c>
      <c r="J350" s="86">
        <f t="shared" si="141"/>
        <v>0</v>
      </c>
      <c r="K350" s="87">
        <f t="shared" si="152"/>
        <v>0</v>
      </c>
      <c r="L350" s="83">
        <f t="shared" si="153"/>
        <v>0</v>
      </c>
      <c r="M350" s="88"/>
      <c r="N350" s="111">
        <f t="shared" si="142"/>
        <v>0</v>
      </c>
      <c r="P350" s="85">
        <f t="shared" si="154"/>
        <v>0</v>
      </c>
      <c r="Q350" s="82">
        <f t="shared" si="155"/>
        <v>0</v>
      </c>
      <c r="R350" s="82">
        <f t="shared" si="156"/>
        <v>0</v>
      </c>
      <c r="S350" s="90">
        <f t="shared" si="143"/>
        <v>0</v>
      </c>
      <c r="U350" s="111">
        <f t="shared" si="157"/>
        <v>18943</v>
      </c>
      <c r="V350">
        <f t="shared" si="144"/>
        <v>0</v>
      </c>
      <c r="W350" s="91">
        <v>341</v>
      </c>
      <c r="X350" s="92"/>
      <c r="Y350" s="93"/>
      <c r="Z350" s="93"/>
      <c r="AA350" s="93"/>
      <c r="AB350" s="93"/>
      <c r="AC350" s="93"/>
      <c r="AD350" s="93"/>
      <c r="AE350" s="93"/>
      <c r="AF350" s="93"/>
      <c r="AG350" s="94"/>
      <c r="AI350" s="91">
        <v>341</v>
      </c>
      <c r="AJ350" s="95">
        <v>341</v>
      </c>
      <c r="AK350" s="96" t="s">
        <v>423</v>
      </c>
      <c r="AL350" s="97">
        <f t="shared" si="158"/>
        <v>0</v>
      </c>
      <c r="AM350" s="98">
        <v>42185</v>
      </c>
      <c r="AN350" s="97">
        <f t="shared" si="159"/>
        <v>0</v>
      </c>
      <c r="AO350" s="97">
        <v>10546.25</v>
      </c>
      <c r="AP350" s="97">
        <v>0</v>
      </c>
      <c r="AQ350" s="97">
        <v>3018.25</v>
      </c>
      <c r="AR350" s="97">
        <v>0</v>
      </c>
      <c r="AS350" s="97">
        <v>5378.5</v>
      </c>
      <c r="AT350" s="97">
        <f t="shared" si="160"/>
        <v>0</v>
      </c>
      <c r="AU350" s="99">
        <f t="shared" si="161"/>
        <v>18943</v>
      </c>
      <c r="AV350" s="99">
        <f t="shared" si="162"/>
        <v>0</v>
      </c>
      <c r="AX350" s="100">
        <v>341</v>
      </c>
      <c r="AY350" s="101" t="s">
        <v>423</v>
      </c>
      <c r="AZ350" s="102"/>
      <c r="BA350" s="102"/>
      <c r="BB350" s="103"/>
      <c r="BC350" s="104">
        <f t="shared" si="163"/>
        <v>0</v>
      </c>
      <c r="BD350" s="103"/>
      <c r="BE350" s="103"/>
      <c r="BF350" s="104">
        <f t="shared" si="145"/>
        <v>0</v>
      </c>
      <c r="BG350" s="105">
        <f t="shared" si="146"/>
        <v>0</v>
      </c>
      <c r="BH350" s="106"/>
      <c r="BI350" s="104">
        <v>0</v>
      </c>
      <c r="BJ350" s="97">
        <f t="shared" si="164"/>
        <v>0</v>
      </c>
      <c r="BK350" s="97">
        <f t="shared" si="165"/>
        <v>0</v>
      </c>
      <c r="BL350" s="97">
        <f t="shared" si="166"/>
        <v>0</v>
      </c>
      <c r="BM350" s="97"/>
      <c r="BN350" s="104">
        <f t="shared" si="167"/>
        <v>0</v>
      </c>
      <c r="BO350" s="105">
        <f t="shared" si="168"/>
        <v>0</v>
      </c>
      <c r="BP350" s="107"/>
      <c r="BQ350" s="108">
        <v>4497</v>
      </c>
      <c r="BR350" s="109">
        <v>10638.75</v>
      </c>
      <c r="BS350" s="107"/>
      <c r="BT350" s="110"/>
      <c r="BU350" s="110">
        <f t="shared" si="147"/>
        <v>-341</v>
      </c>
      <c r="BV350"/>
      <c r="BW350" s="26"/>
      <c r="BX350" s="107"/>
    </row>
    <row r="351" spans="1:76">
      <c r="A351" s="79">
        <v>342</v>
      </c>
      <c r="B351" s="79">
        <v>342</v>
      </c>
      <c r="C351" s="80" t="s">
        <v>424</v>
      </c>
      <c r="D351" s="81">
        <f t="shared" si="148"/>
        <v>8</v>
      </c>
      <c r="E351" s="82">
        <f t="shared" si="149"/>
        <v>105603</v>
      </c>
      <c r="F351" s="82">
        <f t="shared" si="149"/>
        <v>7144</v>
      </c>
      <c r="G351" s="83">
        <f t="shared" si="150"/>
        <v>112747</v>
      </c>
      <c r="H351" s="84"/>
      <c r="I351" s="85">
        <f t="shared" si="151"/>
        <v>0</v>
      </c>
      <c r="J351" s="86">
        <f t="shared" si="141"/>
        <v>0</v>
      </c>
      <c r="K351" s="87">
        <f t="shared" si="152"/>
        <v>7144</v>
      </c>
      <c r="L351" s="83">
        <f t="shared" si="153"/>
        <v>7144</v>
      </c>
      <c r="M351" s="88"/>
      <c r="N351" s="111">
        <f t="shared" si="142"/>
        <v>105603</v>
      </c>
      <c r="P351" s="85">
        <f t="shared" si="154"/>
        <v>0</v>
      </c>
      <c r="Q351" s="82">
        <f t="shared" si="155"/>
        <v>0</v>
      </c>
      <c r="R351" s="82">
        <f t="shared" si="156"/>
        <v>7144</v>
      </c>
      <c r="S351" s="90">
        <f t="shared" si="143"/>
        <v>7144</v>
      </c>
      <c r="U351" s="111">
        <f t="shared" si="157"/>
        <v>25670.25</v>
      </c>
      <c r="V351">
        <f t="shared" si="144"/>
        <v>0</v>
      </c>
      <c r="W351" s="91">
        <v>342</v>
      </c>
      <c r="X351" s="92">
        <v>8</v>
      </c>
      <c r="Y351" s="93">
        <v>105603</v>
      </c>
      <c r="Z351" s="93">
        <v>0</v>
      </c>
      <c r="AA351" s="93">
        <v>105603</v>
      </c>
      <c r="AB351" s="93">
        <v>7144</v>
      </c>
      <c r="AC351" s="93">
        <v>112747</v>
      </c>
      <c r="AD351" s="93">
        <v>0</v>
      </c>
      <c r="AE351" s="93">
        <v>0</v>
      </c>
      <c r="AF351" s="93">
        <v>0</v>
      </c>
      <c r="AG351" s="94">
        <v>112747</v>
      </c>
      <c r="AI351" s="91">
        <v>342</v>
      </c>
      <c r="AJ351" s="95">
        <v>342</v>
      </c>
      <c r="AK351" s="96" t="s">
        <v>424</v>
      </c>
      <c r="AL351" s="97">
        <f t="shared" si="158"/>
        <v>105603</v>
      </c>
      <c r="AM351" s="98">
        <v>116831</v>
      </c>
      <c r="AN351" s="97">
        <f t="shared" si="159"/>
        <v>0</v>
      </c>
      <c r="AO351" s="97">
        <v>4358.25</v>
      </c>
      <c r="AP351" s="97">
        <v>0</v>
      </c>
      <c r="AQ351" s="97">
        <v>11594.75</v>
      </c>
      <c r="AR351" s="97">
        <v>2042.5</v>
      </c>
      <c r="AS351" s="97">
        <v>530.75</v>
      </c>
      <c r="AT351" s="97">
        <f t="shared" si="160"/>
        <v>0</v>
      </c>
      <c r="AU351" s="99">
        <f t="shared" si="161"/>
        <v>18526.25</v>
      </c>
      <c r="AV351" s="99">
        <f t="shared" si="162"/>
        <v>0</v>
      </c>
      <c r="AX351" s="100">
        <v>342</v>
      </c>
      <c r="AY351" s="101" t="s">
        <v>424</v>
      </c>
      <c r="AZ351" s="102"/>
      <c r="BA351" s="102"/>
      <c r="BB351" s="103"/>
      <c r="BC351" s="104">
        <f t="shared" si="163"/>
        <v>0</v>
      </c>
      <c r="BD351" s="103"/>
      <c r="BE351" s="103"/>
      <c r="BF351" s="104">
        <f t="shared" si="145"/>
        <v>0</v>
      </c>
      <c r="BG351" s="105">
        <f t="shared" si="146"/>
        <v>0</v>
      </c>
      <c r="BH351" s="106"/>
      <c r="BI351" s="104">
        <v>0</v>
      </c>
      <c r="BJ351" s="97">
        <f t="shared" si="164"/>
        <v>0</v>
      </c>
      <c r="BK351" s="97">
        <f t="shared" si="165"/>
        <v>0</v>
      </c>
      <c r="BL351" s="97">
        <f t="shared" si="166"/>
        <v>0</v>
      </c>
      <c r="BM351" s="97"/>
      <c r="BN351" s="104">
        <f t="shared" si="167"/>
        <v>0</v>
      </c>
      <c r="BO351" s="105">
        <f t="shared" si="168"/>
        <v>0</v>
      </c>
      <c r="BP351" s="107"/>
      <c r="BQ351" s="108">
        <v>4893</v>
      </c>
      <c r="BR351" s="109">
        <v>2662.25</v>
      </c>
      <c r="BS351" s="107"/>
      <c r="BT351" s="110"/>
      <c r="BU351" s="110">
        <f t="shared" si="147"/>
        <v>-342</v>
      </c>
      <c r="BV351"/>
      <c r="BW351" s="26"/>
      <c r="BX351" s="107"/>
    </row>
    <row r="352" spans="1:76">
      <c r="A352" s="79">
        <v>343</v>
      </c>
      <c r="B352" s="79">
        <v>343</v>
      </c>
      <c r="C352" s="80" t="s">
        <v>425</v>
      </c>
      <c r="D352" s="81">
        <f t="shared" si="148"/>
        <v>46</v>
      </c>
      <c r="E352" s="82">
        <f t="shared" si="149"/>
        <v>504252</v>
      </c>
      <c r="F352" s="82">
        <f t="shared" si="149"/>
        <v>41078</v>
      </c>
      <c r="G352" s="83">
        <f t="shared" si="150"/>
        <v>545330</v>
      </c>
      <c r="H352" s="84"/>
      <c r="I352" s="85">
        <f t="shared" si="151"/>
        <v>104715.67617362722</v>
      </c>
      <c r="J352" s="86">
        <f t="shared" si="141"/>
        <v>0.55043695193794828</v>
      </c>
      <c r="K352" s="87">
        <f t="shared" si="152"/>
        <v>41078</v>
      </c>
      <c r="L352" s="83">
        <f t="shared" si="153"/>
        <v>145793.6761736272</v>
      </c>
      <c r="M352" s="88"/>
      <c r="N352" s="111">
        <f t="shared" si="142"/>
        <v>399536.3238263728</v>
      </c>
      <c r="P352" s="85">
        <f t="shared" si="154"/>
        <v>0</v>
      </c>
      <c r="Q352" s="82">
        <f t="shared" si="155"/>
        <v>104715.67617362722</v>
      </c>
      <c r="R352" s="82">
        <f t="shared" si="156"/>
        <v>41078</v>
      </c>
      <c r="S352" s="90">
        <f t="shared" si="143"/>
        <v>145793.6761736272</v>
      </c>
      <c r="U352" s="111">
        <f t="shared" si="157"/>
        <v>231319</v>
      </c>
      <c r="V352">
        <f t="shared" si="144"/>
        <v>0</v>
      </c>
      <c r="W352" s="91">
        <v>343</v>
      </c>
      <c r="X352" s="92">
        <v>46</v>
      </c>
      <c r="Y352" s="93">
        <v>504252</v>
      </c>
      <c r="Z352" s="93">
        <v>0</v>
      </c>
      <c r="AA352" s="93">
        <v>504252</v>
      </c>
      <c r="AB352" s="93">
        <v>41078</v>
      </c>
      <c r="AC352" s="93">
        <v>545330</v>
      </c>
      <c r="AD352" s="93">
        <v>0</v>
      </c>
      <c r="AE352" s="93">
        <v>0</v>
      </c>
      <c r="AF352" s="93">
        <v>0</v>
      </c>
      <c r="AG352" s="94">
        <v>545330</v>
      </c>
      <c r="AI352" s="91">
        <v>343</v>
      </c>
      <c r="AJ352" s="95">
        <v>343</v>
      </c>
      <c r="AK352" s="96" t="s">
        <v>425</v>
      </c>
      <c r="AL352" s="97">
        <f t="shared" si="158"/>
        <v>504252</v>
      </c>
      <c r="AM352" s="98">
        <v>377856</v>
      </c>
      <c r="AN352" s="97">
        <f t="shared" si="159"/>
        <v>126396</v>
      </c>
      <c r="AO352" s="97">
        <v>24472.5</v>
      </c>
      <c r="AP352" s="97">
        <v>18845</v>
      </c>
      <c r="AQ352" s="97">
        <v>8291.5</v>
      </c>
      <c r="AR352" s="97">
        <v>8683</v>
      </c>
      <c r="AS352" s="97">
        <v>3553</v>
      </c>
      <c r="AT352" s="97">
        <f t="shared" si="160"/>
        <v>0</v>
      </c>
      <c r="AU352" s="99">
        <f t="shared" si="161"/>
        <v>190241</v>
      </c>
      <c r="AV352" s="99">
        <f t="shared" si="162"/>
        <v>104715.67617362722</v>
      </c>
      <c r="AX352" s="100">
        <v>343</v>
      </c>
      <c r="AY352" s="101" t="s">
        <v>425</v>
      </c>
      <c r="AZ352" s="102"/>
      <c r="BA352" s="102"/>
      <c r="BB352" s="103"/>
      <c r="BC352" s="104">
        <f t="shared" si="163"/>
        <v>0</v>
      </c>
      <c r="BD352" s="103"/>
      <c r="BE352" s="103"/>
      <c r="BF352" s="104">
        <f t="shared" si="145"/>
        <v>0</v>
      </c>
      <c r="BG352" s="105">
        <f t="shared" si="146"/>
        <v>0</v>
      </c>
      <c r="BH352" s="106"/>
      <c r="BI352" s="104">
        <v>0</v>
      </c>
      <c r="BJ352" s="97">
        <f t="shared" si="164"/>
        <v>126396</v>
      </c>
      <c r="BK352" s="97">
        <f t="shared" si="165"/>
        <v>126396</v>
      </c>
      <c r="BL352" s="97">
        <f t="shared" si="166"/>
        <v>0</v>
      </c>
      <c r="BM352" s="97"/>
      <c r="BN352" s="104">
        <f t="shared" si="167"/>
        <v>0</v>
      </c>
      <c r="BO352" s="105">
        <f t="shared" si="168"/>
        <v>0</v>
      </c>
      <c r="BP352" s="107"/>
      <c r="BQ352" s="108">
        <v>0</v>
      </c>
      <c r="BR352" s="109">
        <v>23423.5</v>
      </c>
      <c r="BS352" s="107"/>
      <c r="BT352" s="110"/>
      <c r="BU352" s="110">
        <f t="shared" si="147"/>
        <v>-343</v>
      </c>
      <c r="BV352"/>
      <c r="BW352" s="26"/>
      <c r="BX352" s="107"/>
    </row>
    <row r="353" spans="1:76">
      <c r="A353" s="79">
        <v>344</v>
      </c>
      <c r="B353" s="79">
        <v>344</v>
      </c>
      <c r="C353" s="80" t="s">
        <v>426</v>
      </c>
      <c r="D353" s="81">
        <f t="shared" si="148"/>
        <v>0</v>
      </c>
      <c r="E353" s="82">
        <f t="shared" si="149"/>
        <v>0</v>
      </c>
      <c r="F353" s="82">
        <f t="shared" si="149"/>
        <v>0</v>
      </c>
      <c r="G353" s="83">
        <f t="shared" si="150"/>
        <v>0</v>
      </c>
      <c r="H353" s="84"/>
      <c r="I353" s="85">
        <f t="shared" si="151"/>
        <v>0</v>
      </c>
      <c r="J353" s="86">
        <f t="shared" si="141"/>
        <v>0</v>
      </c>
      <c r="K353" s="87">
        <f t="shared" si="152"/>
        <v>0</v>
      </c>
      <c r="L353" s="83">
        <f t="shared" si="153"/>
        <v>0</v>
      </c>
      <c r="M353" s="88"/>
      <c r="N353" s="111">
        <f t="shared" si="142"/>
        <v>0</v>
      </c>
      <c r="P353" s="85">
        <f t="shared" si="154"/>
        <v>0</v>
      </c>
      <c r="Q353" s="82">
        <f t="shared" si="155"/>
        <v>0</v>
      </c>
      <c r="R353" s="82">
        <f t="shared" si="156"/>
        <v>0</v>
      </c>
      <c r="S353" s="90">
        <f t="shared" si="143"/>
        <v>0</v>
      </c>
      <c r="U353" s="111">
        <f t="shared" si="157"/>
        <v>11915.25</v>
      </c>
      <c r="V353">
        <f t="shared" si="144"/>
        <v>0</v>
      </c>
      <c r="W353" s="91">
        <v>344</v>
      </c>
      <c r="X353" s="92"/>
      <c r="Y353" s="93"/>
      <c r="Z353" s="93"/>
      <c r="AA353" s="93"/>
      <c r="AB353" s="93"/>
      <c r="AC353" s="93"/>
      <c r="AD353" s="93"/>
      <c r="AE353" s="93"/>
      <c r="AF353" s="93"/>
      <c r="AG353" s="94"/>
      <c r="AI353" s="91">
        <v>344</v>
      </c>
      <c r="AJ353" s="95">
        <v>344</v>
      </c>
      <c r="AK353" s="96" t="s">
        <v>426</v>
      </c>
      <c r="AL353" s="97">
        <f t="shared" si="158"/>
        <v>0</v>
      </c>
      <c r="AM353" s="98">
        <v>47661</v>
      </c>
      <c r="AN353" s="97">
        <f t="shared" si="159"/>
        <v>0</v>
      </c>
      <c r="AO353" s="97">
        <v>11915.25</v>
      </c>
      <c r="AP353" s="97">
        <v>0</v>
      </c>
      <c r="AQ353" s="97">
        <v>0</v>
      </c>
      <c r="AR353" s="97">
        <v>0</v>
      </c>
      <c r="AS353" s="97">
        <v>0</v>
      </c>
      <c r="AT353" s="97">
        <f t="shared" si="160"/>
        <v>0</v>
      </c>
      <c r="AU353" s="99">
        <f t="shared" si="161"/>
        <v>11915.25</v>
      </c>
      <c r="AV353" s="99">
        <f t="shared" si="162"/>
        <v>0</v>
      </c>
      <c r="AX353" s="100">
        <v>344</v>
      </c>
      <c r="AY353" s="101" t="s">
        <v>426</v>
      </c>
      <c r="AZ353" s="102"/>
      <c r="BA353" s="102"/>
      <c r="BB353" s="103"/>
      <c r="BC353" s="104">
        <f t="shared" si="163"/>
        <v>0</v>
      </c>
      <c r="BD353" s="103"/>
      <c r="BE353" s="103"/>
      <c r="BF353" s="104">
        <f t="shared" si="145"/>
        <v>0</v>
      </c>
      <c r="BG353" s="105">
        <f t="shared" si="146"/>
        <v>0</v>
      </c>
      <c r="BH353" s="106"/>
      <c r="BI353" s="104">
        <v>0</v>
      </c>
      <c r="BJ353" s="97">
        <f t="shared" si="164"/>
        <v>0</v>
      </c>
      <c r="BK353" s="97">
        <f t="shared" si="165"/>
        <v>0</v>
      </c>
      <c r="BL353" s="97">
        <f t="shared" si="166"/>
        <v>0</v>
      </c>
      <c r="BM353" s="97"/>
      <c r="BN353" s="104">
        <f t="shared" si="167"/>
        <v>0</v>
      </c>
      <c r="BO353" s="105">
        <f t="shared" si="168"/>
        <v>0</v>
      </c>
      <c r="BP353" s="107"/>
      <c r="BQ353" s="108">
        <v>0</v>
      </c>
      <c r="BR353" s="109">
        <v>0</v>
      </c>
      <c r="BS353" s="107"/>
      <c r="BT353" s="110"/>
      <c r="BU353" s="110">
        <f t="shared" si="147"/>
        <v>-344</v>
      </c>
      <c r="BV353"/>
      <c r="BW353" s="26"/>
      <c r="BX353" s="107"/>
    </row>
    <row r="354" spans="1:76">
      <c r="A354" s="79">
        <v>345</v>
      </c>
      <c r="B354" s="79">
        <v>345</v>
      </c>
      <c r="C354" s="80" t="s">
        <v>427</v>
      </c>
      <c r="D354" s="81">
        <f t="shared" si="148"/>
        <v>0</v>
      </c>
      <c r="E354" s="82">
        <f t="shared" si="149"/>
        <v>0</v>
      </c>
      <c r="F354" s="82">
        <f t="shared" si="149"/>
        <v>0</v>
      </c>
      <c r="G354" s="83">
        <f t="shared" si="150"/>
        <v>0</v>
      </c>
      <c r="H354" s="84"/>
      <c r="I354" s="85">
        <f t="shared" si="151"/>
        <v>0</v>
      </c>
      <c r="J354" s="86" t="str">
        <f t="shared" si="141"/>
        <v/>
      </c>
      <c r="K354" s="87">
        <f t="shared" si="152"/>
        <v>0</v>
      </c>
      <c r="L354" s="83">
        <f t="shared" si="153"/>
        <v>0</v>
      </c>
      <c r="M354" s="88"/>
      <c r="N354" s="111">
        <f t="shared" si="142"/>
        <v>0</v>
      </c>
      <c r="P354" s="85">
        <f t="shared" si="154"/>
        <v>0</v>
      </c>
      <c r="Q354" s="82">
        <f t="shared" si="155"/>
        <v>0</v>
      </c>
      <c r="R354" s="82">
        <f t="shared" si="156"/>
        <v>0</v>
      </c>
      <c r="S354" s="90">
        <f t="shared" si="143"/>
        <v>0</v>
      </c>
      <c r="U354" s="111">
        <f t="shared" si="157"/>
        <v>0</v>
      </c>
      <c r="V354">
        <f t="shared" si="144"/>
        <v>0</v>
      </c>
      <c r="W354" s="91">
        <v>345</v>
      </c>
      <c r="X354" s="92"/>
      <c r="Y354" s="93"/>
      <c r="Z354" s="93"/>
      <c r="AA354" s="93"/>
      <c r="AB354" s="93"/>
      <c r="AC354" s="93"/>
      <c r="AD354" s="93"/>
      <c r="AE354" s="93"/>
      <c r="AF354" s="93"/>
      <c r="AG354" s="94"/>
      <c r="AI354" s="91">
        <v>345</v>
      </c>
      <c r="AJ354" s="95">
        <v>345</v>
      </c>
      <c r="AK354" s="96" t="s">
        <v>427</v>
      </c>
      <c r="AL354" s="97">
        <f t="shared" si="158"/>
        <v>0</v>
      </c>
      <c r="AM354" s="98">
        <v>0</v>
      </c>
      <c r="AN354" s="97">
        <f t="shared" si="159"/>
        <v>0</v>
      </c>
      <c r="AO354" s="97">
        <v>0</v>
      </c>
      <c r="AP354" s="97">
        <v>0</v>
      </c>
      <c r="AQ354" s="97">
        <v>0</v>
      </c>
      <c r="AR354" s="97">
        <v>0</v>
      </c>
      <c r="AS354" s="97">
        <v>0</v>
      </c>
      <c r="AT354" s="97">
        <f t="shared" si="160"/>
        <v>0</v>
      </c>
      <c r="AU354" s="99">
        <f t="shared" si="161"/>
        <v>0</v>
      </c>
      <c r="AV354" s="99">
        <f t="shared" si="162"/>
        <v>0</v>
      </c>
      <c r="AX354" s="100">
        <v>345</v>
      </c>
      <c r="AY354" s="101" t="s">
        <v>427</v>
      </c>
      <c r="AZ354" s="102"/>
      <c r="BA354" s="102"/>
      <c r="BB354" s="103"/>
      <c r="BC354" s="104">
        <f t="shared" si="163"/>
        <v>0</v>
      </c>
      <c r="BD354" s="103"/>
      <c r="BE354" s="103"/>
      <c r="BF354" s="104">
        <f t="shared" si="145"/>
        <v>0</v>
      </c>
      <c r="BG354" s="105">
        <f t="shared" si="146"/>
        <v>0</v>
      </c>
      <c r="BH354" s="106"/>
      <c r="BI354" s="104">
        <v>0</v>
      </c>
      <c r="BJ354" s="97">
        <f t="shared" si="164"/>
        <v>0</v>
      </c>
      <c r="BK354" s="97">
        <f t="shared" si="165"/>
        <v>0</v>
      </c>
      <c r="BL354" s="97">
        <f t="shared" si="166"/>
        <v>0</v>
      </c>
      <c r="BM354" s="97"/>
      <c r="BN354" s="104">
        <f t="shared" si="167"/>
        <v>0</v>
      </c>
      <c r="BO354" s="105">
        <f t="shared" si="168"/>
        <v>0</v>
      </c>
      <c r="BP354" s="107"/>
      <c r="BQ354" s="108">
        <v>0</v>
      </c>
      <c r="BR354" s="109">
        <v>0</v>
      </c>
      <c r="BS354" s="107"/>
      <c r="BT354" s="110"/>
      <c r="BU354" s="110">
        <f t="shared" si="147"/>
        <v>-345</v>
      </c>
      <c r="BV354"/>
      <c r="BW354" s="26"/>
      <c r="BX354" s="107"/>
    </row>
    <row r="355" spans="1:76">
      <c r="A355" s="79">
        <v>346</v>
      </c>
      <c r="B355" s="79">
        <v>346</v>
      </c>
      <c r="C355" s="80" t="s">
        <v>428</v>
      </c>
      <c r="D355" s="81">
        <f t="shared" si="148"/>
        <v>18</v>
      </c>
      <c r="E355" s="82">
        <f t="shared" si="149"/>
        <v>199050</v>
      </c>
      <c r="F355" s="82">
        <f t="shared" si="149"/>
        <v>16074</v>
      </c>
      <c r="G355" s="83">
        <f t="shared" si="150"/>
        <v>215124</v>
      </c>
      <c r="H355" s="84"/>
      <c r="I355" s="85">
        <f t="shared" si="151"/>
        <v>23960.268288691674</v>
      </c>
      <c r="J355" s="86">
        <f t="shared" si="141"/>
        <v>0.66888887213343218</v>
      </c>
      <c r="K355" s="87">
        <f t="shared" si="152"/>
        <v>16074</v>
      </c>
      <c r="L355" s="83">
        <f t="shared" si="153"/>
        <v>40034.268288691674</v>
      </c>
      <c r="M355" s="88"/>
      <c r="N355" s="111">
        <f t="shared" si="142"/>
        <v>175089.73171130833</v>
      </c>
      <c r="P355" s="85">
        <f t="shared" si="154"/>
        <v>0</v>
      </c>
      <c r="Q355" s="82">
        <f t="shared" si="155"/>
        <v>23960.268288691674</v>
      </c>
      <c r="R355" s="82">
        <f t="shared" si="156"/>
        <v>16074</v>
      </c>
      <c r="S355" s="90">
        <f t="shared" si="143"/>
        <v>40034.268288691674</v>
      </c>
      <c r="U355" s="111">
        <f t="shared" si="157"/>
        <v>51895</v>
      </c>
      <c r="V355">
        <f t="shared" si="144"/>
        <v>0</v>
      </c>
      <c r="W355" s="91">
        <v>346</v>
      </c>
      <c r="X355" s="92">
        <v>18</v>
      </c>
      <c r="Y355" s="93">
        <v>199050</v>
      </c>
      <c r="Z355" s="93">
        <v>0</v>
      </c>
      <c r="AA355" s="93">
        <v>199050</v>
      </c>
      <c r="AB355" s="93">
        <v>16074</v>
      </c>
      <c r="AC355" s="93">
        <v>215124</v>
      </c>
      <c r="AD355" s="93">
        <v>0</v>
      </c>
      <c r="AE355" s="93">
        <v>0</v>
      </c>
      <c r="AF355" s="93">
        <v>0</v>
      </c>
      <c r="AG355" s="94">
        <v>215124</v>
      </c>
      <c r="AI355" s="91">
        <v>346</v>
      </c>
      <c r="AJ355" s="95">
        <v>346</v>
      </c>
      <c r="AK355" s="96" t="s">
        <v>428</v>
      </c>
      <c r="AL355" s="97">
        <f t="shared" si="158"/>
        <v>199050</v>
      </c>
      <c r="AM355" s="98">
        <v>170129</v>
      </c>
      <c r="AN355" s="97">
        <f t="shared" si="159"/>
        <v>28921</v>
      </c>
      <c r="AO355" s="97">
        <v>2588</v>
      </c>
      <c r="AP355" s="97">
        <v>3514.75</v>
      </c>
      <c r="AQ355" s="97">
        <v>797.25</v>
      </c>
      <c r="AR355" s="97">
        <v>0</v>
      </c>
      <c r="AS355" s="97">
        <v>0</v>
      </c>
      <c r="AT355" s="97">
        <f t="shared" si="160"/>
        <v>0</v>
      </c>
      <c r="AU355" s="99">
        <f t="shared" si="161"/>
        <v>35821</v>
      </c>
      <c r="AV355" s="99">
        <f t="shared" si="162"/>
        <v>23960.268288691674</v>
      </c>
      <c r="AX355" s="100">
        <v>346</v>
      </c>
      <c r="AY355" s="101" t="s">
        <v>428</v>
      </c>
      <c r="AZ355" s="102"/>
      <c r="BA355" s="102"/>
      <c r="BB355" s="103"/>
      <c r="BC355" s="104">
        <f t="shared" si="163"/>
        <v>0</v>
      </c>
      <c r="BD355" s="103"/>
      <c r="BE355" s="103"/>
      <c r="BF355" s="104">
        <f t="shared" si="145"/>
        <v>0</v>
      </c>
      <c r="BG355" s="105">
        <f t="shared" si="146"/>
        <v>0</v>
      </c>
      <c r="BH355" s="106"/>
      <c r="BI355" s="104">
        <v>0</v>
      </c>
      <c r="BJ355" s="97">
        <f t="shared" si="164"/>
        <v>28921</v>
      </c>
      <c r="BK355" s="97">
        <f t="shared" si="165"/>
        <v>28921</v>
      </c>
      <c r="BL355" s="97">
        <f t="shared" si="166"/>
        <v>0</v>
      </c>
      <c r="BM355" s="97"/>
      <c r="BN355" s="104">
        <f t="shared" si="167"/>
        <v>0</v>
      </c>
      <c r="BO355" s="105">
        <f t="shared" si="168"/>
        <v>0</v>
      </c>
      <c r="BP355" s="107"/>
      <c r="BQ355" s="108">
        <v>28336</v>
      </c>
      <c r="BR355" s="109">
        <v>0</v>
      </c>
      <c r="BS355" s="107"/>
      <c r="BT355" s="110"/>
      <c r="BU355" s="110">
        <f t="shared" si="147"/>
        <v>-346</v>
      </c>
      <c r="BV355"/>
      <c r="BW355" s="26"/>
      <c r="BX355" s="107"/>
    </row>
    <row r="356" spans="1:76">
      <c r="A356" s="79">
        <v>347</v>
      </c>
      <c r="B356" s="79">
        <v>347</v>
      </c>
      <c r="C356" s="80" t="s">
        <v>429</v>
      </c>
      <c r="D356" s="81">
        <f t="shared" si="148"/>
        <v>17</v>
      </c>
      <c r="E356" s="82">
        <f t="shared" si="149"/>
        <v>237748</v>
      </c>
      <c r="F356" s="82">
        <f t="shared" si="149"/>
        <v>15181</v>
      </c>
      <c r="G356" s="83">
        <f t="shared" si="150"/>
        <v>252929</v>
      </c>
      <c r="H356" s="84"/>
      <c r="I356" s="85">
        <f t="shared" si="151"/>
        <v>31810.878651529831</v>
      </c>
      <c r="J356" s="86">
        <f t="shared" si="141"/>
        <v>0.43453774304147297</v>
      </c>
      <c r="K356" s="87">
        <f t="shared" si="152"/>
        <v>15181</v>
      </c>
      <c r="L356" s="83">
        <f t="shared" si="153"/>
        <v>46991.878651529827</v>
      </c>
      <c r="M356" s="88"/>
      <c r="N356" s="111">
        <f t="shared" si="142"/>
        <v>205937.12134847016</v>
      </c>
      <c r="P356" s="85">
        <f t="shared" si="154"/>
        <v>0</v>
      </c>
      <c r="Q356" s="82">
        <f t="shared" si="155"/>
        <v>31810.878651529831</v>
      </c>
      <c r="R356" s="82">
        <f t="shared" si="156"/>
        <v>15181</v>
      </c>
      <c r="S356" s="90">
        <f t="shared" si="143"/>
        <v>46991.878651529827</v>
      </c>
      <c r="U356" s="111">
        <f t="shared" si="157"/>
        <v>88387.25</v>
      </c>
      <c r="V356">
        <f t="shared" si="144"/>
        <v>0</v>
      </c>
      <c r="W356" s="91">
        <v>347</v>
      </c>
      <c r="X356" s="92">
        <v>17</v>
      </c>
      <c r="Y356" s="93">
        <v>237748</v>
      </c>
      <c r="Z356" s="93">
        <v>0</v>
      </c>
      <c r="AA356" s="93">
        <v>237748</v>
      </c>
      <c r="AB356" s="93">
        <v>15181</v>
      </c>
      <c r="AC356" s="93">
        <v>252929</v>
      </c>
      <c r="AD356" s="93">
        <v>0</v>
      </c>
      <c r="AE356" s="93">
        <v>0</v>
      </c>
      <c r="AF356" s="93">
        <v>0</v>
      </c>
      <c r="AG356" s="94">
        <v>252929</v>
      </c>
      <c r="AI356" s="91">
        <v>347</v>
      </c>
      <c r="AJ356" s="95">
        <v>347</v>
      </c>
      <c r="AK356" s="96" t="s">
        <v>429</v>
      </c>
      <c r="AL356" s="97">
        <f t="shared" si="158"/>
        <v>237748</v>
      </c>
      <c r="AM356" s="98">
        <v>199351</v>
      </c>
      <c r="AN356" s="97">
        <f t="shared" si="159"/>
        <v>38397</v>
      </c>
      <c r="AO356" s="97">
        <v>15889.75</v>
      </c>
      <c r="AP356" s="97">
        <v>0</v>
      </c>
      <c r="AQ356" s="97">
        <v>8825.5</v>
      </c>
      <c r="AR356" s="97">
        <v>5810.25</v>
      </c>
      <c r="AS356" s="97">
        <v>4283.75</v>
      </c>
      <c r="AT356" s="97">
        <f t="shared" si="160"/>
        <v>0</v>
      </c>
      <c r="AU356" s="99">
        <f t="shared" si="161"/>
        <v>73206.25</v>
      </c>
      <c r="AV356" s="99">
        <f t="shared" si="162"/>
        <v>31810.878651529831</v>
      </c>
      <c r="AX356" s="100">
        <v>347</v>
      </c>
      <c r="AY356" s="101" t="s">
        <v>429</v>
      </c>
      <c r="AZ356" s="102"/>
      <c r="BA356" s="102"/>
      <c r="BB356" s="103"/>
      <c r="BC356" s="104">
        <f t="shared" si="163"/>
        <v>0</v>
      </c>
      <c r="BD356" s="103"/>
      <c r="BE356" s="103"/>
      <c r="BF356" s="104">
        <f t="shared" si="145"/>
        <v>0</v>
      </c>
      <c r="BG356" s="105">
        <f t="shared" si="146"/>
        <v>0</v>
      </c>
      <c r="BH356" s="106"/>
      <c r="BI356" s="104">
        <v>0</v>
      </c>
      <c r="BJ356" s="97">
        <f t="shared" si="164"/>
        <v>38397</v>
      </c>
      <c r="BK356" s="97">
        <f t="shared" si="165"/>
        <v>38397</v>
      </c>
      <c r="BL356" s="97">
        <f t="shared" si="166"/>
        <v>0</v>
      </c>
      <c r="BM356" s="97"/>
      <c r="BN356" s="104">
        <f t="shared" si="167"/>
        <v>0</v>
      </c>
      <c r="BO356" s="105">
        <f t="shared" si="168"/>
        <v>0</v>
      </c>
      <c r="BP356" s="107"/>
      <c r="BQ356" s="108">
        <v>8511</v>
      </c>
      <c r="BR356" s="109">
        <v>0</v>
      </c>
      <c r="BS356" s="107"/>
      <c r="BT356" s="110"/>
      <c r="BU356" s="110">
        <f t="shared" si="147"/>
        <v>-347</v>
      </c>
      <c r="BV356"/>
      <c r="BW356" s="26"/>
      <c r="BX356" s="107"/>
    </row>
    <row r="357" spans="1:76">
      <c r="A357" s="79">
        <v>348</v>
      </c>
      <c r="B357" s="79">
        <v>348</v>
      </c>
      <c r="C357" s="80" t="s">
        <v>430</v>
      </c>
      <c r="D357" s="81">
        <f t="shared" si="148"/>
        <v>1996</v>
      </c>
      <c r="E357" s="82">
        <f t="shared" si="149"/>
        <v>23084424</v>
      </c>
      <c r="F357" s="82">
        <f t="shared" si="149"/>
        <v>1782428</v>
      </c>
      <c r="G357" s="83">
        <f t="shared" si="150"/>
        <v>24866852</v>
      </c>
      <c r="H357" s="84"/>
      <c r="I357" s="85">
        <f t="shared" si="151"/>
        <v>343109.61692046578</v>
      </c>
      <c r="J357" s="86">
        <f t="shared" si="141"/>
        <v>0.26400739209247753</v>
      </c>
      <c r="K357" s="87">
        <f t="shared" si="152"/>
        <v>1782428</v>
      </c>
      <c r="L357" s="83">
        <f t="shared" si="153"/>
        <v>2125537.6169204656</v>
      </c>
      <c r="M357" s="88"/>
      <c r="N357" s="111">
        <f t="shared" si="142"/>
        <v>22741314.383079536</v>
      </c>
      <c r="P357" s="85">
        <f t="shared" si="154"/>
        <v>0</v>
      </c>
      <c r="Q357" s="82">
        <f t="shared" si="155"/>
        <v>343109.61692046578</v>
      </c>
      <c r="R357" s="82">
        <f t="shared" si="156"/>
        <v>1782428</v>
      </c>
      <c r="S357" s="90">
        <f t="shared" si="143"/>
        <v>2125537.6169204656</v>
      </c>
      <c r="U357" s="111">
        <f t="shared" si="157"/>
        <v>3082049.25</v>
      </c>
      <c r="V357">
        <f t="shared" si="144"/>
        <v>0</v>
      </c>
      <c r="W357" s="91">
        <v>348</v>
      </c>
      <c r="X357" s="92">
        <v>1996</v>
      </c>
      <c r="Y357" s="93">
        <v>23084424</v>
      </c>
      <c r="Z357" s="93">
        <v>0</v>
      </c>
      <c r="AA357" s="93">
        <v>23084424</v>
      </c>
      <c r="AB357" s="93">
        <v>1782428</v>
      </c>
      <c r="AC357" s="93">
        <v>24866852</v>
      </c>
      <c r="AD357" s="93">
        <v>0</v>
      </c>
      <c r="AE357" s="93">
        <v>0</v>
      </c>
      <c r="AF357" s="93">
        <v>0</v>
      </c>
      <c r="AG357" s="94">
        <v>24866852</v>
      </c>
      <c r="AI357" s="91">
        <v>348</v>
      </c>
      <c r="AJ357" s="95">
        <v>348</v>
      </c>
      <c r="AK357" s="96" t="s">
        <v>430</v>
      </c>
      <c r="AL357" s="97">
        <f t="shared" si="158"/>
        <v>23084424</v>
      </c>
      <c r="AM357" s="98">
        <v>22670277</v>
      </c>
      <c r="AN357" s="97">
        <f t="shared" si="159"/>
        <v>414147</v>
      </c>
      <c r="AO357" s="97">
        <v>14112.5</v>
      </c>
      <c r="AP357" s="97">
        <v>0</v>
      </c>
      <c r="AQ357" s="97">
        <v>358149</v>
      </c>
      <c r="AR357" s="97">
        <v>258284.25</v>
      </c>
      <c r="AS357" s="97">
        <v>254928.5</v>
      </c>
      <c r="AT357" s="97">
        <f t="shared" si="160"/>
        <v>0</v>
      </c>
      <c r="AU357" s="99">
        <f t="shared" si="161"/>
        <v>1299621.25</v>
      </c>
      <c r="AV357" s="99">
        <f t="shared" si="162"/>
        <v>343109.61692046578</v>
      </c>
      <c r="AX357" s="100">
        <v>348</v>
      </c>
      <c r="AY357" s="101" t="s">
        <v>430</v>
      </c>
      <c r="AZ357" s="102"/>
      <c r="BA357" s="102"/>
      <c r="BB357" s="103"/>
      <c r="BC357" s="104">
        <f t="shared" si="163"/>
        <v>0</v>
      </c>
      <c r="BD357" s="103"/>
      <c r="BE357" s="103"/>
      <c r="BF357" s="104">
        <f t="shared" si="145"/>
        <v>0</v>
      </c>
      <c r="BG357" s="105">
        <f t="shared" si="146"/>
        <v>0</v>
      </c>
      <c r="BH357" s="106"/>
      <c r="BI357" s="104">
        <v>0</v>
      </c>
      <c r="BJ357" s="97">
        <f t="shared" si="164"/>
        <v>414147</v>
      </c>
      <c r="BK357" s="97">
        <f t="shared" si="165"/>
        <v>414147</v>
      </c>
      <c r="BL357" s="97">
        <f t="shared" si="166"/>
        <v>0</v>
      </c>
      <c r="BM357" s="97"/>
      <c r="BN357" s="104">
        <f t="shared" si="167"/>
        <v>0</v>
      </c>
      <c r="BO357" s="105">
        <f t="shared" si="168"/>
        <v>0</v>
      </c>
      <c r="BP357" s="107"/>
      <c r="BQ357" s="108">
        <v>1391166</v>
      </c>
      <c r="BR357" s="109">
        <v>0</v>
      </c>
      <c r="BS357" s="107"/>
      <c r="BT357" s="110"/>
      <c r="BU357" s="110">
        <f t="shared" si="147"/>
        <v>-348</v>
      </c>
      <c r="BV357"/>
      <c r="BW357" s="26"/>
      <c r="BX357" s="107"/>
    </row>
    <row r="358" spans="1:76">
      <c r="A358" s="79">
        <v>349</v>
      </c>
      <c r="B358" s="79">
        <v>349</v>
      </c>
      <c r="C358" s="80" t="s">
        <v>431</v>
      </c>
      <c r="D358" s="81">
        <f t="shared" si="148"/>
        <v>0</v>
      </c>
      <c r="E358" s="82">
        <f t="shared" si="149"/>
        <v>0</v>
      </c>
      <c r="F358" s="82">
        <f t="shared" si="149"/>
        <v>0</v>
      </c>
      <c r="G358" s="83">
        <f t="shared" si="150"/>
        <v>0</v>
      </c>
      <c r="H358" s="84"/>
      <c r="I358" s="85">
        <f t="shared" si="151"/>
        <v>0</v>
      </c>
      <c r="J358" s="86" t="str">
        <f t="shared" si="141"/>
        <v/>
      </c>
      <c r="K358" s="87">
        <f t="shared" si="152"/>
        <v>0</v>
      </c>
      <c r="L358" s="83">
        <f t="shared" si="153"/>
        <v>0</v>
      </c>
      <c r="M358" s="88"/>
      <c r="N358" s="111">
        <f t="shared" si="142"/>
        <v>0</v>
      </c>
      <c r="P358" s="85">
        <f t="shared" si="154"/>
        <v>0</v>
      </c>
      <c r="Q358" s="82">
        <f t="shared" si="155"/>
        <v>0</v>
      </c>
      <c r="R358" s="82">
        <f t="shared" si="156"/>
        <v>0</v>
      </c>
      <c r="S358" s="90">
        <f t="shared" si="143"/>
        <v>0</v>
      </c>
      <c r="U358" s="111">
        <f t="shared" si="157"/>
        <v>0</v>
      </c>
      <c r="V358">
        <f t="shared" si="144"/>
        <v>0</v>
      </c>
      <c r="W358" s="91">
        <v>349</v>
      </c>
      <c r="X358" s="92"/>
      <c r="Y358" s="93"/>
      <c r="Z358" s="93"/>
      <c r="AA358" s="93"/>
      <c r="AB358" s="93"/>
      <c r="AC358" s="93"/>
      <c r="AD358" s="93"/>
      <c r="AE358" s="93"/>
      <c r="AF358" s="93"/>
      <c r="AG358" s="94"/>
      <c r="AI358" s="91">
        <v>349</v>
      </c>
      <c r="AJ358" s="95">
        <v>349</v>
      </c>
      <c r="AK358" s="96" t="s">
        <v>431</v>
      </c>
      <c r="AL358" s="97">
        <f t="shared" si="158"/>
        <v>0</v>
      </c>
      <c r="AM358" s="98">
        <v>0</v>
      </c>
      <c r="AN358" s="97">
        <f t="shared" si="159"/>
        <v>0</v>
      </c>
      <c r="AO358" s="97">
        <v>0</v>
      </c>
      <c r="AP358" s="97">
        <v>0</v>
      </c>
      <c r="AQ358" s="97">
        <v>0</v>
      </c>
      <c r="AR358" s="97">
        <v>0</v>
      </c>
      <c r="AS358" s="97">
        <v>0</v>
      </c>
      <c r="AT358" s="97">
        <f t="shared" si="160"/>
        <v>0</v>
      </c>
      <c r="AU358" s="99">
        <f t="shared" si="161"/>
        <v>0</v>
      </c>
      <c r="AV358" s="99">
        <f t="shared" si="162"/>
        <v>0</v>
      </c>
      <c r="AX358" s="100">
        <v>349</v>
      </c>
      <c r="AY358" s="101" t="s">
        <v>431</v>
      </c>
      <c r="AZ358" s="102"/>
      <c r="BA358" s="102"/>
      <c r="BB358" s="103"/>
      <c r="BC358" s="104">
        <f t="shared" si="163"/>
        <v>0</v>
      </c>
      <c r="BD358" s="103"/>
      <c r="BE358" s="103"/>
      <c r="BF358" s="104">
        <f t="shared" si="145"/>
        <v>0</v>
      </c>
      <c r="BG358" s="105">
        <f t="shared" si="146"/>
        <v>0</v>
      </c>
      <c r="BH358" s="106"/>
      <c r="BI358" s="104">
        <v>0</v>
      </c>
      <c r="BJ358" s="97">
        <f t="shared" si="164"/>
        <v>0</v>
      </c>
      <c r="BK358" s="97">
        <f t="shared" si="165"/>
        <v>0</v>
      </c>
      <c r="BL358" s="97">
        <f t="shared" si="166"/>
        <v>0</v>
      </c>
      <c r="BM358" s="97"/>
      <c r="BN358" s="104">
        <f t="shared" si="167"/>
        <v>0</v>
      </c>
      <c r="BO358" s="105">
        <f t="shared" si="168"/>
        <v>0</v>
      </c>
      <c r="BP358" s="107"/>
      <c r="BQ358" s="108">
        <v>0</v>
      </c>
      <c r="BR358" s="109">
        <v>0</v>
      </c>
      <c r="BS358" s="107"/>
      <c r="BT358" s="110" t="s">
        <v>432</v>
      </c>
      <c r="BU358" s="110">
        <f t="shared" si="147"/>
        <v>-349</v>
      </c>
      <c r="BV358"/>
      <c r="BW358" s="26"/>
      <c r="BX358" s="107"/>
    </row>
    <row r="359" spans="1:76">
      <c r="A359" s="79">
        <v>350</v>
      </c>
      <c r="B359" s="79">
        <v>350</v>
      </c>
      <c r="C359" s="80" t="s">
        <v>433</v>
      </c>
      <c r="D359" s="81">
        <f t="shared" si="148"/>
        <v>14</v>
      </c>
      <c r="E359" s="82">
        <f t="shared" si="149"/>
        <v>169959</v>
      </c>
      <c r="F359" s="82">
        <f t="shared" si="149"/>
        <v>12502</v>
      </c>
      <c r="G359" s="83">
        <f t="shared" si="150"/>
        <v>182461</v>
      </c>
      <c r="H359" s="84"/>
      <c r="I359" s="85">
        <f t="shared" si="151"/>
        <v>61001.297132348693</v>
      </c>
      <c r="J359" s="86">
        <f t="shared" si="141"/>
        <v>0.74395227991949253</v>
      </c>
      <c r="K359" s="87">
        <f t="shared" si="152"/>
        <v>12502</v>
      </c>
      <c r="L359" s="83">
        <f t="shared" si="153"/>
        <v>73503.2971323487</v>
      </c>
      <c r="M359" s="88"/>
      <c r="N359" s="111">
        <f t="shared" si="142"/>
        <v>108957.7028676513</v>
      </c>
      <c r="P359" s="85">
        <f t="shared" si="154"/>
        <v>0</v>
      </c>
      <c r="Q359" s="82">
        <f t="shared" si="155"/>
        <v>61001.297132348693</v>
      </c>
      <c r="R359" s="82">
        <f t="shared" si="156"/>
        <v>12502</v>
      </c>
      <c r="S359" s="90">
        <f t="shared" si="143"/>
        <v>73503.2971323487</v>
      </c>
      <c r="U359" s="111">
        <f t="shared" si="157"/>
        <v>94498.25</v>
      </c>
      <c r="V359">
        <f t="shared" si="144"/>
        <v>0</v>
      </c>
      <c r="W359" s="91">
        <v>350</v>
      </c>
      <c r="X359" s="92">
        <v>14</v>
      </c>
      <c r="Y359" s="93">
        <v>169959</v>
      </c>
      <c r="Z359" s="93">
        <v>0</v>
      </c>
      <c r="AA359" s="93">
        <v>169959</v>
      </c>
      <c r="AB359" s="93">
        <v>12502</v>
      </c>
      <c r="AC359" s="93">
        <v>182461</v>
      </c>
      <c r="AD359" s="93">
        <v>0</v>
      </c>
      <c r="AE359" s="93">
        <v>0</v>
      </c>
      <c r="AF359" s="93">
        <v>0</v>
      </c>
      <c r="AG359" s="94">
        <v>182461</v>
      </c>
      <c r="AI359" s="91">
        <v>350</v>
      </c>
      <c r="AJ359" s="95">
        <v>350</v>
      </c>
      <c r="AK359" s="96" t="s">
        <v>433</v>
      </c>
      <c r="AL359" s="97">
        <f t="shared" si="158"/>
        <v>169959</v>
      </c>
      <c r="AM359" s="98">
        <v>96328</v>
      </c>
      <c r="AN359" s="97">
        <f t="shared" si="159"/>
        <v>73631</v>
      </c>
      <c r="AO359" s="97">
        <v>682.25</v>
      </c>
      <c r="AP359" s="97">
        <v>5639.75</v>
      </c>
      <c r="AQ359" s="97">
        <v>1481.5</v>
      </c>
      <c r="AR359" s="97">
        <v>0</v>
      </c>
      <c r="AS359" s="97">
        <v>561.75</v>
      </c>
      <c r="AT359" s="97">
        <f t="shared" si="160"/>
        <v>0</v>
      </c>
      <c r="AU359" s="99">
        <f t="shared" si="161"/>
        <v>81996.25</v>
      </c>
      <c r="AV359" s="99">
        <f t="shared" si="162"/>
        <v>61001.297132348693</v>
      </c>
      <c r="AX359" s="100">
        <v>350</v>
      </c>
      <c r="AY359" s="101" t="s">
        <v>433</v>
      </c>
      <c r="AZ359" s="102"/>
      <c r="BA359" s="102"/>
      <c r="BB359" s="103"/>
      <c r="BC359" s="104">
        <f t="shared" si="163"/>
        <v>0</v>
      </c>
      <c r="BD359" s="103"/>
      <c r="BE359" s="103"/>
      <c r="BF359" s="104">
        <f t="shared" si="145"/>
        <v>0</v>
      </c>
      <c r="BG359" s="105">
        <f t="shared" si="146"/>
        <v>0</v>
      </c>
      <c r="BH359" s="106"/>
      <c r="BI359" s="104">
        <v>0</v>
      </c>
      <c r="BJ359" s="97">
        <f t="shared" si="164"/>
        <v>73631</v>
      </c>
      <c r="BK359" s="97">
        <f t="shared" si="165"/>
        <v>73631</v>
      </c>
      <c r="BL359" s="97">
        <f t="shared" si="166"/>
        <v>0</v>
      </c>
      <c r="BM359" s="97"/>
      <c r="BN359" s="104">
        <f t="shared" si="167"/>
        <v>0</v>
      </c>
      <c r="BO359" s="105">
        <f t="shared" si="168"/>
        <v>0</v>
      </c>
      <c r="BP359" s="107"/>
      <c r="BQ359" s="108">
        <v>4864</v>
      </c>
      <c r="BR359" s="109">
        <v>682.25</v>
      </c>
      <c r="BS359" s="107"/>
      <c r="BT359" s="110"/>
      <c r="BU359" s="110">
        <f t="shared" si="147"/>
        <v>-350</v>
      </c>
      <c r="BV359"/>
      <c r="BW359" s="26"/>
      <c r="BX359" s="107"/>
    </row>
    <row r="360" spans="1:76">
      <c r="A360" s="79">
        <v>351</v>
      </c>
      <c r="B360" s="79">
        <v>351</v>
      </c>
      <c r="C360" s="80" t="s">
        <v>434</v>
      </c>
      <c r="D360" s="81">
        <f t="shared" si="148"/>
        <v>0</v>
      </c>
      <c r="E360" s="82">
        <f t="shared" si="149"/>
        <v>0</v>
      </c>
      <c r="F360" s="82">
        <f t="shared" si="149"/>
        <v>0</v>
      </c>
      <c r="G360" s="83">
        <f t="shared" si="150"/>
        <v>0</v>
      </c>
      <c r="H360" s="84"/>
      <c r="I360" s="85">
        <f t="shared" si="151"/>
        <v>0</v>
      </c>
      <c r="J360" s="86" t="str">
        <f t="shared" si="141"/>
        <v/>
      </c>
      <c r="K360" s="87">
        <f t="shared" si="152"/>
        <v>0</v>
      </c>
      <c r="L360" s="83">
        <f t="shared" si="153"/>
        <v>0</v>
      </c>
      <c r="M360" s="88"/>
      <c r="N360" s="111">
        <f t="shared" si="142"/>
        <v>0</v>
      </c>
      <c r="P360" s="85">
        <f t="shared" si="154"/>
        <v>0</v>
      </c>
      <c r="Q360" s="82">
        <f t="shared" si="155"/>
        <v>0</v>
      </c>
      <c r="R360" s="82">
        <f t="shared" si="156"/>
        <v>0</v>
      </c>
      <c r="S360" s="90">
        <f t="shared" si="143"/>
        <v>0</v>
      </c>
      <c r="U360" s="111">
        <f t="shared" si="157"/>
        <v>0</v>
      </c>
      <c r="V360">
        <f t="shared" si="144"/>
        <v>0</v>
      </c>
      <c r="W360" s="91">
        <v>351</v>
      </c>
      <c r="X360" s="92"/>
      <c r="Y360" s="93"/>
      <c r="Z360" s="93"/>
      <c r="AA360" s="93"/>
      <c r="AB360" s="93"/>
      <c r="AC360" s="93"/>
      <c r="AD360" s="93"/>
      <c r="AE360" s="93"/>
      <c r="AF360" s="93"/>
      <c r="AG360" s="94"/>
      <c r="AI360" s="91">
        <v>351</v>
      </c>
      <c r="AJ360" s="95">
        <v>351</v>
      </c>
      <c r="AK360" s="96" t="s">
        <v>434</v>
      </c>
      <c r="AL360" s="97">
        <f t="shared" si="158"/>
        <v>0</v>
      </c>
      <c r="AM360" s="98">
        <v>0</v>
      </c>
      <c r="AN360" s="97">
        <f t="shared" si="159"/>
        <v>0</v>
      </c>
      <c r="AO360" s="97">
        <v>0</v>
      </c>
      <c r="AP360" s="97">
        <v>0</v>
      </c>
      <c r="AQ360" s="97">
        <v>0</v>
      </c>
      <c r="AR360" s="97">
        <v>0</v>
      </c>
      <c r="AS360" s="97">
        <v>0</v>
      </c>
      <c r="AT360" s="97">
        <f t="shared" si="160"/>
        <v>0</v>
      </c>
      <c r="AU360" s="99">
        <f t="shared" si="161"/>
        <v>0</v>
      </c>
      <c r="AV360" s="99">
        <f t="shared" si="162"/>
        <v>0</v>
      </c>
      <c r="AX360" s="100">
        <v>351</v>
      </c>
      <c r="AY360" s="101" t="s">
        <v>434</v>
      </c>
      <c r="AZ360" s="102"/>
      <c r="BA360" s="102"/>
      <c r="BB360" s="103"/>
      <c r="BC360" s="104">
        <f t="shared" si="163"/>
        <v>0</v>
      </c>
      <c r="BD360" s="103"/>
      <c r="BE360" s="103"/>
      <c r="BF360" s="104">
        <f t="shared" si="145"/>
        <v>0</v>
      </c>
      <c r="BG360" s="105">
        <f t="shared" si="146"/>
        <v>0</v>
      </c>
      <c r="BH360" s="106"/>
      <c r="BI360" s="104">
        <v>0</v>
      </c>
      <c r="BJ360" s="97">
        <f t="shared" si="164"/>
        <v>0</v>
      </c>
      <c r="BK360" s="97">
        <f t="shared" si="165"/>
        <v>0</v>
      </c>
      <c r="BL360" s="97">
        <f t="shared" si="166"/>
        <v>0</v>
      </c>
      <c r="BM360" s="97"/>
      <c r="BN360" s="104">
        <f t="shared" si="167"/>
        <v>0</v>
      </c>
      <c r="BO360" s="105">
        <f t="shared" si="168"/>
        <v>0</v>
      </c>
      <c r="BP360" s="107"/>
      <c r="BQ360" s="108">
        <v>0</v>
      </c>
      <c r="BR360" s="109">
        <v>0</v>
      </c>
      <c r="BS360" s="107"/>
      <c r="BT360" s="110"/>
      <c r="BU360" s="110">
        <f t="shared" si="147"/>
        <v>-351</v>
      </c>
      <c r="BV360"/>
      <c r="BW360" s="26"/>
      <c r="BX360" s="107"/>
    </row>
    <row r="361" spans="1:76">
      <c r="A361" s="79">
        <v>352</v>
      </c>
      <c r="B361" s="79">
        <v>352</v>
      </c>
      <c r="C361" s="80" t="s">
        <v>435</v>
      </c>
      <c r="D361" s="81">
        <f t="shared" si="148"/>
        <v>4</v>
      </c>
      <c r="E361" s="82">
        <f t="shared" si="149"/>
        <v>56400</v>
      </c>
      <c r="F361" s="82">
        <f t="shared" si="149"/>
        <v>3572</v>
      </c>
      <c r="G361" s="83">
        <f t="shared" si="150"/>
        <v>59972</v>
      </c>
      <c r="H361" s="84"/>
      <c r="I361" s="85">
        <f t="shared" si="151"/>
        <v>34809.950993601815</v>
      </c>
      <c r="J361" s="86">
        <f t="shared" si="141"/>
        <v>0.8240455697984107</v>
      </c>
      <c r="K361" s="87">
        <f t="shared" si="152"/>
        <v>3572</v>
      </c>
      <c r="L361" s="83">
        <f t="shared" si="153"/>
        <v>38381.950993601815</v>
      </c>
      <c r="M361" s="88"/>
      <c r="N361" s="111">
        <f t="shared" si="142"/>
        <v>21590.049006398185</v>
      </c>
      <c r="P361" s="85">
        <f t="shared" si="154"/>
        <v>0</v>
      </c>
      <c r="Q361" s="82">
        <f t="shared" si="155"/>
        <v>34809.950993601815</v>
      </c>
      <c r="R361" s="82">
        <f t="shared" si="156"/>
        <v>3572</v>
      </c>
      <c r="S361" s="90">
        <f t="shared" si="143"/>
        <v>38381.950993601815</v>
      </c>
      <c r="U361" s="111">
        <f t="shared" si="157"/>
        <v>45814.75</v>
      </c>
      <c r="V361">
        <f t="shared" si="144"/>
        <v>0</v>
      </c>
      <c r="W361" s="91">
        <v>352</v>
      </c>
      <c r="X361" s="92">
        <v>4</v>
      </c>
      <c r="Y361" s="93">
        <v>56400</v>
      </c>
      <c r="Z361" s="93">
        <v>0</v>
      </c>
      <c r="AA361" s="93">
        <v>56400</v>
      </c>
      <c r="AB361" s="93">
        <v>3572</v>
      </c>
      <c r="AC361" s="93">
        <v>59972</v>
      </c>
      <c r="AD361" s="93">
        <v>0</v>
      </c>
      <c r="AE361" s="93">
        <v>0</v>
      </c>
      <c r="AF361" s="93">
        <v>0</v>
      </c>
      <c r="AG361" s="94">
        <v>59972</v>
      </c>
      <c r="AI361" s="91">
        <v>352</v>
      </c>
      <c r="AJ361" s="95">
        <v>352</v>
      </c>
      <c r="AK361" s="96" t="s">
        <v>435</v>
      </c>
      <c r="AL361" s="97">
        <f t="shared" si="158"/>
        <v>56400</v>
      </c>
      <c r="AM361" s="98">
        <v>14383</v>
      </c>
      <c r="AN361" s="97">
        <f t="shared" si="159"/>
        <v>42017</v>
      </c>
      <c r="AO361" s="97">
        <v>176</v>
      </c>
      <c r="AP361" s="97">
        <v>49.75</v>
      </c>
      <c r="AQ361" s="97">
        <v>0</v>
      </c>
      <c r="AR361" s="97">
        <v>0</v>
      </c>
      <c r="AS361" s="97">
        <v>0</v>
      </c>
      <c r="AT361" s="97">
        <f t="shared" si="160"/>
        <v>0</v>
      </c>
      <c r="AU361" s="99">
        <f t="shared" si="161"/>
        <v>42242.75</v>
      </c>
      <c r="AV361" s="99">
        <f t="shared" si="162"/>
        <v>34809.950993601815</v>
      </c>
      <c r="AX361" s="100">
        <v>352</v>
      </c>
      <c r="AY361" s="101" t="s">
        <v>435</v>
      </c>
      <c r="AZ361" s="102"/>
      <c r="BA361" s="102"/>
      <c r="BB361" s="103"/>
      <c r="BC361" s="104">
        <f t="shared" si="163"/>
        <v>0</v>
      </c>
      <c r="BD361" s="103"/>
      <c r="BE361" s="103"/>
      <c r="BF361" s="104">
        <f t="shared" si="145"/>
        <v>0</v>
      </c>
      <c r="BG361" s="105">
        <f t="shared" si="146"/>
        <v>0</v>
      </c>
      <c r="BH361" s="106"/>
      <c r="BI361" s="104">
        <v>0</v>
      </c>
      <c r="BJ361" s="97">
        <f t="shared" si="164"/>
        <v>42017</v>
      </c>
      <c r="BK361" s="97">
        <f t="shared" si="165"/>
        <v>42017</v>
      </c>
      <c r="BL361" s="97">
        <f t="shared" si="166"/>
        <v>0</v>
      </c>
      <c r="BM361" s="97"/>
      <c r="BN361" s="104">
        <f t="shared" si="167"/>
        <v>0</v>
      </c>
      <c r="BO361" s="105">
        <f t="shared" si="168"/>
        <v>0</v>
      </c>
      <c r="BP361" s="107"/>
      <c r="BQ361" s="108">
        <v>0</v>
      </c>
      <c r="BR361" s="109">
        <v>0</v>
      </c>
      <c r="BS361" s="107"/>
      <c r="BT361" s="110"/>
      <c r="BU361" s="110">
        <f t="shared" si="147"/>
        <v>-352</v>
      </c>
      <c r="BV361"/>
      <c r="BW361" s="26"/>
      <c r="BX361" s="107"/>
    </row>
    <row r="362" spans="1:76">
      <c r="A362" s="79">
        <v>353</v>
      </c>
      <c r="B362" s="79"/>
      <c r="C362" s="80" t="s">
        <v>436</v>
      </c>
      <c r="D362" s="81">
        <f t="shared" si="148"/>
        <v>0</v>
      </c>
      <c r="E362" s="82">
        <f t="shared" si="149"/>
        <v>0</v>
      </c>
      <c r="F362" s="82">
        <f t="shared" si="149"/>
        <v>0</v>
      </c>
      <c r="G362" s="83">
        <f t="shared" si="150"/>
        <v>0</v>
      </c>
      <c r="H362" s="84"/>
      <c r="I362" s="85">
        <f t="shared" si="151"/>
        <v>0</v>
      </c>
      <c r="J362" s="86" t="str">
        <f t="shared" si="141"/>
        <v/>
      </c>
      <c r="K362" s="87">
        <f t="shared" si="152"/>
        <v>0</v>
      </c>
      <c r="L362" s="83">
        <f t="shared" si="153"/>
        <v>0</v>
      </c>
      <c r="M362" s="88"/>
      <c r="N362" s="111">
        <f t="shared" si="142"/>
        <v>0</v>
      </c>
      <c r="P362" s="85">
        <f t="shared" si="154"/>
        <v>0</v>
      </c>
      <c r="Q362" s="82">
        <f t="shared" si="155"/>
        <v>0</v>
      </c>
      <c r="R362" s="82">
        <f t="shared" si="156"/>
        <v>0</v>
      </c>
      <c r="S362" s="90">
        <f t="shared" si="143"/>
        <v>0</v>
      </c>
      <c r="U362" s="111">
        <f t="shared" si="157"/>
        <v>0</v>
      </c>
      <c r="V362">
        <f t="shared" si="144"/>
        <v>0</v>
      </c>
      <c r="W362" s="91">
        <v>353</v>
      </c>
      <c r="X362" s="92"/>
      <c r="Y362" s="93"/>
      <c r="Z362" s="93"/>
      <c r="AA362" s="93"/>
      <c r="AB362" s="93"/>
      <c r="AC362" s="93"/>
      <c r="AD362" s="93"/>
      <c r="AE362" s="93"/>
      <c r="AF362" s="93"/>
      <c r="AG362" s="94"/>
      <c r="AI362" s="91">
        <v>353</v>
      </c>
      <c r="AJ362" s="95">
        <v>353</v>
      </c>
      <c r="AK362" s="115" t="s">
        <v>436</v>
      </c>
      <c r="AL362" s="97">
        <f t="shared" si="158"/>
        <v>0</v>
      </c>
      <c r="AM362" s="98">
        <v>0</v>
      </c>
      <c r="AN362" s="97">
        <f t="shared" si="159"/>
        <v>0</v>
      </c>
      <c r="AO362" s="97">
        <v>0</v>
      </c>
      <c r="AP362" s="97">
        <v>0</v>
      </c>
      <c r="AQ362" s="97">
        <v>0</v>
      </c>
      <c r="AR362" s="97">
        <v>0</v>
      </c>
      <c r="AS362" s="97">
        <v>0</v>
      </c>
      <c r="AT362" s="97">
        <f t="shared" si="160"/>
        <v>0</v>
      </c>
      <c r="AU362" s="99">
        <f t="shared" si="161"/>
        <v>0</v>
      </c>
      <c r="AV362" s="99">
        <f t="shared" si="162"/>
        <v>0</v>
      </c>
      <c r="AX362" s="100">
        <v>353</v>
      </c>
      <c r="AY362" s="101" t="s">
        <v>436</v>
      </c>
      <c r="AZ362" s="102"/>
      <c r="BA362" s="102"/>
      <c r="BB362" s="103"/>
      <c r="BC362" s="104">
        <f t="shared" si="163"/>
        <v>0</v>
      </c>
      <c r="BD362" s="103"/>
      <c r="BE362" s="103"/>
      <c r="BF362" s="104">
        <f t="shared" si="145"/>
        <v>0</v>
      </c>
      <c r="BG362" s="105">
        <f t="shared" si="146"/>
        <v>0</v>
      </c>
      <c r="BH362" s="106"/>
      <c r="BI362" s="104">
        <v>0</v>
      </c>
      <c r="BJ362" s="97">
        <f t="shared" si="164"/>
        <v>0</v>
      </c>
      <c r="BK362" s="97">
        <f t="shared" si="165"/>
        <v>0</v>
      </c>
      <c r="BL362" s="97">
        <f t="shared" si="166"/>
        <v>0</v>
      </c>
      <c r="BM362" s="97"/>
      <c r="BN362" s="104">
        <f t="shared" si="167"/>
        <v>0</v>
      </c>
      <c r="BO362" s="105">
        <f t="shared" si="168"/>
        <v>0</v>
      </c>
      <c r="BP362" s="107"/>
      <c r="BQ362" s="108">
        <v>0</v>
      </c>
      <c r="BR362" s="109">
        <v>0</v>
      </c>
      <c r="BS362" s="107"/>
      <c r="BT362" s="110" t="s">
        <v>136</v>
      </c>
      <c r="BU362" s="110">
        <f t="shared" si="147"/>
        <v>-353</v>
      </c>
      <c r="BV362"/>
      <c r="BW362" s="26"/>
      <c r="BX362" s="107"/>
    </row>
    <row r="363" spans="1:76">
      <c r="A363" s="79">
        <v>406</v>
      </c>
      <c r="B363" s="79">
        <v>406</v>
      </c>
      <c r="C363" s="80" t="s">
        <v>437</v>
      </c>
      <c r="D363" s="81">
        <f t="shared" si="148"/>
        <v>0</v>
      </c>
      <c r="E363" s="82">
        <f t="shared" si="149"/>
        <v>0</v>
      </c>
      <c r="F363" s="82">
        <f t="shared" si="149"/>
        <v>0</v>
      </c>
      <c r="G363" s="83">
        <f t="shared" si="150"/>
        <v>0</v>
      </c>
      <c r="H363" s="84"/>
      <c r="I363" s="85">
        <f t="shared" si="151"/>
        <v>0</v>
      </c>
      <c r="J363" s="86" t="str">
        <f t="shared" si="141"/>
        <v/>
      </c>
      <c r="K363" s="87">
        <f t="shared" si="152"/>
        <v>0</v>
      </c>
      <c r="L363" s="83">
        <f t="shared" si="153"/>
        <v>0</v>
      </c>
      <c r="M363" s="88"/>
      <c r="N363" s="111">
        <f t="shared" si="142"/>
        <v>0</v>
      </c>
      <c r="P363" s="85">
        <f t="shared" si="154"/>
        <v>0</v>
      </c>
      <c r="Q363" s="82">
        <f t="shared" si="155"/>
        <v>0</v>
      </c>
      <c r="R363" s="82">
        <f t="shared" si="156"/>
        <v>0</v>
      </c>
      <c r="S363" s="90">
        <f t="shared" si="143"/>
        <v>0</v>
      </c>
      <c r="U363" s="111">
        <f t="shared" si="157"/>
        <v>0</v>
      </c>
      <c r="V363">
        <f t="shared" si="144"/>
        <v>0</v>
      </c>
      <c r="W363" s="91">
        <v>406</v>
      </c>
      <c r="X363" s="92"/>
      <c r="Y363" s="93"/>
      <c r="Z363" s="93"/>
      <c r="AA363" s="93"/>
      <c r="AB363" s="93"/>
      <c r="AC363" s="93"/>
      <c r="AD363" s="93"/>
      <c r="AE363" s="93"/>
      <c r="AF363" s="93"/>
      <c r="AG363" s="94"/>
      <c r="AI363" s="91">
        <v>406</v>
      </c>
      <c r="AJ363" s="95">
        <v>406</v>
      </c>
      <c r="AK363" s="96" t="s">
        <v>437</v>
      </c>
      <c r="AL363" s="97">
        <f t="shared" si="158"/>
        <v>0</v>
      </c>
      <c r="AM363" s="98">
        <v>0</v>
      </c>
      <c r="AN363" s="97">
        <f t="shared" si="159"/>
        <v>0</v>
      </c>
      <c r="AO363" s="97">
        <v>0</v>
      </c>
      <c r="AP363" s="97">
        <v>0</v>
      </c>
      <c r="AQ363" s="97">
        <v>0</v>
      </c>
      <c r="AR363" s="97">
        <v>0</v>
      </c>
      <c r="AS363" s="97">
        <v>0</v>
      </c>
      <c r="AT363" s="97">
        <f t="shared" si="160"/>
        <v>0</v>
      </c>
      <c r="AU363" s="99">
        <f t="shared" si="161"/>
        <v>0</v>
      </c>
      <c r="AV363" s="99">
        <f t="shared" si="162"/>
        <v>0</v>
      </c>
      <c r="AX363" s="100">
        <v>406</v>
      </c>
      <c r="AY363" s="101" t="s">
        <v>437</v>
      </c>
      <c r="AZ363" s="102"/>
      <c r="BA363" s="102"/>
      <c r="BB363" s="103"/>
      <c r="BC363" s="104">
        <f t="shared" si="163"/>
        <v>0</v>
      </c>
      <c r="BD363" s="103"/>
      <c r="BE363" s="103"/>
      <c r="BF363" s="104">
        <f t="shared" si="145"/>
        <v>0</v>
      </c>
      <c r="BG363" s="105">
        <f t="shared" si="146"/>
        <v>0</v>
      </c>
      <c r="BH363" s="106"/>
      <c r="BI363" s="104">
        <v>0</v>
      </c>
      <c r="BJ363" s="97">
        <f t="shared" si="164"/>
        <v>0</v>
      </c>
      <c r="BK363" s="97">
        <f t="shared" si="165"/>
        <v>0</v>
      </c>
      <c r="BL363" s="97">
        <f t="shared" si="166"/>
        <v>0</v>
      </c>
      <c r="BM363" s="97"/>
      <c r="BN363" s="104">
        <f t="shared" si="167"/>
        <v>0</v>
      </c>
      <c r="BO363" s="105">
        <f t="shared" si="168"/>
        <v>0</v>
      </c>
      <c r="BP363" s="107"/>
      <c r="BQ363" s="108">
        <v>0</v>
      </c>
      <c r="BR363" s="109">
        <v>0</v>
      </c>
      <c r="BS363" s="107"/>
      <c r="BT363" s="110"/>
      <c r="BU363" s="110">
        <f t="shared" si="147"/>
        <v>-406</v>
      </c>
      <c r="BV363"/>
      <c r="BW363" s="26"/>
      <c r="BX363" s="107"/>
    </row>
    <row r="364" spans="1:76">
      <c r="A364" s="79">
        <v>600</v>
      </c>
      <c r="B364" s="79">
        <v>701</v>
      </c>
      <c r="C364" s="80" t="s">
        <v>438</v>
      </c>
      <c r="D364" s="81">
        <f t="shared" si="148"/>
        <v>31</v>
      </c>
      <c r="E364" s="82">
        <f t="shared" si="149"/>
        <v>387255</v>
      </c>
      <c r="F364" s="82">
        <f t="shared" si="149"/>
        <v>27683</v>
      </c>
      <c r="G364" s="83">
        <f t="shared" si="150"/>
        <v>414938</v>
      </c>
      <c r="H364" s="84"/>
      <c r="I364" s="85">
        <f t="shared" si="151"/>
        <v>32829.90046941617</v>
      </c>
      <c r="J364" s="86">
        <f t="shared" si="141"/>
        <v>0.44655898894026824</v>
      </c>
      <c r="K364" s="87">
        <f t="shared" si="152"/>
        <v>27683</v>
      </c>
      <c r="L364" s="83">
        <f t="shared" si="153"/>
        <v>60512.90046941617</v>
      </c>
      <c r="M364" s="88"/>
      <c r="N364" s="111">
        <f t="shared" si="142"/>
        <v>354425.09953058383</v>
      </c>
      <c r="P364" s="85">
        <f t="shared" si="154"/>
        <v>0</v>
      </c>
      <c r="Q364" s="82">
        <f t="shared" si="155"/>
        <v>32829.90046941617</v>
      </c>
      <c r="R364" s="82">
        <f t="shared" si="156"/>
        <v>27683</v>
      </c>
      <c r="S364" s="90">
        <f t="shared" si="143"/>
        <v>60512.90046941617</v>
      </c>
      <c r="U364" s="111">
        <f t="shared" si="157"/>
        <v>101200.5</v>
      </c>
      <c r="V364">
        <f t="shared" si="144"/>
        <v>0</v>
      </c>
      <c r="W364" s="91">
        <v>600</v>
      </c>
      <c r="X364" s="92">
        <v>31</v>
      </c>
      <c r="Y364" s="93">
        <v>387255</v>
      </c>
      <c r="Z364" s="93">
        <v>0</v>
      </c>
      <c r="AA364" s="93">
        <v>387255</v>
      </c>
      <c r="AB364" s="93">
        <v>27683</v>
      </c>
      <c r="AC364" s="93">
        <v>414938</v>
      </c>
      <c r="AD364" s="93">
        <v>0</v>
      </c>
      <c r="AE364" s="93">
        <v>0</v>
      </c>
      <c r="AF364" s="93">
        <v>0</v>
      </c>
      <c r="AG364" s="94">
        <v>414938</v>
      </c>
      <c r="AI364" s="91">
        <v>600</v>
      </c>
      <c r="AJ364" s="95">
        <v>701</v>
      </c>
      <c r="AK364" s="96" t="s">
        <v>438</v>
      </c>
      <c r="AL364" s="97">
        <f t="shared" si="158"/>
        <v>387255</v>
      </c>
      <c r="AM364" s="98">
        <v>347628</v>
      </c>
      <c r="AN364" s="97">
        <f t="shared" si="159"/>
        <v>39627</v>
      </c>
      <c r="AO364" s="97">
        <v>0</v>
      </c>
      <c r="AP364" s="97">
        <v>6499.75</v>
      </c>
      <c r="AQ364" s="97">
        <v>18565</v>
      </c>
      <c r="AR364" s="97">
        <v>0</v>
      </c>
      <c r="AS364" s="97">
        <v>8825.75</v>
      </c>
      <c r="AT364" s="97">
        <f t="shared" si="160"/>
        <v>0</v>
      </c>
      <c r="AU364" s="99">
        <f t="shared" si="161"/>
        <v>73517.5</v>
      </c>
      <c r="AV364" s="99">
        <f t="shared" si="162"/>
        <v>32829.90046941617</v>
      </c>
      <c r="AX364" s="100">
        <v>600</v>
      </c>
      <c r="AY364" s="101" t="s">
        <v>438</v>
      </c>
      <c r="AZ364" s="102"/>
      <c r="BA364" s="102"/>
      <c r="BB364" s="103"/>
      <c r="BC364" s="104">
        <f t="shared" si="163"/>
        <v>0</v>
      </c>
      <c r="BD364" s="103"/>
      <c r="BE364" s="103"/>
      <c r="BF364" s="104">
        <f t="shared" si="145"/>
        <v>0</v>
      </c>
      <c r="BG364" s="105">
        <f t="shared" si="146"/>
        <v>0</v>
      </c>
      <c r="BH364" s="106"/>
      <c r="BI364" s="104">
        <v>0</v>
      </c>
      <c r="BJ364" s="97">
        <f t="shared" si="164"/>
        <v>39627</v>
      </c>
      <c r="BK364" s="97">
        <f t="shared" si="165"/>
        <v>39627</v>
      </c>
      <c r="BL364" s="97">
        <f t="shared" si="166"/>
        <v>0</v>
      </c>
      <c r="BM364" s="97"/>
      <c r="BN364" s="104">
        <f t="shared" si="167"/>
        <v>0</v>
      </c>
      <c r="BO364" s="105">
        <f t="shared" si="168"/>
        <v>0</v>
      </c>
      <c r="BP364" s="107"/>
      <c r="BQ364" s="108">
        <v>20853</v>
      </c>
      <c r="BR364" s="109">
        <v>0</v>
      </c>
      <c r="BS364" s="107"/>
      <c r="BT364" s="110" t="s">
        <v>80</v>
      </c>
      <c r="BU364" s="110">
        <f t="shared" si="147"/>
        <v>-600</v>
      </c>
      <c r="BV364"/>
      <c r="BW364" s="26"/>
      <c r="BX364" s="107"/>
    </row>
    <row r="365" spans="1:76">
      <c r="A365" s="79">
        <v>603</v>
      </c>
      <c r="B365" s="79">
        <v>702</v>
      </c>
      <c r="C365" s="80" t="s">
        <v>439</v>
      </c>
      <c r="D365" s="81">
        <f t="shared" si="148"/>
        <v>67</v>
      </c>
      <c r="E365" s="82">
        <f t="shared" si="149"/>
        <v>826713</v>
      </c>
      <c r="F365" s="82">
        <f t="shared" si="149"/>
        <v>59831</v>
      </c>
      <c r="G365" s="83">
        <f t="shared" si="150"/>
        <v>886544</v>
      </c>
      <c r="H365" s="84"/>
      <c r="I365" s="85">
        <f t="shared" si="151"/>
        <v>78397.573662411553</v>
      </c>
      <c r="J365" s="86">
        <f t="shared" si="141"/>
        <v>0.41493534912630148</v>
      </c>
      <c r="K365" s="87">
        <f t="shared" si="152"/>
        <v>59831</v>
      </c>
      <c r="L365" s="83">
        <f t="shared" si="153"/>
        <v>138228.57366241154</v>
      </c>
      <c r="M365" s="88"/>
      <c r="N365" s="111">
        <f t="shared" si="142"/>
        <v>748315.42633758846</v>
      </c>
      <c r="P365" s="85">
        <f t="shared" si="154"/>
        <v>0</v>
      </c>
      <c r="Q365" s="82">
        <f t="shared" si="155"/>
        <v>78397.573662411553</v>
      </c>
      <c r="R365" s="82">
        <f t="shared" si="156"/>
        <v>59831</v>
      </c>
      <c r="S365" s="90">
        <f t="shared" si="143"/>
        <v>138228.57366241154</v>
      </c>
      <c r="U365" s="111">
        <f t="shared" si="157"/>
        <v>248770.25</v>
      </c>
      <c r="V365">
        <f t="shared" si="144"/>
        <v>0</v>
      </c>
      <c r="W365" s="91">
        <v>603</v>
      </c>
      <c r="X365" s="92">
        <v>67</v>
      </c>
      <c r="Y365" s="93">
        <v>826713</v>
      </c>
      <c r="Z365" s="93">
        <v>0</v>
      </c>
      <c r="AA365" s="93">
        <v>826713</v>
      </c>
      <c r="AB365" s="93">
        <v>59831</v>
      </c>
      <c r="AC365" s="93">
        <v>886544</v>
      </c>
      <c r="AD365" s="93">
        <v>0</v>
      </c>
      <c r="AE365" s="93">
        <v>0</v>
      </c>
      <c r="AF365" s="93">
        <v>0</v>
      </c>
      <c r="AG365" s="94">
        <v>886544</v>
      </c>
      <c r="AI365" s="91">
        <v>603</v>
      </c>
      <c r="AJ365" s="95">
        <v>702</v>
      </c>
      <c r="AK365" s="96" t="s">
        <v>439</v>
      </c>
      <c r="AL365" s="97">
        <f t="shared" si="158"/>
        <v>826713</v>
      </c>
      <c r="AM365" s="98">
        <v>732084</v>
      </c>
      <c r="AN365" s="97">
        <f t="shared" si="159"/>
        <v>94629</v>
      </c>
      <c r="AO365" s="97">
        <v>8013.5</v>
      </c>
      <c r="AP365" s="97">
        <v>0</v>
      </c>
      <c r="AQ365" s="97">
        <v>34522</v>
      </c>
      <c r="AR365" s="97">
        <v>0</v>
      </c>
      <c r="AS365" s="97">
        <v>51774.75</v>
      </c>
      <c r="AT365" s="97">
        <f t="shared" si="160"/>
        <v>0</v>
      </c>
      <c r="AU365" s="99">
        <f t="shared" si="161"/>
        <v>188939.25</v>
      </c>
      <c r="AV365" s="99">
        <f t="shared" si="162"/>
        <v>78397.573662411553</v>
      </c>
      <c r="AX365" s="100">
        <v>603</v>
      </c>
      <c r="AY365" s="101" t="s">
        <v>439</v>
      </c>
      <c r="AZ365" s="102"/>
      <c r="BA365" s="102"/>
      <c r="BB365" s="103"/>
      <c r="BC365" s="104">
        <f t="shared" si="163"/>
        <v>0</v>
      </c>
      <c r="BD365" s="103"/>
      <c r="BE365" s="103"/>
      <c r="BF365" s="104">
        <f t="shared" si="145"/>
        <v>0</v>
      </c>
      <c r="BG365" s="105">
        <f t="shared" si="146"/>
        <v>0</v>
      </c>
      <c r="BH365" s="106"/>
      <c r="BI365" s="104">
        <v>0</v>
      </c>
      <c r="BJ365" s="97">
        <f t="shared" si="164"/>
        <v>94629</v>
      </c>
      <c r="BK365" s="97">
        <f t="shared" si="165"/>
        <v>94629</v>
      </c>
      <c r="BL365" s="97">
        <f t="shared" si="166"/>
        <v>0</v>
      </c>
      <c r="BM365" s="97"/>
      <c r="BN365" s="104">
        <f t="shared" si="167"/>
        <v>0</v>
      </c>
      <c r="BO365" s="105">
        <f t="shared" si="168"/>
        <v>0</v>
      </c>
      <c r="BP365" s="107"/>
      <c r="BQ365" s="108">
        <v>102375</v>
      </c>
      <c r="BR365" s="109">
        <v>16433.75</v>
      </c>
      <c r="BS365" s="107"/>
      <c r="BT365" s="110"/>
      <c r="BU365" s="110">
        <f t="shared" si="147"/>
        <v>-603</v>
      </c>
      <c r="BV365"/>
      <c r="BW365" s="26"/>
      <c r="BX365" s="107"/>
    </row>
    <row r="366" spans="1:76">
      <c r="A366" s="79">
        <v>605</v>
      </c>
      <c r="B366" s="79">
        <v>703</v>
      </c>
      <c r="C366" s="80" t="s">
        <v>440</v>
      </c>
      <c r="D366" s="81">
        <f t="shared" si="148"/>
        <v>93</v>
      </c>
      <c r="E366" s="82">
        <f t="shared" si="149"/>
        <v>1507341</v>
      </c>
      <c r="F366" s="82">
        <f t="shared" si="149"/>
        <v>83049</v>
      </c>
      <c r="G366" s="83">
        <f t="shared" si="150"/>
        <v>1590390</v>
      </c>
      <c r="H366" s="84"/>
      <c r="I366" s="85">
        <f t="shared" si="151"/>
        <v>360626.85051183874</v>
      </c>
      <c r="J366" s="86">
        <f t="shared" si="141"/>
        <v>0.69750774727543263</v>
      </c>
      <c r="K366" s="87">
        <f t="shared" si="152"/>
        <v>83049</v>
      </c>
      <c r="L366" s="83">
        <f t="shared" si="153"/>
        <v>443675.85051183874</v>
      </c>
      <c r="M366" s="88"/>
      <c r="N366" s="111">
        <f t="shared" si="142"/>
        <v>1146714.1494881613</v>
      </c>
      <c r="P366" s="85">
        <f t="shared" si="154"/>
        <v>0</v>
      </c>
      <c r="Q366" s="82">
        <f t="shared" si="155"/>
        <v>360626.85051183874</v>
      </c>
      <c r="R366" s="82">
        <f t="shared" si="156"/>
        <v>83049</v>
      </c>
      <c r="S366" s="90">
        <f t="shared" si="143"/>
        <v>443675.85051183874</v>
      </c>
      <c r="U366" s="111">
        <f t="shared" si="157"/>
        <v>600071</v>
      </c>
      <c r="V366">
        <f t="shared" si="144"/>
        <v>0</v>
      </c>
      <c r="W366" s="91">
        <v>605</v>
      </c>
      <c r="X366" s="92">
        <v>93</v>
      </c>
      <c r="Y366" s="93">
        <v>1507341</v>
      </c>
      <c r="Z366" s="93">
        <v>0</v>
      </c>
      <c r="AA366" s="93">
        <v>1507341</v>
      </c>
      <c r="AB366" s="93">
        <v>83049</v>
      </c>
      <c r="AC366" s="93">
        <v>1590390</v>
      </c>
      <c r="AD366" s="93">
        <v>0</v>
      </c>
      <c r="AE366" s="93">
        <v>0</v>
      </c>
      <c r="AF366" s="93">
        <v>0</v>
      </c>
      <c r="AG366" s="94">
        <v>1590390</v>
      </c>
      <c r="AI366" s="91">
        <v>605</v>
      </c>
      <c r="AJ366" s="95">
        <v>703</v>
      </c>
      <c r="AK366" s="96" t="s">
        <v>440</v>
      </c>
      <c r="AL366" s="97">
        <f t="shared" si="158"/>
        <v>1507341</v>
      </c>
      <c r="AM366" s="98">
        <v>1072050</v>
      </c>
      <c r="AN366" s="97">
        <f t="shared" si="159"/>
        <v>435291</v>
      </c>
      <c r="AO366" s="97">
        <v>15767.5</v>
      </c>
      <c r="AP366" s="97">
        <v>23242.25</v>
      </c>
      <c r="AQ366" s="97">
        <v>10215.75</v>
      </c>
      <c r="AR366" s="97">
        <v>32505.5</v>
      </c>
      <c r="AS366" s="97">
        <v>0</v>
      </c>
      <c r="AT366" s="97">
        <f t="shared" si="160"/>
        <v>0</v>
      </c>
      <c r="AU366" s="99">
        <f t="shared" si="161"/>
        <v>517022</v>
      </c>
      <c r="AV366" s="99">
        <f t="shared" si="162"/>
        <v>360626.85051183874</v>
      </c>
      <c r="AX366" s="100">
        <v>605</v>
      </c>
      <c r="AY366" s="101" t="s">
        <v>440</v>
      </c>
      <c r="AZ366" s="102"/>
      <c r="BA366" s="102"/>
      <c r="BB366" s="103"/>
      <c r="BC366" s="104">
        <f t="shared" si="163"/>
        <v>0</v>
      </c>
      <c r="BD366" s="103"/>
      <c r="BE366" s="103"/>
      <c r="BF366" s="104">
        <f t="shared" si="145"/>
        <v>0</v>
      </c>
      <c r="BG366" s="105">
        <f t="shared" si="146"/>
        <v>0</v>
      </c>
      <c r="BH366" s="106"/>
      <c r="BI366" s="104">
        <v>0</v>
      </c>
      <c r="BJ366" s="97">
        <f t="shared" si="164"/>
        <v>435291</v>
      </c>
      <c r="BK366" s="97">
        <f t="shared" si="165"/>
        <v>435291</v>
      </c>
      <c r="BL366" s="97">
        <f t="shared" si="166"/>
        <v>0</v>
      </c>
      <c r="BM366" s="97"/>
      <c r="BN366" s="104">
        <f t="shared" si="167"/>
        <v>0</v>
      </c>
      <c r="BO366" s="105">
        <f t="shared" si="168"/>
        <v>0</v>
      </c>
      <c r="BP366" s="107"/>
      <c r="BQ366" s="108">
        <v>145475</v>
      </c>
      <c r="BR366" s="109">
        <v>42697.5</v>
      </c>
      <c r="BS366" s="107"/>
      <c r="BT366" s="110"/>
      <c r="BU366" s="110">
        <f t="shared" si="147"/>
        <v>-605</v>
      </c>
      <c r="BV366"/>
      <c r="BW366" s="26"/>
      <c r="BX366" s="107"/>
    </row>
    <row r="367" spans="1:76">
      <c r="A367" s="79">
        <v>610</v>
      </c>
      <c r="B367" s="79">
        <v>704</v>
      </c>
      <c r="C367" s="80" t="s">
        <v>441</v>
      </c>
      <c r="D367" s="81">
        <f t="shared" si="148"/>
        <v>10</v>
      </c>
      <c r="E367" s="82">
        <f t="shared" si="149"/>
        <v>105607</v>
      </c>
      <c r="F367" s="82">
        <f t="shared" si="149"/>
        <v>8930</v>
      </c>
      <c r="G367" s="83">
        <f t="shared" si="150"/>
        <v>114537</v>
      </c>
      <c r="H367" s="84"/>
      <c r="I367" s="85">
        <f t="shared" si="151"/>
        <v>0</v>
      </c>
      <c r="J367" s="86">
        <f t="shared" si="141"/>
        <v>0</v>
      </c>
      <c r="K367" s="87">
        <f t="shared" si="152"/>
        <v>8930</v>
      </c>
      <c r="L367" s="83">
        <f t="shared" si="153"/>
        <v>8930</v>
      </c>
      <c r="M367" s="88"/>
      <c r="N367" s="111">
        <f t="shared" si="142"/>
        <v>105607</v>
      </c>
      <c r="P367" s="85">
        <f t="shared" si="154"/>
        <v>0</v>
      </c>
      <c r="Q367" s="82">
        <f t="shared" si="155"/>
        <v>0</v>
      </c>
      <c r="R367" s="82">
        <f t="shared" si="156"/>
        <v>8930</v>
      </c>
      <c r="S367" s="90">
        <f t="shared" si="143"/>
        <v>8930</v>
      </c>
      <c r="U367" s="111">
        <f t="shared" si="157"/>
        <v>22557.25</v>
      </c>
      <c r="V367">
        <f t="shared" si="144"/>
        <v>0</v>
      </c>
      <c r="W367" s="91">
        <v>610</v>
      </c>
      <c r="X367" s="92">
        <v>10</v>
      </c>
      <c r="Y367" s="93">
        <v>105607</v>
      </c>
      <c r="Z367" s="93">
        <v>0</v>
      </c>
      <c r="AA367" s="93">
        <v>105607</v>
      </c>
      <c r="AB367" s="93">
        <v>8930</v>
      </c>
      <c r="AC367" s="93">
        <v>114537</v>
      </c>
      <c r="AD367" s="93">
        <v>0</v>
      </c>
      <c r="AE367" s="93">
        <v>0</v>
      </c>
      <c r="AF367" s="93">
        <v>0</v>
      </c>
      <c r="AG367" s="94">
        <v>114537</v>
      </c>
      <c r="AI367" s="91">
        <v>610</v>
      </c>
      <c r="AJ367" s="95">
        <v>704</v>
      </c>
      <c r="AK367" s="96" t="s">
        <v>441</v>
      </c>
      <c r="AL367" s="97">
        <f t="shared" si="158"/>
        <v>105607</v>
      </c>
      <c r="AM367" s="98">
        <v>114209</v>
      </c>
      <c r="AN367" s="97">
        <f t="shared" si="159"/>
        <v>0</v>
      </c>
      <c r="AO367" s="97">
        <v>0</v>
      </c>
      <c r="AP367" s="97">
        <v>0</v>
      </c>
      <c r="AQ367" s="97">
        <v>3475.5</v>
      </c>
      <c r="AR367" s="97">
        <v>10151.75</v>
      </c>
      <c r="AS367" s="97">
        <v>0</v>
      </c>
      <c r="AT367" s="97">
        <f t="shared" si="160"/>
        <v>0</v>
      </c>
      <c r="AU367" s="99">
        <f t="shared" si="161"/>
        <v>13627.25</v>
      </c>
      <c r="AV367" s="99">
        <f t="shared" si="162"/>
        <v>0</v>
      </c>
      <c r="AX367" s="100">
        <v>610</v>
      </c>
      <c r="AY367" s="101" t="s">
        <v>441</v>
      </c>
      <c r="AZ367" s="102"/>
      <c r="BA367" s="102"/>
      <c r="BB367" s="103"/>
      <c r="BC367" s="104">
        <f t="shared" si="163"/>
        <v>0</v>
      </c>
      <c r="BD367" s="103"/>
      <c r="BE367" s="103"/>
      <c r="BF367" s="104">
        <f t="shared" si="145"/>
        <v>0</v>
      </c>
      <c r="BG367" s="105">
        <f t="shared" si="146"/>
        <v>0</v>
      </c>
      <c r="BH367" s="106"/>
      <c r="BI367" s="104">
        <v>0</v>
      </c>
      <c r="BJ367" s="97">
        <f t="shared" si="164"/>
        <v>0</v>
      </c>
      <c r="BK367" s="97">
        <f t="shared" si="165"/>
        <v>0</v>
      </c>
      <c r="BL367" s="97">
        <f t="shared" si="166"/>
        <v>0</v>
      </c>
      <c r="BM367" s="97"/>
      <c r="BN367" s="104">
        <f t="shared" si="167"/>
        <v>0</v>
      </c>
      <c r="BO367" s="105">
        <f t="shared" si="168"/>
        <v>0</v>
      </c>
      <c r="BP367" s="107"/>
      <c r="BQ367" s="108">
        <v>3598</v>
      </c>
      <c r="BR367" s="109">
        <v>3560</v>
      </c>
      <c r="BS367" s="107"/>
      <c r="BT367" s="110"/>
      <c r="BU367" s="110">
        <f t="shared" si="147"/>
        <v>-610</v>
      </c>
      <c r="BV367"/>
      <c r="BW367" s="26"/>
      <c r="BX367" s="107"/>
    </row>
    <row r="368" spans="1:76">
      <c r="A368" s="79">
        <v>615</v>
      </c>
      <c r="B368" s="79">
        <v>705</v>
      </c>
      <c r="C368" s="80" t="s">
        <v>442</v>
      </c>
      <c r="D368" s="81">
        <f t="shared" si="148"/>
        <v>2</v>
      </c>
      <c r="E368" s="82">
        <f t="shared" si="149"/>
        <v>18348</v>
      </c>
      <c r="F368" s="82">
        <f t="shared" si="149"/>
        <v>1786</v>
      </c>
      <c r="G368" s="83">
        <f t="shared" si="150"/>
        <v>20134</v>
      </c>
      <c r="H368" s="84"/>
      <c r="I368" s="85">
        <f t="shared" si="151"/>
        <v>7772.7338987070043</v>
      </c>
      <c r="J368" s="86">
        <f t="shared" si="141"/>
        <v>0.82847302267181888</v>
      </c>
      <c r="K368" s="87">
        <f t="shared" si="152"/>
        <v>1786</v>
      </c>
      <c r="L368" s="83">
        <f t="shared" si="153"/>
        <v>9558.7338987070034</v>
      </c>
      <c r="M368" s="88"/>
      <c r="N368" s="111">
        <f t="shared" si="142"/>
        <v>10575.266101292997</v>
      </c>
      <c r="P368" s="85">
        <f t="shared" si="154"/>
        <v>0</v>
      </c>
      <c r="Q368" s="82">
        <f t="shared" si="155"/>
        <v>7772.7338987070043</v>
      </c>
      <c r="R368" s="82">
        <f t="shared" si="156"/>
        <v>1786</v>
      </c>
      <c r="S368" s="90">
        <f t="shared" si="143"/>
        <v>9558.7338987070034</v>
      </c>
      <c r="U368" s="111">
        <f t="shared" si="157"/>
        <v>11168</v>
      </c>
      <c r="V368">
        <f t="shared" si="144"/>
        <v>0</v>
      </c>
      <c r="W368" s="91">
        <v>615</v>
      </c>
      <c r="X368" s="92">
        <v>2</v>
      </c>
      <c r="Y368" s="93">
        <v>18348</v>
      </c>
      <c r="Z368" s="93">
        <v>0</v>
      </c>
      <c r="AA368" s="93">
        <v>18348</v>
      </c>
      <c r="AB368" s="93">
        <v>1786</v>
      </c>
      <c r="AC368" s="93">
        <v>20134</v>
      </c>
      <c r="AD368" s="93">
        <v>0</v>
      </c>
      <c r="AE368" s="93">
        <v>0</v>
      </c>
      <c r="AF368" s="93">
        <v>0</v>
      </c>
      <c r="AG368" s="94">
        <v>20134</v>
      </c>
      <c r="AI368" s="91">
        <v>615</v>
      </c>
      <c r="AJ368" s="95">
        <v>705</v>
      </c>
      <c r="AK368" s="96" t="s">
        <v>442</v>
      </c>
      <c r="AL368" s="97">
        <f t="shared" si="158"/>
        <v>18348</v>
      </c>
      <c r="AM368" s="98">
        <v>8966</v>
      </c>
      <c r="AN368" s="97">
        <f t="shared" si="159"/>
        <v>9382</v>
      </c>
      <c r="AO368" s="97">
        <v>0</v>
      </c>
      <c r="AP368" s="97">
        <v>0</v>
      </c>
      <c r="AQ368" s="97">
        <v>0</v>
      </c>
      <c r="AR368" s="97">
        <v>0</v>
      </c>
      <c r="AS368" s="97">
        <v>0</v>
      </c>
      <c r="AT368" s="97">
        <f t="shared" si="160"/>
        <v>0</v>
      </c>
      <c r="AU368" s="99">
        <f t="shared" si="161"/>
        <v>9382</v>
      </c>
      <c r="AV368" s="99">
        <f t="shared" si="162"/>
        <v>7772.7338987070043</v>
      </c>
      <c r="AX368" s="100">
        <v>615</v>
      </c>
      <c r="AY368" s="101" t="s">
        <v>442</v>
      </c>
      <c r="AZ368" s="102"/>
      <c r="BA368" s="102"/>
      <c r="BB368" s="103"/>
      <c r="BC368" s="104">
        <f t="shared" si="163"/>
        <v>0</v>
      </c>
      <c r="BD368" s="103"/>
      <c r="BE368" s="103"/>
      <c r="BF368" s="104">
        <f t="shared" si="145"/>
        <v>0</v>
      </c>
      <c r="BG368" s="105">
        <f t="shared" si="146"/>
        <v>0</v>
      </c>
      <c r="BH368" s="106"/>
      <c r="BI368" s="104">
        <v>0</v>
      </c>
      <c r="BJ368" s="97">
        <f t="shared" si="164"/>
        <v>9382</v>
      </c>
      <c r="BK368" s="97">
        <f t="shared" si="165"/>
        <v>9382</v>
      </c>
      <c r="BL368" s="97">
        <f t="shared" si="166"/>
        <v>0</v>
      </c>
      <c r="BM368" s="97"/>
      <c r="BN368" s="104">
        <f t="shared" si="167"/>
        <v>0</v>
      </c>
      <c r="BO368" s="105">
        <f t="shared" si="168"/>
        <v>0</v>
      </c>
      <c r="BP368" s="107"/>
      <c r="BQ368" s="108">
        <v>2118</v>
      </c>
      <c r="BR368" s="109">
        <v>4824.75</v>
      </c>
      <c r="BS368" s="107"/>
      <c r="BT368" s="110"/>
      <c r="BU368" s="110">
        <f t="shared" si="147"/>
        <v>-615</v>
      </c>
      <c r="BV368"/>
      <c r="BW368" s="26"/>
      <c r="BX368" s="107"/>
    </row>
    <row r="369" spans="1:76">
      <c r="A369" s="79">
        <v>616</v>
      </c>
      <c r="B369" s="79">
        <v>616</v>
      </c>
      <c r="C369" s="80" t="s">
        <v>443</v>
      </c>
      <c r="D369" s="81">
        <f t="shared" si="148"/>
        <v>82</v>
      </c>
      <c r="E369" s="82">
        <f t="shared" si="149"/>
        <v>945696</v>
      </c>
      <c r="F369" s="82">
        <f t="shared" si="149"/>
        <v>73226</v>
      </c>
      <c r="G369" s="83">
        <f t="shared" si="150"/>
        <v>1018922</v>
      </c>
      <c r="H369" s="84"/>
      <c r="I369" s="85">
        <f t="shared" si="151"/>
        <v>49405.160234011244</v>
      </c>
      <c r="J369" s="86">
        <f t="shared" si="141"/>
        <v>0.4190482511144013</v>
      </c>
      <c r="K369" s="87">
        <f t="shared" si="152"/>
        <v>73226</v>
      </c>
      <c r="L369" s="83">
        <f t="shared" si="153"/>
        <v>122631.16023401124</v>
      </c>
      <c r="M369" s="88"/>
      <c r="N369" s="111">
        <f t="shared" si="142"/>
        <v>896290.83976598876</v>
      </c>
      <c r="P369" s="85">
        <f t="shared" si="154"/>
        <v>0</v>
      </c>
      <c r="Q369" s="82">
        <f t="shared" si="155"/>
        <v>49405.160234011244</v>
      </c>
      <c r="R369" s="82">
        <f t="shared" si="156"/>
        <v>73226</v>
      </c>
      <c r="S369" s="90">
        <f t="shared" si="143"/>
        <v>122631.16023401124</v>
      </c>
      <c r="U369" s="111">
        <f t="shared" si="157"/>
        <v>191124.5</v>
      </c>
      <c r="V369">
        <f t="shared" si="144"/>
        <v>0</v>
      </c>
      <c r="W369" s="91">
        <v>616</v>
      </c>
      <c r="X369" s="92">
        <v>82</v>
      </c>
      <c r="Y369" s="93">
        <v>945696</v>
      </c>
      <c r="Z369" s="93">
        <v>0</v>
      </c>
      <c r="AA369" s="93">
        <v>945696</v>
      </c>
      <c r="AB369" s="93">
        <v>73226</v>
      </c>
      <c r="AC369" s="93">
        <v>1018922</v>
      </c>
      <c r="AD369" s="93">
        <v>0</v>
      </c>
      <c r="AE369" s="93">
        <v>0</v>
      </c>
      <c r="AF369" s="93">
        <v>0</v>
      </c>
      <c r="AG369" s="94">
        <v>1018922</v>
      </c>
      <c r="AI369" s="91">
        <v>616</v>
      </c>
      <c r="AJ369" s="95">
        <v>616</v>
      </c>
      <c r="AK369" s="96" t="s">
        <v>443</v>
      </c>
      <c r="AL369" s="97">
        <f t="shared" si="158"/>
        <v>945696</v>
      </c>
      <c r="AM369" s="98">
        <v>886062</v>
      </c>
      <c r="AN369" s="97">
        <f t="shared" si="159"/>
        <v>59634</v>
      </c>
      <c r="AO369" s="97">
        <v>0</v>
      </c>
      <c r="AP369" s="97">
        <v>15415.25</v>
      </c>
      <c r="AQ369" s="97">
        <v>0</v>
      </c>
      <c r="AR369" s="97">
        <v>23221.5</v>
      </c>
      <c r="AS369" s="97">
        <v>19627.75</v>
      </c>
      <c r="AT369" s="97">
        <f t="shared" si="160"/>
        <v>0</v>
      </c>
      <c r="AU369" s="99">
        <f t="shared" si="161"/>
        <v>117898.5</v>
      </c>
      <c r="AV369" s="99">
        <f t="shared" si="162"/>
        <v>49405.160234011244</v>
      </c>
      <c r="AX369" s="100">
        <v>616</v>
      </c>
      <c r="AY369" s="101" t="s">
        <v>443</v>
      </c>
      <c r="AZ369" s="102"/>
      <c r="BA369" s="102"/>
      <c r="BB369" s="103"/>
      <c r="BC369" s="104">
        <f t="shared" si="163"/>
        <v>0</v>
      </c>
      <c r="BD369" s="103"/>
      <c r="BE369" s="103"/>
      <c r="BF369" s="104">
        <f t="shared" si="145"/>
        <v>0</v>
      </c>
      <c r="BG369" s="105">
        <f t="shared" si="146"/>
        <v>0</v>
      </c>
      <c r="BH369" s="106"/>
      <c r="BI369" s="104">
        <v>0</v>
      </c>
      <c r="BJ369" s="97">
        <f t="shared" si="164"/>
        <v>59634</v>
      </c>
      <c r="BK369" s="97">
        <f t="shared" si="165"/>
        <v>59634</v>
      </c>
      <c r="BL369" s="97">
        <f t="shared" si="166"/>
        <v>0</v>
      </c>
      <c r="BM369" s="97"/>
      <c r="BN369" s="104">
        <f t="shared" si="167"/>
        <v>0</v>
      </c>
      <c r="BO369" s="105">
        <f t="shared" si="168"/>
        <v>0</v>
      </c>
      <c r="BP369" s="107"/>
      <c r="BQ369" s="108">
        <v>24859</v>
      </c>
      <c r="BR369" s="109">
        <v>0</v>
      </c>
      <c r="BS369" s="107"/>
      <c r="BT369" s="110" t="s">
        <v>98</v>
      </c>
      <c r="BU369" s="110">
        <f t="shared" si="147"/>
        <v>-616</v>
      </c>
      <c r="BV369"/>
      <c r="BW369" s="26"/>
      <c r="BX369" s="107"/>
    </row>
    <row r="370" spans="1:76">
      <c r="A370" s="79">
        <v>618</v>
      </c>
      <c r="B370" s="79">
        <v>706</v>
      </c>
      <c r="C370" s="80" t="s">
        <v>444</v>
      </c>
      <c r="D370" s="81">
        <f t="shared" si="148"/>
        <v>0</v>
      </c>
      <c r="E370" s="82">
        <f t="shared" si="149"/>
        <v>0</v>
      </c>
      <c r="F370" s="82">
        <f t="shared" si="149"/>
        <v>0</v>
      </c>
      <c r="G370" s="83">
        <f t="shared" si="150"/>
        <v>0</v>
      </c>
      <c r="H370" s="84"/>
      <c r="I370" s="85">
        <f t="shared" si="151"/>
        <v>0</v>
      </c>
      <c r="J370" s="86">
        <f t="shared" si="141"/>
        <v>0</v>
      </c>
      <c r="K370" s="87">
        <f t="shared" si="152"/>
        <v>0</v>
      </c>
      <c r="L370" s="83">
        <f t="shared" si="153"/>
        <v>0</v>
      </c>
      <c r="M370" s="88"/>
      <c r="N370" s="111">
        <f t="shared" si="142"/>
        <v>0</v>
      </c>
      <c r="P370" s="85">
        <f t="shared" si="154"/>
        <v>0</v>
      </c>
      <c r="Q370" s="82">
        <f t="shared" si="155"/>
        <v>0</v>
      </c>
      <c r="R370" s="82">
        <f t="shared" si="156"/>
        <v>0</v>
      </c>
      <c r="S370" s="90">
        <f t="shared" si="143"/>
        <v>0</v>
      </c>
      <c r="U370" s="111">
        <f t="shared" si="157"/>
        <v>217.25</v>
      </c>
      <c r="V370">
        <f t="shared" si="144"/>
        <v>0</v>
      </c>
      <c r="W370" s="91">
        <v>618</v>
      </c>
      <c r="X370" s="92"/>
      <c r="Y370" s="93"/>
      <c r="Z370" s="93"/>
      <c r="AA370" s="93"/>
      <c r="AB370" s="93"/>
      <c r="AC370" s="93"/>
      <c r="AD370" s="93"/>
      <c r="AE370" s="93"/>
      <c r="AF370" s="93"/>
      <c r="AG370" s="94"/>
      <c r="AI370" s="91">
        <v>618</v>
      </c>
      <c r="AJ370" s="95">
        <v>706</v>
      </c>
      <c r="AK370" s="96" t="s">
        <v>444</v>
      </c>
      <c r="AL370" s="97">
        <f t="shared" si="158"/>
        <v>0</v>
      </c>
      <c r="AM370" s="98">
        <v>0</v>
      </c>
      <c r="AN370" s="97">
        <f t="shared" si="159"/>
        <v>0</v>
      </c>
      <c r="AO370" s="97">
        <v>0</v>
      </c>
      <c r="AP370" s="97">
        <v>0</v>
      </c>
      <c r="AQ370" s="97">
        <v>0</v>
      </c>
      <c r="AR370" s="97">
        <v>217.25</v>
      </c>
      <c r="AS370" s="97">
        <v>0</v>
      </c>
      <c r="AT370" s="97">
        <f t="shared" si="160"/>
        <v>0</v>
      </c>
      <c r="AU370" s="99">
        <f t="shared" si="161"/>
        <v>217.25</v>
      </c>
      <c r="AV370" s="99">
        <f t="shared" si="162"/>
        <v>0</v>
      </c>
      <c r="AX370" s="100">
        <v>618</v>
      </c>
      <c r="AY370" s="101" t="s">
        <v>444</v>
      </c>
      <c r="AZ370" s="102"/>
      <c r="BA370" s="102"/>
      <c r="BB370" s="103"/>
      <c r="BC370" s="104">
        <f t="shared" si="163"/>
        <v>0</v>
      </c>
      <c r="BD370" s="103"/>
      <c r="BE370" s="103"/>
      <c r="BF370" s="104">
        <f t="shared" si="145"/>
        <v>0</v>
      </c>
      <c r="BG370" s="105">
        <f t="shared" si="146"/>
        <v>0</v>
      </c>
      <c r="BH370" s="106"/>
      <c r="BI370" s="104">
        <v>0</v>
      </c>
      <c r="BJ370" s="97">
        <f t="shared" si="164"/>
        <v>0</v>
      </c>
      <c r="BK370" s="97">
        <f t="shared" si="165"/>
        <v>0</v>
      </c>
      <c r="BL370" s="97">
        <f t="shared" si="166"/>
        <v>0</v>
      </c>
      <c r="BM370" s="97"/>
      <c r="BN370" s="104">
        <f t="shared" si="167"/>
        <v>0</v>
      </c>
      <c r="BO370" s="105">
        <f t="shared" si="168"/>
        <v>0</v>
      </c>
      <c r="BP370" s="107"/>
      <c r="BQ370" s="108">
        <v>0</v>
      </c>
      <c r="BR370" s="109">
        <v>0</v>
      </c>
      <c r="BS370" s="107"/>
      <c r="BT370" s="110"/>
      <c r="BU370" s="110">
        <f t="shared" si="147"/>
        <v>-618</v>
      </c>
      <c r="BV370"/>
      <c r="BW370" s="26"/>
      <c r="BX370" s="107"/>
    </row>
    <row r="371" spans="1:76">
      <c r="A371" s="79">
        <v>620</v>
      </c>
      <c r="B371" s="79">
        <v>707</v>
      </c>
      <c r="C371" s="80" t="s">
        <v>445</v>
      </c>
      <c r="D371" s="81">
        <f t="shared" si="148"/>
        <v>23</v>
      </c>
      <c r="E371" s="82">
        <f t="shared" si="149"/>
        <v>317006</v>
      </c>
      <c r="F371" s="82">
        <f t="shared" si="149"/>
        <v>20539</v>
      </c>
      <c r="G371" s="83">
        <f t="shared" si="150"/>
        <v>337545</v>
      </c>
      <c r="H371" s="84"/>
      <c r="I371" s="85">
        <f t="shared" si="151"/>
        <v>0</v>
      </c>
      <c r="J371" s="86">
        <f t="shared" si="141"/>
        <v>0</v>
      </c>
      <c r="K371" s="87">
        <f t="shared" si="152"/>
        <v>20539</v>
      </c>
      <c r="L371" s="83">
        <f t="shared" si="153"/>
        <v>20539</v>
      </c>
      <c r="M371" s="88"/>
      <c r="N371" s="111">
        <f t="shared" si="142"/>
        <v>317006</v>
      </c>
      <c r="P371" s="85">
        <f t="shared" si="154"/>
        <v>0</v>
      </c>
      <c r="Q371" s="82">
        <f t="shared" si="155"/>
        <v>0</v>
      </c>
      <c r="R371" s="82">
        <f t="shared" si="156"/>
        <v>20539</v>
      </c>
      <c r="S371" s="90">
        <f t="shared" si="143"/>
        <v>20539</v>
      </c>
      <c r="U371" s="111">
        <f t="shared" si="157"/>
        <v>79245.5</v>
      </c>
      <c r="V371">
        <f t="shared" si="144"/>
        <v>0</v>
      </c>
      <c r="W371" s="91">
        <v>620</v>
      </c>
      <c r="X371" s="92">
        <v>23</v>
      </c>
      <c r="Y371" s="93">
        <v>317006</v>
      </c>
      <c r="Z371" s="93">
        <v>0</v>
      </c>
      <c r="AA371" s="93">
        <v>317006</v>
      </c>
      <c r="AB371" s="93">
        <v>20539</v>
      </c>
      <c r="AC371" s="93">
        <v>337545</v>
      </c>
      <c r="AD371" s="93">
        <v>0</v>
      </c>
      <c r="AE371" s="93">
        <v>0</v>
      </c>
      <c r="AF371" s="93">
        <v>0</v>
      </c>
      <c r="AG371" s="94">
        <v>337545</v>
      </c>
      <c r="AI371" s="91">
        <v>620</v>
      </c>
      <c r="AJ371" s="95">
        <v>707</v>
      </c>
      <c r="AK371" s="96" t="s">
        <v>445</v>
      </c>
      <c r="AL371" s="97">
        <f t="shared" si="158"/>
        <v>317006</v>
      </c>
      <c r="AM371" s="98">
        <v>369689</v>
      </c>
      <c r="AN371" s="97">
        <f t="shared" si="159"/>
        <v>0</v>
      </c>
      <c r="AO371" s="97">
        <v>0</v>
      </c>
      <c r="AP371" s="97">
        <v>0</v>
      </c>
      <c r="AQ371" s="97">
        <v>1352.25</v>
      </c>
      <c r="AR371" s="97">
        <v>0</v>
      </c>
      <c r="AS371" s="97">
        <v>57354.25</v>
      </c>
      <c r="AT371" s="97">
        <f t="shared" si="160"/>
        <v>0</v>
      </c>
      <c r="AU371" s="99">
        <f t="shared" si="161"/>
        <v>58706.5</v>
      </c>
      <c r="AV371" s="99">
        <f t="shared" si="162"/>
        <v>0</v>
      </c>
      <c r="AX371" s="100">
        <v>620</v>
      </c>
      <c r="AY371" s="101" t="s">
        <v>445</v>
      </c>
      <c r="AZ371" s="102"/>
      <c r="BA371" s="102"/>
      <c r="BB371" s="103"/>
      <c r="BC371" s="104">
        <f t="shared" si="163"/>
        <v>0</v>
      </c>
      <c r="BD371" s="103"/>
      <c r="BE371" s="103"/>
      <c r="BF371" s="104">
        <f t="shared" si="145"/>
        <v>0</v>
      </c>
      <c r="BG371" s="105">
        <f t="shared" si="146"/>
        <v>0</v>
      </c>
      <c r="BH371" s="106"/>
      <c r="BI371" s="104">
        <v>0</v>
      </c>
      <c r="BJ371" s="97">
        <f t="shared" si="164"/>
        <v>0</v>
      </c>
      <c r="BK371" s="97">
        <f t="shared" si="165"/>
        <v>0</v>
      </c>
      <c r="BL371" s="97">
        <f t="shared" si="166"/>
        <v>0</v>
      </c>
      <c r="BM371" s="97"/>
      <c r="BN371" s="104">
        <f t="shared" si="167"/>
        <v>0</v>
      </c>
      <c r="BO371" s="105">
        <f t="shared" si="168"/>
        <v>0</v>
      </c>
      <c r="BP371" s="107"/>
      <c r="BQ371" s="108">
        <v>10937</v>
      </c>
      <c r="BR371" s="109">
        <v>0</v>
      </c>
      <c r="BS371" s="107"/>
      <c r="BT371" s="110" t="s">
        <v>108</v>
      </c>
      <c r="BU371" s="110">
        <f t="shared" si="147"/>
        <v>-620</v>
      </c>
      <c r="BV371"/>
      <c r="BW371" s="26"/>
      <c r="BX371" s="107"/>
    </row>
    <row r="372" spans="1:76">
      <c r="A372" s="79">
        <v>622</v>
      </c>
      <c r="B372" s="79">
        <v>765</v>
      </c>
      <c r="C372" s="80" t="s">
        <v>446</v>
      </c>
      <c r="D372" s="81">
        <f t="shared" si="148"/>
        <v>1</v>
      </c>
      <c r="E372" s="82">
        <f t="shared" si="149"/>
        <v>9154</v>
      </c>
      <c r="F372" s="82">
        <f t="shared" si="149"/>
        <v>893</v>
      </c>
      <c r="G372" s="83">
        <f t="shared" si="150"/>
        <v>10047</v>
      </c>
      <c r="H372" s="84"/>
      <c r="I372" s="85">
        <f t="shared" si="151"/>
        <v>0</v>
      </c>
      <c r="J372" s="86">
        <f t="shared" si="141"/>
        <v>0</v>
      </c>
      <c r="K372" s="87">
        <f t="shared" si="152"/>
        <v>893</v>
      </c>
      <c r="L372" s="83">
        <f t="shared" si="153"/>
        <v>893</v>
      </c>
      <c r="M372" s="88"/>
      <c r="N372" s="111">
        <f t="shared" si="142"/>
        <v>9154</v>
      </c>
      <c r="P372" s="85">
        <f t="shared" si="154"/>
        <v>0</v>
      </c>
      <c r="Q372" s="82">
        <f t="shared" si="155"/>
        <v>0</v>
      </c>
      <c r="R372" s="82">
        <f t="shared" si="156"/>
        <v>893</v>
      </c>
      <c r="S372" s="90">
        <f t="shared" si="143"/>
        <v>893</v>
      </c>
      <c r="U372" s="111">
        <f t="shared" si="157"/>
        <v>961.75</v>
      </c>
      <c r="V372">
        <f t="shared" si="144"/>
        <v>0</v>
      </c>
      <c r="W372" s="91">
        <v>622</v>
      </c>
      <c r="X372" s="92">
        <v>1</v>
      </c>
      <c r="Y372" s="93">
        <v>9154</v>
      </c>
      <c r="Z372" s="93">
        <v>0</v>
      </c>
      <c r="AA372" s="93">
        <v>9154</v>
      </c>
      <c r="AB372" s="93">
        <v>893</v>
      </c>
      <c r="AC372" s="93">
        <v>10047</v>
      </c>
      <c r="AD372" s="93">
        <v>0</v>
      </c>
      <c r="AE372" s="93">
        <v>0</v>
      </c>
      <c r="AF372" s="93">
        <v>0</v>
      </c>
      <c r="AG372" s="94">
        <v>10047</v>
      </c>
      <c r="AI372" s="91">
        <v>622</v>
      </c>
      <c r="AJ372" s="95">
        <v>765</v>
      </c>
      <c r="AK372" s="96" t="s">
        <v>446</v>
      </c>
      <c r="AL372" s="97">
        <f t="shared" si="158"/>
        <v>9154</v>
      </c>
      <c r="AM372" s="98">
        <v>9453</v>
      </c>
      <c r="AN372" s="97">
        <f t="shared" si="159"/>
        <v>0</v>
      </c>
      <c r="AO372" s="97">
        <v>68.75</v>
      </c>
      <c r="AP372" s="97">
        <v>0</v>
      </c>
      <c r="AQ372" s="97">
        <v>0</v>
      </c>
      <c r="AR372" s="97">
        <v>0</v>
      </c>
      <c r="AS372" s="97">
        <v>0</v>
      </c>
      <c r="AT372" s="97">
        <f t="shared" si="160"/>
        <v>0</v>
      </c>
      <c r="AU372" s="99">
        <f t="shared" si="161"/>
        <v>68.75</v>
      </c>
      <c r="AV372" s="99">
        <f t="shared" si="162"/>
        <v>0</v>
      </c>
      <c r="AX372" s="100">
        <v>622</v>
      </c>
      <c r="AY372" s="101" t="s">
        <v>446</v>
      </c>
      <c r="AZ372" s="102"/>
      <c r="BA372" s="102"/>
      <c r="BB372" s="103"/>
      <c r="BC372" s="104">
        <f t="shared" si="163"/>
        <v>0</v>
      </c>
      <c r="BD372" s="103"/>
      <c r="BE372" s="103"/>
      <c r="BF372" s="104">
        <f t="shared" si="145"/>
        <v>0</v>
      </c>
      <c r="BG372" s="105">
        <f t="shared" si="146"/>
        <v>0</v>
      </c>
      <c r="BH372" s="106"/>
      <c r="BI372" s="104">
        <v>0</v>
      </c>
      <c r="BJ372" s="97">
        <f t="shared" si="164"/>
        <v>0</v>
      </c>
      <c r="BK372" s="97">
        <f t="shared" si="165"/>
        <v>0</v>
      </c>
      <c r="BL372" s="97">
        <f t="shared" si="166"/>
        <v>0</v>
      </c>
      <c r="BM372" s="97"/>
      <c r="BN372" s="104">
        <f t="shared" si="167"/>
        <v>0</v>
      </c>
      <c r="BO372" s="105">
        <f t="shared" si="168"/>
        <v>0</v>
      </c>
      <c r="BP372" s="107"/>
      <c r="BQ372" s="108">
        <v>3741</v>
      </c>
      <c r="BR372" s="109">
        <v>73.25</v>
      </c>
      <c r="BS372" s="107"/>
      <c r="BT372" s="110"/>
      <c r="BU372" s="110">
        <f t="shared" si="147"/>
        <v>-622</v>
      </c>
      <c r="BV372"/>
      <c r="BW372" s="26"/>
      <c r="BX372" s="107"/>
    </row>
    <row r="373" spans="1:76">
      <c r="A373" s="79">
        <v>625</v>
      </c>
      <c r="B373" s="79">
        <v>710</v>
      </c>
      <c r="C373" s="80" t="s">
        <v>447</v>
      </c>
      <c r="D373" s="81">
        <f t="shared" si="148"/>
        <v>5</v>
      </c>
      <c r="E373" s="82">
        <f t="shared" si="149"/>
        <v>61843</v>
      </c>
      <c r="F373" s="82">
        <f t="shared" si="149"/>
        <v>4465</v>
      </c>
      <c r="G373" s="83">
        <f t="shared" si="150"/>
        <v>66308</v>
      </c>
      <c r="H373" s="84"/>
      <c r="I373" s="85">
        <f t="shared" si="151"/>
        <v>0</v>
      </c>
      <c r="J373" s="86">
        <f t="shared" si="141"/>
        <v>0</v>
      </c>
      <c r="K373" s="87">
        <f t="shared" si="152"/>
        <v>4465</v>
      </c>
      <c r="L373" s="83">
        <f t="shared" si="153"/>
        <v>4465</v>
      </c>
      <c r="M373" s="88"/>
      <c r="N373" s="111">
        <f t="shared" si="142"/>
        <v>61843</v>
      </c>
      <c r="P373" s="85">
        <f t="shared" si="154"/>
        <v>0</v>
      </c>
      <c r="Q373" s="82">
        <f t="shared" si="155"/>
        <v>0</v>
      </c>
      <c r="R373" s="82">
        <f t="shared" si="156"/>
        <v>4465</v>
      </c>
      <c r="S373" s="90">
        <f t="shared" si="143"/>
        <v>4465</v>
      </c>
      <c r="U373" s="111">
        <f t="shared" si="157"/>
        <v>28598.5</v>
      </c>
      <c r="V373">
        <f t="shared" si="144"/>
        <v>0</v>
      </c>
      <c r="W373" s="91">
        <v>625</v>
      </c>
      <c r="X373" s="92">
        <v>5</v>
      </c>
      <c r="Y373" s="93">
        <v>61843</v>
      </c>
      <c r="Z373" s="93">
        <v>0</v>
      </c>
      <c r="AA373" s="93">
        <v>61843</v>
      </c>
      <c r="AB373" s="93">
        <v>4465</v>
      </c>
      <c r="AC373" s="93">
        <v>66308</v>
      </c>
      <c r="AD373" s="93">
        <v>0</v>
      </c>
      <c r="AE373" s="93">
        <v>0</v>
      </c>
      <c r="AF373" s="93">
        <v>0</v>
      </c>
      <c r="AG373" s="94">
        <v>66308</v>
      </c>
      <c r="AI373" s="91">
        <v>625</v>
      </c>
      <c r="AJ373" s="95">
        <v>710</v>
      </c>
      <c r="AK373" s="96" t="s">
        <v>447</v>
      </c>
      <c r="AL373" s="97">
        <f t="shared" si="158"/>
        <v>61843</v>
      </c>
      <c r="AM373" s="98">
        <v>86721</v>
      </c>
      <c r="AN373" s="97">
        <f t="shared" si="159"/>
        <v>0</v>
      </c>
      <c r="AO373" s="97">
        <v>0</v>
      </c>
      <c r="AP373" s="97">
        <v>0</v>
      </c>
      <c r="AQ373" s="97">
        <v>0</v>
      </c>
      <c r="AR373" s="97">
        <v>14969.75</v>
      </c>
      <c r="AS373" s="97">
        <v>9163.75</v>
      </c>
      <c r="AT373" s="97">
        <f t="shared" si="160"/>
        <v>0</v>
      </c>
      <c r="AU373" s="99">
        <f t="shared" si="161"/>
        <v>24133.5</v>
      </c>
      <c r="AV373" s="99">
        <f t="shared" si="162"/>
        <v>0</v>
      </c>
      <c r="AX373" s="100">
        <v>625</v>
      </c>
      <c r="AY373" s="101" t="s">
        <v>447</v>
      </c>
      <c r="AZ373" s="102"/>
      <c r="BA373" s="102"/>
      <c r="BB373" s="103"/>
      <c r="BC373" s="104">
        <f t="shared" si="163"/>
        <v>0</v>
      </c>
      <c r="BD373" s="103"/>
      <c r="BE373" s="103"/>
      <c r="BF373" s="104">
        <f t="shared" si="145"/>
        <v>0</v>
      </c>
      <c r="BG373" s="105">
        <f t="shared" si="146"/>
        <v>0</v>
      </c>
      <c r="BH373" s="106"/>
      <c r="BI373" s="104">
        <v>0</v>
      </c>
      <c r="BJ373" s="97">
        <f t="shared" si="164"/>
        <v>0</v>
      </c>
      <c r="BK373" s="97">
        <f t="shared" si="165"/>
        <v>0</v>
      </c>
      <c r="BL373" s="97">
        <f t="shared" si="166"/>
        <v>0</v>
      </c>
      <c r="BM373" s="97"/>
      <c r="BN373" s="104">
        <f t="shared" si="167"/>
        <v>0</v>
      </c>
      <c r="BO373" s="105">
        <f t="shared" si="168"/>
        <v>0</v>
      </c>
      <c r="BP373" s="107"/>
      <c r="BQ373" s="108">
        <v>15876</v>
      </c>
      <c r="BR373" s="109">
        <v>0</v>
      </c>
      <c r="BS373" s="107"/>
      <c r="BT373" s="110"/>
      <c r="BU373" s="110">
        <f t="shared" si="147"/>
        <v>-625</v>
      </c>
      <c r="BV373"/>
      <c r="BW373" s="26"/>
      <c r="BX373" s="107"/>
    </row>
    <row r="374" spans="1:76">
      <c r="A374" s="79">
        <v>632</v>
      </c>
      <c r="B374" s="79">
        <v>632</v>
      </c>
      <c r="C374" s="80" t="s">
        <v>448</v>
      </c>
      <c r="D374" s="81">
        <f t="shared" si="148"/>
        <v>2</v>
      </c>
      <c r="E374" s="82">
        <f t="shared" si="149"/>
        <v>25768</v>
      </c>
      <c r="F374" s="82">
        <f t="shared" si="149"/>
        <v>1786</v>
      </c>
      <c r="G374" s="83">
        <f t="shared" si="150"/>
        <v>27554</v>
      </c>
      <c r="H374" s="84"/>
      <c r="I374" s="85">
        <f t="shared" si="151"/>
        <v>0</v>
      </c>
      <c r="J374" s="86" t="str">
        <f t="shared" si="141"/>
        <v/>
      </c>
      <c r="K374" s="87">
        <f t="shared" si="152"/>
        <v>1786</v>
      </c>
      <c r="L374" s="83">
        <f t="shared" si="153"/>
        <v>1786</v>
      </c>
      <c r="M374" s="88"/>
      <c r="N374" s="111">
        <f t="shared" si="142"/>
        <v>25768</v>
      </c>
      <c r="P374" s="85">
        <f t="shared" si="154"/>
        <v>0</v>
      </c>
      <c r="Q374" s="82">
        <f t="shared" si="155"/>
        <v>0</v>
      </c>
      <c r="R374" s="82">
        <f t="shared" si="156"/>
        <v>1786</v>
      </c>
      <c r="S374" s="90">
        <f t="shared" si="143"/>
        <v>1786</v>
      </c>
      <c r="U374" s="111">
        <f t="shared" si="157"/>
        <v>1786</v>
      </c>
      <c r="V374">
        <f t="shared" si="144"/>
        <v>0</v>
      </c>
      <c r="W374" s="91">
        <v>632</v>
      </c>
      <c r="X374" s="92">
        <v>2</v>
      </c>
      <c r="Y374" s="93">
        <v>25768</v>
      </c>
      <c r="Z374" s="93">
        <v>0</v>
      </c>
      <c r="AA374" s="93">
        <v>25768</v>
      </c>
      <c r="AB374" s="93">
        <v>1786</v>
      </c>
      <c r="AC374" s="93">
        <v>27554</v>
      </c>
      <c r="AD374" s="93">
        <v>0</v>
      </c>
      <c r="AE374" s="93">
        <v>0</v>
      </c>
      <c r="AF374" s="93">
        <v>0</v>
      </c>
      <c r="AG374" s="94">
        <v>27554</v>
      </c>
      <c r="AI374" s="91">
        <v>632</v>
      </c>
      <c r="AJ374" s="95">
        <v>632</v>
      </c>
      <c r="AK374" s="96" t="s">
        <v>448</v>
      </c>
      <c r="AL374" s="97">
        <f t="shared" si="158"/>
        <v>25768</v>
      </c>
      <c r="AM374" s="98">
        <v>61740</v>
      </c>
      <c r="AN374" s="97">
        <f t="shared" si="159"/>
        <v>0</v>
      </c>
      <c r="AO374" s="97">
        <v>0</v>
      </c>
      <c r="AP374" s="97">
        <v>0</v>
      </c>
      <c r="AQ374" s="97">
        <v>0</v>
      </c>
      <c r="AR374" s="97">
        <v>0</v>
      </c>
      <c r="AS374" s="97">
        <v>0</v>
      </c>
      <c r="AT374" s="97">
        <f t="shared" si="160"/>
        <v>0</v>
      </c>
      <c r="AU374" s="99">
        <f t="shared" si="161"/>
        <v>0</v>
      </c>
      <c r="AV374" s="99">
        <f t="shared" si="162"/>
        <v>0</v>
      </c>
      <c r="AX374" s="100">
        <v>632</v>
      </c>
      <c r="AY374" s="101" t="s">
        <v>448</v>
      </c>
      <c r="AZ374" s="102"/>
      <c r="BA374" s="102"/>
      <c r="BB374" s="103"/>
      <c r="BC374" s="104">
        <f t="shared" si="163"/>
        <v>0</v>
      </c>
      <c r="BD374" s="103"/>
      <c r="BE374" s="103"/>
      <c r="BF374" s="104">
        <f t="shared" si="145"/>
        <v>0</v>
      </c>
      <c r="BG374" s="105">
        <f t="shared" si="146"/>
        <v>0</v>
      </c>
      <c r="BH374" s="106"/>
      <c r="BI374" s="104">
        <v>0</v>
      </c>
      <c r="BJ374" s="97">
        <f t="shared" si="164"/>
        <v>0</v>
      </c>
      <c r="BK374" s="97">
        <f t="shared" si="165"/>
        <v>0</v>
      </c>
      <c r="BL374" s="97">
        <f t="shared" si="166"/>
        <v>0</v>
      </c>
      <c r="BM374" s="97"/>
      <c r="BN374" s="104">
        <f t="shared" si="167"/>
        <v>0</v>
      </c>
      <c r="BO374" s="105">
        <f t="shared" si="168"/>
        <v>0</v>
      </c>
      <c r="BP374" s="107"/>
      <c r="BQ374" s="108">
        <v>3331</v>
      </c>
      <c r="BR374" s="109">
        <v>0</v>
      </c>
      <c r="BS374" s="107"/>
      <c r="BT374" s="110"/>
      <c r="BU374" s="110">
        <f t="shared" si="147"/>
        <v>-632</v>
      </c>
      <c r="BV374"/>
      <c r="BW374" s="26"/>
      <c r="BX374" s="107"/>
    </row>
    <row r="375" spans="1:76">
      <c r="A375" s="79">
        <v>635</v>
      </c>
      <c r="B375" s="79">
        <v>712</v>
      </c>
      <c r="C375" s="80" t="s">
        <v>449</v>
      </c>
      <c r="D375" s="81">
        <f t="shared" si="148"/>
        <v>21</v>
      </c>
      <c r="E375" s="82">
        <f t="shared" si="149"/>
        <v>280753</v>
      </c>
      <c r="F375" s="82">
        <f t="shared" si="149"/>
        <v>18753</v>
      </c>
      <c r="G375" s="83">
        <f t="shared" si="150"/>
        <v>299506</v>
      </c>
      <c r="H375" s="84"/>
      <c r="I375" s="85">
        <f t="shared" si="151"/>
        <v>98200.564323336032</v>
      </c>
      <c r="J375" s="86">
        <f t="shared" si="141"/>
        <v>0.77596547149971873</v>
      </c>
      <c r="K375" s="87">
        <f t="shared" si="152"/>
        <v>18753</v>
      </c>
      <c r="L375" s="83">
        <f t="shared" si="153"/>
        <v>116953.56432333603</v>
      </c>
      <c r="M375" s="88"/>
      <c r="N375" s="111">
        <f t="shared" si="142"/>
        <v>182552.43567666397</v>
      </c>
      <c r="P375" s="85">
        <f t="shared" si="154"/>
        <v>0</v>
      </c>
      <c r="Q375" s="82">
        <f t="shared" si="155"/>
        <v>98200.564323336032</v>
      </c>
      <c r="R375" s="82">
        <f t="shared" si="156"/>
        <v>18753</v>
      </c>
      <c r="S375" s="90">
        <f t="shared" si="143"/>
        <v>116953.56432333603</v>
      </c>
      <c r="U375" s="111">
        <f t="shared" si="157"/>
        <v>145305.75</v>
      </c>
      <c r="V375">
        <f t="shared" si="144"/>
        <v>0</v>
      </c>
      <c r="W375" s="91">
        <v>635</v>
      </c>
      <c r="X375" s="92">
        <v>21</v>
      </c>
      <c r="Y375" s="93">
        <v>280753</v>
      </c>
      <c r="Z375" s="93">
        <v>0</v>
      </c>
      <c r="AA375" s="93">
        <v>280753</v>
      </c>
      <c r="AB375" s="93">
        <v>18753</v>
      </c>
      <c r="AC375" s="93">
        <v>299506</v>
      </c>
      <c r="AD375" s="93">
        <v>0</v>
      </c>
      <c r="AE375" s="93">
        <v>0</v>
      </c>
      <c r="AF375" s="93">
        <v>0</v>
      </c>
      <c r="AG375" s="94">
        <v>299506</v>
      </c>
      <c r="AI375" s="91">
        <v>635</v>
      </c>
      <c r="AJ375" s="95">
        <v>712</v>
      </c>
      <c r="AK375" s="96" t="s">
        <v>449</v>
      </c>
      <c r="AL375" s="97">
        <f t="shared" si="158"/>
        <v>280753</v>
      </c>
      <c r="AM375" s="98">
        <v>162221</v>
      </c>
      <c r="AN375" s="97">
        <f t="shared" si="159"/>
        <v>118532</v>
      </c>
      <c r="AO375" s="97">
        <v>0</v>
      </c>
      <c r="AP375" s="97">
        <v>0</v>
      </c>
      <c r="AQ375" s="97">
        <v>5534.25</v>
      </c>
      <c r="AR375" s="97">
        <v>0</v>
      </c>
      <c r="AS375" s="97">
        <v>2486.5</v>
      </c>
      <c r="AT375" s="97">
        <f t="shared" si="160"/>
        <v>0</v>
      </c>
      <c r="AU375" s="99">
        <f t="shared" si="161"/>
        <v>126552.75</v>
      </c>
      <c r="AV375" s="99">
        <f t="shared" si="162"/>
        <v>98200.564323336032</v>
      </c>
      <c r="AX375" s="100">
        <v>635</v>
      </c>
      <c r="AY375" s="101" t="s">
        <v>449</v>
      </c>
      <c r="AZ375" s="102"/>
      <c r="BA375" s="102"/>
      <c r="BB375" s="103"/>
      <c r="BC375" s="104">
        <f t="shared" si="163"/>
        <v>0</v>
      </c>
      <c r="BD375" s="103"/>
      <c r="BE375" s="103"/>
      <c r="BF375" s="104">
        <f t="shared" si="145"/>
        <v>0</v>
      </c>
      <c r="BG375" s="105">
        <f t="shared" si="146"/>
        <v>0</v>
      </c>
      <c r="BH375" s="106"/>
      <c r="BI375" s="104">
        <v>0</v>
      </c>
      <c r="BJ375" s="97">
        <f t="shared" si="164"/>
        <v>118532</v>
      </c>
      <c r="BK375" s="97">
        <f t="shared" si="165"/>
        <v>118532</v>
      </c>
      <c r="BL375" s="97">
        <f t="shared" si="166"/>
        <v>0</v>
      </c>
      <c r="BM375" s="97"/>
      <c r="BN375" s="104">
        <f t="shared" si="167"/>
        <v>0</v>
      </c>
      <c r="BO375" s="105">
        <f t="shared" si="168"/>
        <v>0</v>
      </c>
      <c r="BP375" s="107"/>
      <c r="BQ375" s="108">
        <v>27493</v>
      </c>
      <c r="BR375" s="109">
        <v>49.5</v>
      </c>
      <c r="BS375" s="107"/>
      <c r="BT375" s="110"/>
      <c r="BU375" s="110">
        <f t="shared" si="147"/>
        <v>-635</v>
      </c>
      <c r="BV375"/>
      <c r="BW375" s="26"/>
      <c r="BX375" s="107"/>
    </row>
    <row r="376" spans="1:76">
      <c r="A376" s="79">
        <v>640</v>
      </c>
      <c r="B376" s="79">
        <v>713</v>
      </c>
      <c r="C376" s="80" t="s">
        <v>450</v>
      </c>
      <c r="D376" s="81">
        <f t="shared" si="148"/>
        <v>7</v>
      </c>
      <c r="E376" s="82">
        <f t="shared" si="149"/>
        <v>115199</v>
      </c>
      <c r="F376" s="82">
        <f t="shared" si="149"/>
        <v>6251</v>
      </c>
      <c r="G376" s="83">
        <f t="shared" si="150"/>
        <v>121450</v>
      </c>
      <c r="H376" s="84"/>
      <c r="I376" s="85">
        <f t="shared" si="151"/>
        <v>24207.153249447874</v>
      </c>
      <c r="J376" s="86">
        <f t="shared" si="141"/>
        <v>0.45220390329895249</v>
      </c>
      <c r="K376" s="87">
        <f t="shared" si="152"/>
        <v>6251</v>
      </c>
      <c r="L376" s="83">
        <f t="shared" si="153"/>
        <v>30458.153249447874</v>
      </c>
      <c r="M376" s="88"/>
      <c r="N376" s="111">
        <f t="shared" si="142"/>
        <v>90991.846750552126</v>
      </c>
      <c r="P376" s="85">
        <f t="shared" si="154"/>
        <v>0</v>
      </c>
      <c r="Q376" s="82">
        <f t="shared" si="155"/>
        <v>24207.153249447874</v>
      </c>
      <c r="R376" s="82">
        <f t="shared" si="156"/>
        <v>6251</v>
      </c>
      <c r="S376" s="90">
        <f t="shared" si="143"/>
        <v>30458.153249447874</v>
      </c>
      <c r="U376" s="111">
        <f t="shared" si="157"/>
        <v>59782.5</v>
      </c>
      <c r="V376">
        <f t="shared" si="144"/>
        <v>0</v>
      </c>
      <c r="W376" s="91">
        <v>640</v>
      </c>
      <c r="X376" s="92">
        <v>7</v>
      </c>
      <c r="Y376" s="93">
        <v>115199</v>
      </c>
      <c r="Z376" s="93">
        <v>0</v>
      </c>
      <c r="AA376" s="93">
        <v>115199</v>
      </c>
      <c r="AB376" s="93">
        <v>6251</v>
      </c>
      <c r="AC376" s="93">
        <v>121450</v>
      </c>
      <c r="AD376" s="93">
        <v>0</v>
      </c>
      <c r="AE376" s="93">
        <v>0</v>
      </c>
      <c r="AF376" s="93">
        <v>0</v>
      </c>
      <c r="AG376" s="94">
        <v>121450</v>
      </c>
      <c r="AI376" s="91">
        <v>640</v>
      </c>
      <c r="AJ376" s="95">
        <v>713</v>
      </c>
      <c r="AK376" s="96" t="s">
        <v>450</v>
      </c>
      <c r="AL376" s="97">
        <f t="shared" si="158"/>
        <v>115199</v>
      </c>
      <c r="AM376" s="98">
        <v>85980</v>
      </c>
      <c r="AN376" s="97">
        <f t="shared" si="159"/>
        <v>29219</v>
      </c>
      <c r="AO376" s="97">
        <v>0</v>
      </c>
      <c r="AP376" s="97">
        <v>7738.5</v>
      </c>
      <c r="AQ376" s="97">
        <v>11952.75</v>
      </c>
      <c r="AR376" s="97">
        <v>4322.25</v>
      </c>
      <c r="AS376" s="97">
        <v>299</v>
      </c>
      <c r="AT376" s="97">
        <f t="shared" si="160"/>
        <v>0</v>
      </c>
      <c r="AU376" s="99">
        <f t="shared" si="161"/>
        <v>53531.5</v>
      </c>
      <c r="AV376" s="99">
        <f t="shared" si="162"/>
        <v>24207.153249447874</v>
      </c>
      <c r="AX376" s="100">
        <v>640</v>
      </c>
      <c r="AY376" s="101" t="s">
        <v>450</v>
      </c>
      <c r="AZ376" s="102"/>
      <c r="BA376" s="102"/>
      <c r="BB376" s="103"/>
      <c r="BC376" s="104">
        <f t="shared" si="163"/>
        <v>0</v>
      </c>
      <c r="BD376" s="103"/>
      <c r="BE376" s="103"/>
      <c r="BF376" s="104">
        <f t="shared" si="145"/>
        <v>0</v>
      </c>
      <c r="BG376" s="105">
        <f t="shared" si="146"/>
        <v>0</v>
      </c>
      <c r="BH376" s="106"/>
      <c r="BI376" s="104">
        <v>0</v>
      </c>
      <c r="BJ376" s="97">
        <f t="shared" si="164"/>
        <v>29219</v>
      </c>
      <c r="BK376" s="97">
        <f t="shared" si="165"/>
        <v>29219</v>
      </c>
      <c r="BL376" s="97">
        <f t="shared" si="166"/>
        <v>0</v>
      </c>
      <c r="BM376" s="97"/>
      <c r="BN376" s="104">
        <f t="shared" si="167"/>
        <v>0</v>
      </c>
      <c r="BO376" s="105">
        <f t="shared" si="168"/>
        <v>0</v>
      </c>
      <c r="BP376" s="107"/>
      <c r="BQ376" s="108">
        <v>856</v>
      </c>
      <c r="BR376" s="109">
        <v>0</v>
      </c>
      <c r="BS376" s="107"/>
      <c r="BT376" s="110"/>
      <c r="BU376" s="110">
        <f t="shared" si="147"/>
        <v>-640</v>
      </c>
      <c r="BV376"/>
      <c r="BW376" s="26"/>
      <c r="BX376" s="107"/>
    </row>
    <row r="377" spans="1:76">
      <c r="A377" s="79">
        <v>645</v>
      </c>
      <c r="B377" s="79">
        <v>714</v>
      </c>
      <c r="C377" s="80" t="s">
        <v>451</v>
      </c>
      <c r="D377" s="81">
        <f t="shared" si="148"/>
        <v>137</v>
      </c>
      <c r="E377" s="82">
        <f t="shared" si="149"/>
        <v>1713554</v>
      </c>
      <c r="F377" s="82">
        <f t="shared" si="149"/>
        <v>122341</v>
      </c>
      <c r="G377" s="83">
        <f t="shared" si="150"/>
        <v>1835895</v>
      </c>
      <c r="H377" s="84"/>
      <c r="I377" s="85">
        <f t="shared" si="151"/>
        <v>0</v>
      </c>
      <c r="J377" s="86">
        <f t="shared" si="141"/>
        <v>0</v>
      </c>
      <c r="K377" s="87">
        <f t="shared" si="152"/>
        <v>122341</v>
      </c>
      <c r="L377" s="83">
        <f t="shared" si="153"/>
        <v>122341</v>
      </c>
      <c r="M377" s="88"/>
      <c r="N377" s="111">
        <f t="shared" si="142"/>
        <v>1713554</v>
      </c>
      <c r="P377" s="85">
        <f t="shared" si="154"/>
        <v>0</v>
      </c>
      <c r="Q377" s="82">
        <f t="shared" si="155"/>
        <v>0</v>
      </c>
      <c r="R377" s="82">
        <f t="shared" si="156"/>
        <v>122341</v>
      </c>
      <c r="S377" s="90">
        <f t="shared" si="143"/>
        <v>122341</v>
      </c>
      <c r="U377" s="111">
        <f t="shared" si="157"/>
        <v>274922.25</v>
      </c>
      <c r="V377">
        <f t="shared" si="144"/>
        <v>0</v>
      </c>
      <c r="W377" s="91">
        <v>645</v>
      </c>
      <c r="X377" s="92">
        <v>137</v>
      </c>
      <c r="Y377" s="93">
        <v>1713554</v>
      </c>
      <c r="Z377" s="93">
        <v>0</v>
      </c>
      <c r="AA377" s="93">
        <v>1713554</v>
      </c>
      <c r="AB377" s="93">
        <v>122341</v>
      </c>
      <c r="AC377" s="93">
        <v>1835895</v>
      </c>
      <c r="AD377" s="93">
        <v>0</v>
      </c>
      <c r="AE377" s="93">
        <v>0</v>
      </c>
      <c r="AF377" s="93">
        <v>0</v>
      </c>
      <c r="AG377" s="94">
        <v>1835895</v>
      </c>
      <c r="AI377" s="91">
        <v>645</v>
      </c>
      <c r="AJ377" s="95">
        <v>714</v>
      </c>
      <c r="AK377" s="96" t="s">
        <v>451</v>
      </c>
      <c r="AL377" s="97">
        <f t="shared" si="158"/>
        <v>1713554</v>
      </c>
      <c r="AM377" s="98">
        <v>1752055</v>
      </c>
      <c r="AN377" s="97">
        <f t="shared" si="159"/>
        <v>0</v>
      </c>
      <c r="AO377" s="97">
        <v>0</v>
      </c>
      <c r="AP377" s="97">
        <v>0</v>
      </c>
      <c r="AQ377" s="97">
        <v>90571</v>
      </c>
      <c r="AR377" s="97">
        <v>41924.25</v>
      </c>
      <c r="AS377" s="97">
        <v>20086</v>
      </c>
      <c r="AT377" s="97">
        <f t="shared" si="160"/>
        <v>0</v>
      </c>
      <c r="AU377" s="99">
        <f t="shared" si="161"/>
        <v>152581.25</v>
      </c>
      <c r="AV377" s="99">
        <f t="shared" si="162"/>
        <v>0</v>
      </c>
      <c r="AX377" s="100">
        <v>645</v>
      </c>
      <c r="AY377" s="101" t="s">
        <v>451</v>
      </c>
      <c r="AZ377" s="102"/>
      <c r="BA377" s="102"/>
      <c r="BB377" s="103"/>
      <c r="BC377" s="104">
        <f t="shared" si="163"/>
        <v>0</v>
      </c>
      <c r="BD377" s="103"/>
      <c r="BE377" s="103"/>
      <c r="BF377" s="104">
        <f t="shared" si="145"/>
        <v>0</v>
      </c>
      <c r="BG377" s="105">
        <f t="shared" si="146"/>
        <v>0</v>
      </c>
      <c r="BH377" s="106"/>
      <c r="BI377" s="104">
        <v>0</v>
      </c>
      <c r="BJ377" s="97">
        <f t="shared" si="164"/>
        <v>0</v>
      </c>
      <c r="BK377" s="97">
        <f t="shared" si="165"/>
        <v>0</v>
      </c>
      <c r="BL377" s="97">
        <f t="shared" si="166"/>
        <v>0</v>
      </c>
      <c r="BM377" s="97"/>
      <c r="BN377" s="104">
        <f t="shared" si="167"/>
        <v>0</v>
      </c>
      <c r="BO377" s="105">
        <f t="shared" si="168"/>
        <v>0</v>
      </c>
      <c r="BP377" s="107"/>
      <c r="BQ377" s="108">
        <v>19812</v>
      </c>
      <c r="BR377" s="109">
        <v>0</v>
      </c>
      <c r="BS377" s="107"/>
      <c r="BT377" s="110"/>
      <c r="BU377" s="110">
        <f t="shared" si="147"/>
        <v>-645</v>
      </c>
      <c r="BV377"/>
      <c r="BW377" s="26"/>
      <c r="BX377" s="107"/>
    </row>
    <row r="378" spans="1:76">
      <c r="A378" s="79">
        <v>650</v>
      </c>
      <c r="B378" s="79">
        <v>715</v>
      </c>
      <c r="C378" s="80" t="s">
        <v>452</v>
      </c>
      <c r="D378" s="81">
        <f t="shared" si="148"/>
        <v>4</v>
      </c>
      <c r="E378" s="82">
        <f t="shared" si="149"/>
        <v>45729</v>
      </c>
      <c r="F378" s="82">
        <f t="shared" si="149"/>
        <v>3572</v>
      </c>
      <c r="G378" s="83">
        <f t="shared" si="150"/>
        <v>49301</v>
      </c>
      <c r="H378" s="84"/>
      <c r="I378" s="85">
        <f t="shared" si="151"/>
        <v>0</v>
      </c>
      <c r="J378" s="86">
        <f t="shared" si="141"/>
        <v>0</v>
      </c>
      <c r="K378" s="87">
        <f t="shared" si="152"/>
        <v>3572</v>
      </c>
      <c r="L378" s="83">
        <f t="shared" si="153"/>
        <v>3572</v>
      </c>
      <c r="M378" s="88"/>
      <c r="N378" s="111">
        <f t="shared" si="142"/>
        <v>45729</v>
      </c>
      <c r="P378" s="85">
        <f t="shared" si="154"/>
        <v>0</v>
      </c>
      <c r="Q378" s="82">
        <f t="shared" si="155"/>
        <v>0</v>
      </c>
      <c r="R378" s="82">
        <f t="shared" si="156"/>
        <v>3572</v>
      </c>
      <c r="S378" s="90">
        <f t="shared" si="143"/>
        <v>3572</v>
      </c>
      <c r="U378" s="111">
        <f t="shared" si="157"/>
        <v>16972.25</v>
      </c>
      <c r="V378">
        <f t="shared" si="144"/>
        <v>0</v>
      </c>
      <c r="W378" s="91">
        <v>650</v>
      </c>
      <c r="X378" s="92">
        <v>4</v>
      </c>
      <c r="Y378" s="93">
        <v>45729</v>
      </c>
      <c r="Z378" s="93">
        <v>0</v>
      </c>
      <c r="AA378" s="93">
        <v>45729</v>
      </c>
      <c r="AB378" s="93">
        <v>3572</v>
      </c>
      <c r="AC378" s="93">
        <v>49301</v>
      </c>
      <c r="AD378" s="93">
        <v>0</v>
      </c>
      <c r="AE378" s="93">
        <v>0</v>
      </c>
      <c r="AF378" s="93">
        <v>0</v>
      </c>
      <c r="AG378" s="94">
        <v>49301</v>
      </c>
      <c r="AI378" s="91">
        <v>650</v>
      </c>
      <c r="AJ378" s="95">
        <v>715</v>
      </c>
      <c r="AK378" s="96" t="s">
        <v>452</v>
      </c>
      <c r="AL378" s="97">
        <f t="shared" si="158"/>
        <v>45729</v>
      </c>
      <c r="AM378" s="98">
        <v>54461</v>
      </c>
      <c r="AN378" s="97">
        <f t="shared" si="159"/>
        <v>0</v>
      </c>
      <c r="AO378" s="97">
        <v>5428.75</v>
      </c>
      <c r="AP378" s="97">
        <v>0</v>
      </c>
      <c r="AQ378" s="97">
        <v>675.5</v>
      </c>
      <c r="AR378" s="97">
        <v>4340</v>
      </c>
      <c r="AS378" s="97">
        <v>2956</v>
      </c>
      <c r="AT378" s="97">
        <f t="shared" si="160"/>
        <v>0</v>
      </c>
      <c r="AU378" s="99">
        <f t="shared" si="161"/>
        <v>13400.25</v>
      </c>
      <c r="AV378" s="99">
        <f t="shared" si="162"/>
        <v>0</v>
      </c>
      <c r="AX378" s="100">
        <v>650</v>
      </c>
      <c r="AY378" s="101" t="s">
        <v>452</v>
      </c>
      <c r="AZ378" s="102"/>
      <c r="BA378" s="102"/>
      <c r="BB378" s="103"/>
      <c r="BC378" s="104">
        <f t="shared" si="163"/>
        <v>0</v>
      </c>
      <c r="BD378" s="103"/>
      <c r="BE378" s="103"/>
      <c r="BF378" s="104">
        <f t="shared" si="145"/>
        <v>0</v>
      </c>
      <c r="BG378" s="105">
        <f t="shared" si="146"/>
        <v>0</v>
      </c>
      <c r="BH378" s="106"/>
      <c r="BI378" s="104">
        <v>0</v>
      </c>
      <c r="BJ378" s="97">
        <f t="shared" si="164"/>
        <v>0</v>
      </c>
      <c r="BK378" s="97">
        <f t="shared" si="165"/>
        <v>0</v>
      </c>
      <c r="BL378" s="97">
        <f t="shared" si="166"/>
        <v>0</v>
      </c>
      <c r="BM378" s="97"/>
      <c r="BN378" s="104">
        <f t="shared" si="167"/>
        <v>0</v>
      </c>
      <c r="BO378" s="105">
        <f t="shared" si="168"/>
        <v>0</v>
      </c>
      <c r="BP378" s="107"/>
      <c r="BQ378" s="108">
        <v>16173</v>
      </c>
      <c r="BR378" s="109">
        <v>7924</v>
      </c>
      <c r="BS378" s="107"/>
      <c r="BT378" s="110"/>
      <c r="BU378" s="110">
        <f t="shared" si="147"/>
        <v>-650</v>
      </c>
      <c r="BV378"/>
      <c r="BW378" s="26"/>
      <c r="BX378" s="107"/>
    </row>
    <row r="379" spans="1:76">
      <c r="A379" s="79">
        <v>655</v>
      </c>
      <c r="B379" s="79">
        <v>716</v>
      </c>
      <c r="C379" s="80" t="s">
        <v>453</v>
      </c>
      <c r="D379" s="81">
        <f t="shared" si="148"/>
        <v>0</v>
      </c>
      <c r="E379" s="82">
        <f t="shared" si="149"/>
        <v>0</v>
      </c>
      <c r="F379" s="82">
        <f t="shared" si="149"/>
        <v>0</v>
      </c>
      <c r="G379" s="83">
        <f t="shared" si="150"/>
        <v>0</v>
      </c>
      <c r="H379" s="84"/>
      <c r="I379" s="85">
        <f t="shared" si="151"/>
        <v>0</v>
      </c>
      <c r="J379" s="86">
        <f t="shared" si="141"/>
        <v>0</v>
      </c>
      <c r="K379" s="87">
        <f t="shared" si="152"/>
        <v>0</v>
      </c>
      <c r="L379" s="83">
        <f t="shared" si="153"/>
        <v>0</v>
      </c>
      <c r="M379" s="88"/>
      <c r="N379" s="111">
        <f t="shared" si="142"/>
        <v>0</v>
      </c>
      <c r="P379" s="85">
        <f t="shared" si="154"/>
        <v>0</v>
      </c>
      <c r="Q379" s="82">
        <f t="shared" si="155"/>
        <v>0</v>
      </c>
      <c r="R379" s="82">
        <f t="shared" si="156"/>
        <v>0</v>
      </c>
      <c r="S379" s="90">
        <f t="shared" si="143"/>
        <v>0</v>
      </c>
      <c r="U379" s="111">
        <f t="shared" si="157"/>
        <v>3671.5</v>
      </c>
      <c r="V379">
        <f t="shared" si="144"/>
        <v>0</v>
      </c>
      <c r="W379" s="91">
        <v>655</v>
      </c>
      <c r="X379" s="92"/>
      <c r="Y379" s="93"/>
      <c r="Z379" s="93"/>
      <c r="AA379" s="93"/>
      <c r="AB379" s="93"/>
      <c r="AC379" s="93"/>
      <c r="AD379" s="93"/>
      <c r="AE379" s="93"/>
      <c r="AF379" s="93"/>
      <c r="AG379" s="94"/>
      <c r="AI379" s="91">
        <v>655</v>
      </c>
      <c r="AJ379" s="95">
        <v>716</v>
      </c>
      <c r="AK379" s="96" t="s">
        <v>453</v>
      </c>
      <c r="AL379" s="97">
        <f t="shared" si="158"/>
        <v>0</v>
      </c>
      <c r="AM379" s="98">
        <v>0</v>
      </c>
      <c r="AN379" s="97">
        <f t="shared" si="159"/>
        <v>0</v>
      </c>
      <c r="AO379" s="97">
        <v>0</v>
      </c>
      <c r="AP379" s="97">
        <v>0</v>
      </c>
      <c r="AQ379" s="97">
        <v>3671.5</v>
      </c>
      <c r="AR379" s="97">
        <v>0</v>
      </c>
      <c r="AS379" s="97">
        <v>0</v>
      </c>
      <c r="AT379" s="97">
        <f t="shared" si="160"/>
        <v>0</v>
      </c>
      <c r="AU379" s="99">
        <f t="shared" si="161"/>
        <v>3671.5</v>
      </c>
      <c r="AV379" s="99">
        <f t="shared" si="162"/>
        <v>0</v>
      </c>
      <c r="AX379" s="100">
        <v>655</v>
      </c>
      <c r="AY379" s="101" t="s">
        <v>453</v>
      </c>
      <c r="AZ379" s="102"/>
      <c r="BA379" s="102"/>
      <c r="BB379" s="103"/>
      <c r="BC379" s="104">
        <f t="shared" si="163"/>
        <v>0</v>
      </c>
      <c r="BD379" s="103"/>
      <c r="BE379" s="103"/>
      <c r="BF379" s="104">
        <f t="shared" si="145"/>
        <v>0</v>
      </c>
      <c r="BG379" s="105">
        <f t="shared" si="146"/>
        <v>0</v>
      </c>
      <c r="BH379" s="106"/>
      <c r="BI379" s="104">
        <v>0</v>
      </c>
      <c r="BJ379" s="97">
        <f t="shared" si="164"/>
        <v>0</v>
      </c>
      <c r="BK379" s="97">
        <f t="shared" si="165"/>
        <v>0</v>
      </c>
      <c r="BL379" s="97">
        <f t="shared" si="166"/>
        <v>0</v>
      </c>
      <c r="BM379" s="97"/>
      <c r="BN379" s="104">
        <f t="shared" si="167"/>
        <v>0</v>
      </c>
      <c r="BO379" s="105">
        <f t="shared" si="168"/>
        <v>0</v>
      </c>
      <c r="BP379" s="107"/>
      <c r="BQ379" s="108">
        <v>0</v>
      </c>
      <c r="BR379" s="109">
        <v>0</v>
      </c>
      <c r="BS379" s="107"/>
      <c r="BT379" s="110"/>
      <c r="BU379" s="110">
        <f t="shared" si="147"/>
        <v>-655</v>
      </c>
      <c r="BV379"/>
      <c r="BW379" s="26"/>
      <c r="BX379" s="107"/>
    </row>
    <row r="380" spans="1:76">
      <c r="A380" s="79">
        <v>658</v>
      </c>
      <c r="B380" s="79">
        <v>780</v>
      </c>
      <c r="C380" s="80" t="s">
        <v>454</v>
      </c>
      <c r="D380" s="81">
        <f t="shared" si="148"/>
        <v>2</v>
      </c>
      <c r="E380" s="82">
        <f t="shared" si="149"/>
        <v>20726</v>
      </c>
      <c r="F380" s="82">
        <f t="shared" si="149"/>
        <v>1786</v>
      </c>
      <c r="G380" s="83">
        <f t="shared" si="150"/>
        <v>22512</v>
      </c>
      <c r="H380" s="84"/>
      <c r="I380" s="85">
        <f t="shared" si="151"/>
        <v>4482.8675256772121</v>
      </c>
      <c r="J380" s="86">
        <f t="shared" si="141"/>
        <v>0.56542963777343203</v>
      </c>
      <c r="K380" s="87">
        <f t="shared" si="152"/>
        <v>1786</v>
      </c>
      <c r="L380" s="83">
        <f t="shared" si="153"/>
        <v>6268.8675256772121</v>
      </c>
      <c r="M380" s="88"/>
      <c r="N380" s="111">
        <f t="shared" si="142"/>
        <v>16243.132474322789</v>
      </c>
      <c r="P380" s="85">
        <f t="shared" si="154"/>
        <v>0</v>
      </c>
      <c r="Q380" s="82">
        <f t="shared" si="155"/>
        <v>4482.8675256772121</v>
      </c>
      <c r="R380" s="82">
        <f t="shared" si="156"/>
        <v>1786</v>
      </c>
      <c r="S380" s="90">
        <f t="shared" si="143"/>
        <v>6268.8675256772121</v>
      </c>
      <c r="U380" s="111">
        <f t="shared" si="157"/>
        <v>9714.25</v>
      </c>
      <c r="V380">
        <f t="shared" si="144"/>
        <v>0</v>
      </c>
      <c r="W380" s="91">
        <v>658</v>
      </c>
      <c r="X380" s="92">
        <v>2</v>
      </c>
      <c r="Y380" s="93">
        <v>20726</v>
      </c>
      <c r="Z380" s="93">
        <v>0</v>
      </c>
      <c r="AA380" s="93">
        <v>20726</v>
      </c>
      <c r="AB380" s="93">
        <v>1786</v>
      </c>
      <c r="AC380" s="93">
        <v>22512</v>
      </c>
      <c r="AD380" s="93">
        <v>0</v>
      </c>
      <c r="AE380" s="93">
        <v>0</v>
      </c>
      <c r="AF380" s="93">
        <v>0</v>
      </c>
      <c r="AG380" s="94">
        <v>22512</v>
      </c>
      <c r="AI380" s="91">
        <v>658</v>
      </c>
      <c r="AJ380" s="95">
        <v>780</v>
      </c>
      <c r="AK380" s="96" t="s">
        <v>454</v>
      </c>
      <c r="AL380" s="97">
        <f t="shared" si="158"/>
        <v>20726</v>
      </c>
      <c r="AM380" s="98">
        <v>15315</v>
      </c>
      <c r="AN380" s="97">
        <f t="shared" si="159"/>
        <v>5411</v>
      </c>
      <c r="AO380" s="97">
        <v>128.25</v>
      </c>
      <c r="AP380" s="97">
        <v>0</v>
      </c>
      <c r="AQ380" s="97">
        <v>0</v>
      </c>
      <c r="AR380" s="97">
        <v>2389</v>
      </c>
      <c r="AS380" s="97">
        <v>0</v>
      </c>
      <c r="AT380" s="97">
        <f t="shared" si="160"/>
        <v>0</v>
      </c>
      <c r="AU380" s="99">
        <f t="shared" si="161"/>
        <v>7928.25</v>
      </c>
      <c r="AV380" s="99">
        <f t="shared" si="162"/>
        <v>4482.8675256772121</v>
      </c>
      <c r="AX380" s="100">
        <v>658</v>
      </c>
      <c r="AY380" s="101" t="s">
        <v>454</v>
      </c>
      <c r="AZ380" s="102"/>
      <c r="BA380" s="102"/>
      <c r="BB380" s="103"/>
      <c r="BC380" s="104">
        <f t="shared" si="163"/>
        <v>0</v>
      </c>
      <c r="BD380" s="103"/>
      <c r="BE380" s="103"/>
      <c r="BF380" s="104">
        <f t="shared" si="145"/>
        <v>0</v>
      </c>
      <c r="BG380" s="105">
        <f t="shared" si="146"/>
        <v>0</v>
      </c>
      <c r="BH380" s="106"/>
      <c r="BI380" s="104">
        <v>0</v>
      </c>
      <c r="BJ380" s="97">
        <f t="shared" si="164"/>
        <v>5411</v>
      </c>
      <c r="BK380" s="97">
        <f t="shared" si="165"/>
        <v>5411</v>
      </c>
      <c r="BL380" s="97">
        <f t="shared" si="166"/>
        <v>0</v>
      </c>
      <c r="BM380" s="97"/>
      <c r="BN380" s="104">
        <f t="shared" si="167"/>
        <v>0</v>
      </c>
      <c r="BO380" s="105">
        <f t="shared" si="168"/>
        <v>0</v>
      </c>
      <c r="BP380" s="107"/>
      <c r="BQ380" s="108">
        <v>304</v>
      </c>
      <c r="BR380" s="109">
        <v>1391</v>
      </c>
      <c r="BS380" s="107"/>
      <c r="BT380" s="110"/>
      <c r="BU380" s="110">
        <f t="shared" si="147"/>
        <v>-658</v>
      </c>
      <c r="BV380"/>
      <c r="BW380" s="26"/>
      <c r="BX380" s="107"/>
    </row>
    <row r="381" spans="1:76">
      <c r="A381" s="79">
        <v>660</v>
      </c>
      <c r="B381" s="79">
        <v>776</v>
      </c>
      <c r="C381" s="80" t="s">
        <v>455</v>
      </c>
      <c r="D381" s="81">
        <f t="shared" si="148"/>
        <v>83</v>
      </c>
      <c r="E381" s="82">
        <f t="shared" si="149"/>
        <v>1427687</v>
      </c>
      <c r="F381" s="82">
        <f t="shared" si="149"/>
        <v>74119</v>
      </c>
      <c r="G381" s="83">
        <f t="shared" si="150"/>
        <v>1501806</v>
      </c>
      <c r="H381" s="84"/>
      <c r="I381" s="85">
        <f t="shared" si="151"/>
        <v>62136.305173409091</v>
      </c>
      <c r="J381" s="86">
        <f t="shared" si="141"/>
        <v>0.38160465994023846</v>
      </c>
      <c r="K381" s="87">
        <f t="shared" si="152"/>
        <v>74119</v>
      </c>
      <c r="L381" s="83">
        <f t="shared" si="153"/>
        <v>136255.30517340908</v>
      </c>
      <c r="M381" s="88"/>
      <c r="N381" s="111">
        <f t="shared" si="142"/>
        <v>1365550.6948265908</v>
      </c>
      <c r="P381" s="85">
        <f t="shared" si="154"/>
        <v>0</v>
      </c>
      <c r="Q381" s="82">
        <f t="shared" si="155"/>
        <v>62136.305173409091</v>
      </c>
      <c r="R381" s="82">
        <f t="shared" si="156"/>
        <v>74119</v>
      </c>
      <c r="S381" s="90">
        <f t="shared" si="143"/>
        <v>136255.30517340908</v>
      </c>
      <c r="U381" s="111">
        <f t="shared" si="157"/>
        <v>236948</v>
      </c>
      <c r="V381">
        <f t="shared" si="144"/>
        <v>0</v>
      </c>
      <c r="W381" s="91">
        <v>660</v>
      </c>
      <c r="X381" s="92">
        <v>83</v>
      </c>
      <c r="Y381" s="93">
        <v>1427687</v>
      </c>
      <c r="Z381" s="93">
        <v>0</v>
      </c>
      <c r="AA381" s="93">
        <v>1427687</v>
      </c>
      <c r="AB381" s="93">
        <v>74119</v>
      </c>
      <c r="AC381" s="93">
        <v>1501806</v>
      </c>
      <c r="AD381" s="93">
        <v>0</v>
      </c>
      <c r="AE381" s="93">
        <v>0</v>
      </c>
      <c r="AF381" s="93">
        <v>0</v>
      </c>
      <c r="AG381" s="94">
        <v>1501806</v>
      </c>
      <c r="AI381" s="91">
        <v>660</v>
      </c>
      <c r="AJ381" s="95">
        <v>776</v>
      </c>
      <c r="AK381" s="96" t="s">
        <v>455</v>
      </c>
      <c r="AL381" s="97">
        <f t="shared" si="158"/>
        <v>1427687</v>
      </c>
      <c r="AM381" s="98">
        <v>1352686</v>
      </c>
      <c r="AN381" s="97">
        <f t="shared" si="159"/>
        <v>75001</v>
      </c>
      <c r="AO381" s="97">
        <v>0</v>
      </c>
      <c r="AP381" s="97">
        <v>0</v>
      </c>
      <c r="AQ381" s="97">
        <v>35952.25</v>
      </c>
      <c r="AR381" s="97">
        <v>1764</v>
      </c>
      <c r="AS381" s="97">
        <v>50111.75</v>
      </c>
      <c r="AT381" s="97">
        <f t="shared" si="160"/>
        <v>0</v>
      </c>
      <c r="AU381" s="99">
        <f t="shared" si="161"/>
        <v>162829</v>
      </c>
      <c r="AV381" s="99">
        <f t="shared" si="162"/>
        <v>62136.305173409091</v>
      </c>
      <c r="AX381" s="100">
        <v>660</v>
      </c>
      <c r="AY381" s="101" t="s">
        <v>455</v>
      </c>
      <c r="AZ381" s="102"/>
      <c r="BA381" s="102"/>
      <c r="BB381" s="103"/>
      <c r="BC381" s="104">
        <f t="shared" si="163"/>
        <v>0</v>
      </c>
      <c r="BD381" s="103"/>
      <c r="BE381" s="103"/>
      <c r="BF381" s="104">
        <f t="shared" si="145"/>
        <v>0</v>
      </c>
      <c r="BG381" s="105">
        <f t="shared" si="146"/>
        <v>0</v>
      </c>
      <c r="BH381" s="106"/>
      <c r="BI381" s="104">
        <v>0</v>
      </c>
      <c r="BJ381" s="97">
        <f t="shared" si="164"/>
        <v>75001</v>
      </c>
      <c r="BK381" s="97">
        <f t="shared" si="165"/>
        <v>75001</v>
      </c>
      <c r="BL381" s="97">
        <f t="shared" si="166"/>
        <v>0</v>
      </c>
      <c r="BM381" s="97"/>
      <c r="BN381" s="104">
        <f t="shared" si="167"/>
        <v>0</v>
      </c>
      <c r="BO381" s="105">
        <f t="shared" si="168"/>
        <v>0</v>
      </c>
      <c r="BP381" s="107"/>
      <c r="BQ381" s="108">
        <v>71296</v>
      </c>
      <c r="BR381" s="109">
        <v>0</v>
      </c>
      <c r="BS381" s="107"/>
      <c r="BT381" s="110"/>
      <c r="BU381" s="110">
        <f t="shared" si="147"/>
        <v>-660</v>
      </c>
      <c r="BV381"/>
      <c r="BW381" s="26"/>
      <c r="BX381" s="107"/>
    </row>
    <row r="382" spans="1:76">
      <c r="A382" s="79">
        <v>662</v>
      </c>
      <c r="B382" s="79">
        <v>788</v>
      </c>
      <c r="C382" s="80" t="s">
        <v>456</v>
      </c>
      <c r="D382" s="81">
        <f t="shared" si="148"/>
        <v>0</v>
      </c>
      <c r="E382" s="82">
        <f t="shared" si="149"/>
        <v>0</v>
      </c>
      <c r="F382" s="82">
        <f t="shared" si="149"/>
        <v>0</v>
      </c>
      <c r="G382" s="83">
        <f t="shared" si="150"/>
        <v>0</v>
      </c>
      <c r="H382" s="84"/>
      <c r="I382" s="85">
        <f t="shared" si="151"/>
        <v>0</v>
      </c>
      <c r="J382" s="86" t="str">
        <f t="shared" si="141"/>
        <v/>
      </c>
      <c r="K382" s="87">
        <f t="shared" si="152"/>
        <v>0</v>
      </c>
      <c r="L382" s="83">
        <f t="shared" si="153"/>
        <v>0</v>
      </c>
      <c r="M382" s="88"/>
      <c r="N382" s="111">
        <f t="shared" si="142"/>
        <v>0</v>
      </c>
      <c r="P382" s="85">
        <f t="shared" si="154"/>
        <v>0</v>
      </c>
      <c r="Q382" s="82">
        <f t="shared" si="155"/>
        <v>0</v>
      </c>
      <c r="R382" s="82">
        <f t="shared" si="156"/>
        <v>0</v>
      </c>
      <c r="S382" s="90">
        <f t="shared" si="143"/>
        <v>0</v>
      </c>
      <c r="U382" s="111">
        <f t="shared" si="157"/>
        <v>0</v>
      </c>
      <c r="V382">
        <f t="shared" si="144"/>
        <v>0</v>
      </c>
      <c r="W382" s="91">
        <v>662</v>
      </c>
      <c r="X382" s="92"/>
      <c r="Y382" s="93"/>
      <c r="Z382" s="93"/>
      <c r="AA382" s="93"/>
      <c r="AB382" s="93"/>
      <c r="AC382" s="93"/>
      <c r="AD382" s="93"/>
      <c r="AE382" s="93"/>
      <c r="AF382" s="93"/>
      <c r="AG382" s="94"/>
      <c r="AI382" s="91">
        <v>662</v>
      </c>
      <c r="AJ382" s="95">
        <v>788</v>
      </c>
      <c r="AK382" s="96" t="s">
        <v>456</v>
      </c>
      <c r="AL382" s="97">
        <f t="shared" si="158"/>
        <v>0</v>
      </c>
      <c r="AM382" s="98">
        <v>0</v>
      </c>
      <c r="AN382" s="97">
        <f t="shared" si="159"/>
        <v>0</v>
      </c>
      <c r="AO382" s="97">
        <v>0</v>
      </c>
      <c r="AP382" s="97">
        <v>0</v>
      </c>
      <c r="AQ382" s="97">
        <v>0</v>
      </c>
      <c r="AR382" s="97">
        <v>0</v>
      </c>
      <c r="AS382" s="97">
        <v>0</v>
      </c>
      <c r="AT382" s="97">
        <f t="shared" si="160"/>
        <v>0</v>
      </c>
      <c r="AU382" s="99">
        <f t="shared" si="161"/>
        <v>0</v>
      </c>
      <c r="AV382" s="99">
        <f t="shared" si="162"/>
        <v>0</v>
      </c>
      <c r="AX382" s="100">
        <v>662</v>
      </c>
      <c r="AY382" s="101" t="s">
        <v>456</v>
      </c>
      <c r="AZ382" s="102"/>
      <c r="BA382" s="102"/>
      <c r="BB382" s="103"/>
      <c r="BC382" s="104">
        <f t="shared" si="163"/>
        <v>0</v>
      </c>
      <c r="BD382" s="103"/>
      <c r="BE382" s="103"/>
      <c r="BF382" s="104">
        <f t="shared" si="145"/>
        <v>0</v>
      </c>
      <c r="BG382" s="105">
        <f t="shared" si="146"/>
        <v>0</v>
      </c>
      <c r="BH382" s="106"/>
      <c r="BI382" s="104">
        <v>0</v>
      </c>
      <c r="BJ382" s="97">
        <f t="shared" si="164"/>
        <v>0</v>
      </c>
      <c r="BK382" s="97">
        <f t="shared" si="165"/>
        <v>0</v>
      </c>
      <c r="BL382" s="97">
        <f t="shared" si="166"/>
        <v>0</v>
      </c>
      <c r="BM382" s="97"/>
      <c r="BN382" s="104">
        <f t="shared" si="167"/>
        <v>0</v>
      </c>
      <c r="BO382" s="105">
        <f t="shared" si="168"/>
        <v>0</v>
      </c>
      <c r="BP382" s="107"/>
      <c r="BQ382" s="108">
        <v>0</v>
      </c>
      <c r="BR382" s="109">
        <v>0</v>
      </c>
      <c r="BS382" s="107"/>
      <c r="BT382" s="110"/>
      <c r="BU382" s="110">
        <f t="shared" si="147"/>
        <v>-662</v>
      </c>
      <c r="BV382"/>
      <c r="BW382" s="26"/>
      <c r="BX382" s="107"/>
    </row>
    <row r="383" spans="1:76">
      <c r="A383" s="79">
        <v>665</v>
      </c>
      <c r="B383" s="79">
        <v>718</v>
      </c>
      <c r="C383" s="80" t="s">
        <v>457</v>
      </c>
      <c r="D383" s="81">
        <f t="shared" si="148"/>
        <v>14</v>
      </c>
      <c r="E383" s="82">
        <f t="shared" si="149"/>
        <v>154821</v>
      </c>
      <c r="F383" s="82">
        <f t="shared" si="149"/>
        <v>12502</v>
      </c>
      <c r="G383" s="83">
        <f t="shared" si="150"/>
        <v>167323</v>
      </c>
      <c r="H383" s="84"/>
      <c r="I383" s="85">
        <f t="shared" si="151"/>
        <v>51133.354959304663</v>
      </c>
      <c r="J383" s="86">
        <f t="shared" si="141"/>
        <v>0.61324212611000772</v>
      </c>
      <c r="K383" s="87">
        <f t="shared" si="152"/>
        <v>12502</v>
      </c>
      <c r="L383" s="83">
        <f t="shared" si="153"/>
        <v>63635.354959304663</v>
      </c>
      <c r="M383" s="88"/>
      <c r="N383" s="111">
        <f t="shared" si="142"/>
        <v>103687.64504069534</v>
      </c>
      <c r="P383" s="85">
        <f t="shared" si="154"/>
        <v>0</v>
      </c>
      <c r="Q383" s="82">
        <f t="shared" si="155"/>
        <v>51133.354959304663</v>
      </c>
      <c r="R383" s="82">
        <f t="shared" si="156"/>
        <v>12502</v>
      </c>
      <c r="S383" s="90">
        <f t="shared" si="143"/>
        <v>63635.354959304663</v>
      </c>
      <c r="U383" s="111">
        <f t="shared" si="157"/>
        <v>95884</v>
      </c>
      <c r="V383">
        <f t="shared" si="144"/>
        <v>0</v>
      </c>
      <c r="W383" s="91">
        <v>665</v>
      </c>
      <c r="X383" s="92">
        <v>14</v>
      </c>
      <c r="Y383" s="93">
        <v>154821</v>
      </c>
      <c r="Z383" s="93">
        <v>0</v>
      </c>
      <c r="AA383" s="93">
        <v>154821</v>
      </c>
      <c r="AB383" s="93">
        <v>12502</v>
      </c>
      <c r="AC383" s="93">
        <v>167323</v>
      </c>
      <c r="AD383" s="93">
        <v>0</v>
      </c>
      <c r="AE383" s="93">
        <v>0</v>
      </c>
      <c r="AF383" s="93">
        <v>0</v>
      </c>
      <c r="AG383" s="94">
        <v>167323</v>
      </c>
      <c r="AI383" s="91">
        <v>665</v>
      </c>
      <c r="AJ383" s="95">
        <v>718</v>
      </c>
      <c r="AK383" s="96" t="s">
        <v>457</v>
      </c>
      <c r="AL383" s="97">
        <f t="shared" si="158"/>
        <v>154821</v>
      </c>
      <c r="AM383" s="98">
        <v>93101</v>
      </c>
      <c r="AN383" s="97">
        <f t="shared" si="159"/>
        <v>61720</v>
      </c>
      <c r="AO383" s="97">
        <v>11990.25</v>
      </c>
      <c r="AP383" s="97">
        <v>8846.75</v>
      </c>
      <c r="AQ383" s="97">
        <v>0</v>
      </c>
      <c r="AR383" s="97">
        <v>825</v>
      </c>
      <c r="AS383" s="97">
        <v>0</v>
      </c>
      <c r="AT383" s="97">
        <f t="shared" si="160"/>
        <v>0</v>
      </c>
      <c r="AU383" s="99">
        <f t="shared" si="161"/>
        <v>83382</v>
      </c>
      <c r="AV383" s="99">
        <f t="shared" si="162"/>
        <v>51133.354959304663</v>
      </c>
      <c r="AX383" s="100">
        <v>665</v>
      </c>
      <c r="AY383" s="101" t="s">
        <v>457</v>
      </c>
      <c r="AZ383" s="102"/>
      <c r="BA383" s="102"/>
      <c r="BB383" s="103"/>
      <c r="BC383" s="104">
        <f t="shared" si="163"/>
        <v>0</v>
      </c>
      <c r="BD383" s="103"/>
      <c r="BE383" s="103"/>
      <c r="BF383" s="104">
        <f t="shared" si="145"/>
        <v>0</v>
      </c>
      <c r="BG383" s="105">
        <f t="shared" si="146"/>
        <v>0</v>
      </c>
      <c r="BH383" s="106"/>
      <c r="BI383" s="104">
        <v>0</v>
      </c>
      <c r="BJ383" s="97">
        <f t="shared" si="164"/>
        <v>61720</v>
      </c>
      <c r="BK383" s="97">
        <f t="shared" si="165"/>
        <v>61720</v>
      </c>
      <c r="BL383" s="97">
        <f t="shared" si="166"/>
        <v>0</v>
      </c>
      <c r="BM383" s="97"/>
      <c r="BN383" s="104">
        <f t="shared" si="167"/>
        <v>0</v>
      </c>
      <c r="BO383" s="105">
        <f t="shared" si="168"/>
        <v>0</v>
      </c>
      <c r="BP383" s="107"/>
      <c r="BQ383" s="108">
        <v>8146</v>
      </c>
      <c r="BR383" s="109">
        <v>16245.5</v>
      </c>
      <c r="BS383" s="107"/>
      <c r="BT383" s="110" t="s">
        <v>98</v>
      </c>
      <c r="BU383" s="110">
        <f t="shared" si="147"/>
        <v>-665</v>
      </c>
      <c r="BV383"/>
      <c r="BW383" s="26"/>
      <c r="BX383" s="107"/>
    </row>
    <row r="384" spans="1:76">
      <c r="A384" s="79">
        <v>670</v>
      </c>
      <c r="B384" s="79">
        <v>720</v>
      </c>
      <c r="C384" s="80" t="s">
        <v>458</v>
      </c>
      <c r="D384" s="81">
        <f t="shared" si="148"/>
        <v>37</v>
      </c>
      <c r="E384" s="82">
        <f t="shared" si="149"/>
        <v>624062</v>
      </c>
      <c r="F384" s="82">
        <f t="shared" si="149"/>
        <v>33041</v>
      </c>
      <c r="G384" s="83">
        <f t="shared" si="150"/>
        <v>657103</v>
      </c>
      <c r="H384" s="84"/>
      <c r="I384" s="85">
        <f t="shared" si="151"/>
        <v>102169.77857495673</v>
      </c>
      <c r="J384" s="86">
        <f t="shared" si="141"/>
        <v>0.62392519583554362</v>
      </c>
      <c r="K384" s="87">
        <f t="shared" si="152"/>
        <v>33041</v>
      </c>
      <c r="L384" s="83">
        <f t="shared" si="153"/>
        <v>135210.77857495673</v>
      </c>
      <c r="M384" s="88"/>
      <c r="N384" s="111">
        <f t="shared" si="142"/>
        <v>521892.2214250433</v>
      </c>
      <c r="P384" s="85">
        <f t="shared" si="154"/>
        <v>0</v>
      </c>
      <c r="Q384" s="82">
        <f t="shared" si="155"/>
        <v>102169.77857495673</v>
      </c>
      <c r="R384" s="82">
        <f t="shared" si="156"/>
        <v>33041</v>
      </c>
      <c r="S384" s="90">
        <f t="shared" si="143"/>
        <v>135210.77857495673</v>
      </c>
      <c r="U384" s="111">
        <f t="shared" si="157"/>
        <v>196794.25</v>
      </c>
      <c r="V384">
        <f t="shared" si="144"/>
        <v>0</v>
      </c>
      <c r="W384" s="91">
        <v>670</v>
      </c>
      <c r="X384" s="92">
        <v>37</v>
      </c>
      <c r="Y384" s="93">
        <v>624062</v>
      </c>
      <c r="Z384" s="93">
        <v>0</v>
      </c>
      <c r="AA384" s="93">
        <v>624062</v>
      </c>
      <c r="AB384" s="93">
        <v>33041</v>
      </c>
      <c r="AC384" s="93">
        <v>657103</v>
      </c>
      <c r="AD384" s="93">
        <v>0</v>
      </c>
      <c r="AE384" s="93">
        <v>0</v>
      </c>
      <c r="AF384" s="93">
        <v>0</v>
      </c>
      <c r="AG384" s="94">
        <v>657103</v>
      </c>
      <c r="AI384" s="91">
        <v>670</v>
      </c>
      <c r="AJ384" s="95">
        <v>720</v>
      </c>
      <c r="AK384" s="96" t="s">
        <v>458</v>
      </c>
      <c r="AL384" s="97">
        <f t="shared" si="158"/>
        <v>624062</v>
      </c>
      <c r="AM384" s="98">
        <v>500739</v>
      </c>
      <c r="AN384" s="97">
        <f t="shared" si="159"/>
        <v>123323</v>
      </c>
      <c r="AO384" s="97">
        <v>10307.75</v>
      </c>
      <c r="AP384" s="97">
        <v>12512.25</v>
      </c>
      <c r="AQ384" s="97">
        <v>0</v>
      </c>
      <c r="AR384" s="97">
        <v>0</v>
      </c>
      <c r="AS384" s="97">
        <v>17610.25</v>
      </c>
      <c r="AT384" s="97">
        <f t="shared" si="160"/>
        <v>0</v>
      </c>
      <c r="AU384" s="99">
        <f t="shared" si="161"/>
        <v>163753.25</v>
      </c>
      <c r="AV384" s="99">
        <f t="shared" si="162"/>
        <v>102169.77857495673</v>
      </c>
      <c r="AX384" s="100">
        <v>670</v>
      </c>
      <c r="AY384" s="101" t="s">
        <v>458</v>
      </c>
      <c r="AZ384" s="102"/>
      <c r="BA384" s="102"/>
      <c r="BB384" s="103"/>
      <c r="BC384" s="104">
        <f t="shared" si="163"/>
        <v>0</v>
      </c>
      <c r="BD384" s="103"/>
      <c r="BE384" s="103"/>
      <c r="BF384" s="104">
        <f t="shared" si="145"/>
        <v>0</v>
      </c>
      <c r="BG384" s="105">
        <f t="shared" si="146"/>
        <v>0</v>
      </c>
      <c r="BH384" s="106"/>
      <c r="BI384" s="104">
        <v>0</v>
      </c>
      <c r="BJ384" s="97">
        <f t="shared" si="164"/>
        <v>123323</v>
      </c>
      <c r="BK384" s="97">
        <f t="shared" si="165"/>
        <v>123323</v>
      </c>
      <c r="BL384" s="97">
        <f t="shared" si="166"/>
        <v>0</v>
      </c>
      <c r="BM384" s="97"/>
      <c r="BN384" s="104">
        <f t="shared" si="167"/>
        <v>0</v>
      </c>
      <c r="BO384" s="105">
        <f t="shared" si="168"/>
        <v>0</v>
      </c>
      <c r="BP384" s="107"/>
      <c r="BQ384" s="108">
        <v>59900</v>
      </c>
      <c r="BR384" s="109">
        <v>4615.75</v>
      </c>
      <c r="BS384" s="107"/>
      <c r="BT384" s="110"/>
      <c r="BU384" s="110">
        <f t="shared" si="147"/>
        <v>-670</v>
      </c>
      <c r="BV384"/>
      <c r="BW384" s="26"/>
      <c r="BX384" s="107"/>
    </row>
    <row r="385" spans="1:76">
      <c r="A385" s="79">
        <v>672</v>
      </c>
      <c r="B385" s="79">
        <v>721</v>
      </c>
      <c r="C385" s="80" t="s">
        <v>459</v>
      </c>
      <c r="D385" s="81">
        <f t="shared" si="148"/>
        <v>4</v>
      </c>
      <c r="E385" s="82">
        <f t="shared" si="149"/>
        <v>51798</v>
      </c>
      <c r="F385" s="82">
        <f t="shared" si="149"/>
        <v>3572</v>
      </c>
      <c r="G385" s="83">
        <f t="shared" si="150"/>
        <v>55370</v>
      </c>
      <c r="H385" s="84"/>
      <c r="I385" s="85">
        <f t="shared" si="151"/>
        <v>0</v>
      </c>
      <c r="J385" s="86">
        <f t="shared" si="141"/>
        <v>0</v>
      </c>
      <c r="K385" s="87">
        <f t="shared" si="152"/>
        <v>3572</v>
      </c>
      <c r="L385" s="83">
        <f t="shared" si="153"/>
        <v>3572</v>
      </c>
      <c r="M385" s="88"/>
      <c r="N385" s="111">
        <f t="shared" si="142"/>
        <v>51798</v>
      </c>
      <c r="P385" s="85">
        <f t="shared" si="154"/>
        <v>0</v>
      </c>
      <c r="Q385" s="82">
        <f t="shared" si="155"/>
        <v>0</v>
      </c>
      <c r="R385" s="82">
        <f t="shared" si="156"/>
        <v>3572</v>
      </c>
      <c r="S385" s="90">
        <f t="shared" si="143"/>
        <v>3572</v>
      </c>
      <c r="U385" s="111">
        <f t="shared" si="157"/>
        <v>22379.75</v>
      </c>
      <c r="V385">
        <f t="shared" si="144"/>
        <v>0</v>
      </c>
      <c r="W385" s="91">
        <v>672</v>
      </c>
      <c r="X385" s="92">
        <v>4</v>
      </c>
      <c r="Y385" s="93">
        <v>51798</v>
      </c>
      <c r="Z385" s="93">
        <v>0</v>
      </c>
      <c r="AA385" s="93">
        <v>51798</v>
      </c>
      <c r="AB385" s="93">
        <v>3572</v>
      </c>
      <c r="AC385" s="93">
        <v>55370</v>
      </c>
      <c r="AD385" s="93">
        <v>0</v>
      </c>
      <c r="AE385" s="93">
        <v>0</v>
      </c>
      <c r="AF385" s="93">
        <v>0</v>
      </c>
      <c r="AG385" s="94">
        <v>55370</v>
      </c>
      <c r="AI385" s="91">
        <v>672</v>
      </c>
      <c r="AJ385" s="95">
        <v>721</v>
      </c>
      <c r="AK385" s="96" t="s">
        <v>459</v>
      </c>
      <c r="AL385" s="97">
        <f t="shared" si="158"/>
        <v>51798</v>
      </c>
      <c r="AM385" s="98">
        <v>63487</v>
      </c>
      <c r="AN385" s="97">
        <f t="shared" si="159"/>
        <v>0</v>
      </c>
      <c r="AO385" s="97">
        <v>0</v>
      </c>
      <c r="AP385" s="97">
        <v>0</v>
      </c>
      <c r="AQ385" s="97">
        <v>9857.75</v>
      </c>
      <c r="AR385" s="97">
        <v>8950</v>
      </c>
      <c r="AS385" s="97">
        <v>0</v>
      </c>
      <c r="AT385" s="97">
        <f t="shared" si="160"/>
        <v>0</v>
      </c>
      <c r="AU385" s="99">
        <f t="shared" si="161"/>
        <v>18807.75</v>
      </c>
      <c r="AV385" s="99">
        <f t="shared" si="162"/>
        <v>0</v>
      </c>
      <c r="AX385" s="100">
        <v>672</v>
      </c>
      <c r="AY385" s="101" t="s">
        <v>459</v>
      </c>
      <c r="AZ385" s="102"/>
      <c r="BA385" s="102"/>
      <c r="BB385" s="103"/>
      <c r="BC385" s="104">
        <f t="shared" si="163"/>
        <v>0</v>
      </c>
      <c r="BD385" s="103"/>
      <c r="BE385" s="103"/>
      <c r="BF385" s="104">
        <f t="shared" si="145"/>
        <v>0</v>
      </c>
      <c r="BG385" s="105">
        <f t="shared" si="146"/>
        <v>0</v>
      </c>
      <c r="BH385" s="106"/>
      <c r="BI385" s="104">
        <v>0</v>
      </c>
      <c r="BJ385" s="97">
        <f t="shared" si="164"/>
        <v>0</v>
      </c>
      <c r="BK385" s="97">
        <f t="shared" si="165"/>
        <v>0</v>
      </c>
      <c r="BL385" s="97">
        <f t="shared" si="166"/>
        <v>0</v>
      </c>
      <c r="BM385" s="97"/>
      <c r="BN385" s="104">
        <f t="shared" si="167"/>
        <v>0</v>
      </c>
      <c r="BO385" s="105">
        <f t="shared" si="168"/>
        <v>0</v>
      </c>
      <c r="BP385" s="107"/>
      <c r="BQ385" s="108">
        <v>11359</v>
      </c>
      <c r="BR385" s="109">
        <v>0</v>
      </c>
      <c r="BS385" s="107"/>
      <c r="BT385" s="110" t="s">
        <v>432</v>
      </c>
      <c r="BU385" s="110">
        <f t="shared" si="147"/>
        <v>-672</v>
      </c>
      <c r="BV385"/>
      <c r="BW385" s="26"/>
      <c r="BX385" s="107"/>
    </row>
    <row r="386" spans="1:76">
      <c r="A386" s="79">
        <v>673</v>
      </c>
      <c r="B386" s="79">
        <v>772</v>
      </c>
      <c r="C386" s="80" t="s">
        <v>460</v>
      </c>
      <c r="D386" s="81">
        <f t="shared" si="148"/>
        <v>46</v>
      </c>
      <c r="E386" s="82">
        <f t="shared" si="149"/>
        <v>521550</v>
      </c>
      <c r="F386" s="82">
        <f t="shared" si="149"/>
        <v>41078</v>
      </c>
      <c r="G386" s="83">
        <f t="shared" si="150"/>
        <v>562628</v>
      </c>
      <c r="H386" s="84"/>
      <c r="I386" s="85">
        <f t="shared" si="151"/>
        <v>32260.739502840628</v>
      </c>
      <c r="J386" s="86">
        <f t="shared" si="141"/>
        <v>0.6185698919606093</v>
      </c>
      <c r="K386" s="87">
        <f t="shared" si="152"/>
        <v>41078</v>
      </c>
      <c r="L386" s="83">
        <f t="shared" si="153"/>
        <v>73338.739502840632</v>
      </c>
      <c r="M386" s="88"/>
      <c r="N386" s="111">
        <f t="shared" si="142"/>
        <v>489289.26049715938</v>
      </c>
      <c r="P386" s="85">
        <f t="shared" si="154"/>
        <v>0</v>
      </c>
      <c r="Q386" s="82">
        <f t="shared" si="155"/>
        <v>32260.739502840628</v>
      </c>
      <c r="R386" s="82">
        <f t="shared" si="156"/>
        <v>41078</v>
      </c>
      <c r="S386" s="90">
        <f t="shared" si="143"/>
        <v>73338.739502840632</v>
      </c>
      <c r="U386" s="111">
        <f t="shared" si="157"/>
        <v>93231.75</v>
      </c>
      <c r="V386">
        <f t="shared" si="144"/>
        <v>0</v>
      </c>
      <c r="W386" s="91">
        <v>673</v>
      </c>
      <c r="X386" s="92">
        <v>46</v>
      </c>
      <c r="Y386" s="93">
        <v>521550</v>
      </c>
      <c r="Z386" s="93">
        <v>0</v>
      </c>
      <c r="AA386" s="93">
        <v>521550</v>
      </c>
      <c r="AB386" s="93">
        <v>41078</v>
      </c>
      <c r="AC386" s="93">
        <v>562628</v>
      </c>
      <c r="AD386" s="93">
        <v>0</v>
      </c>
      <c r="AE386" s="93">
        <v>0</v>
      </c>
      <c r="AF386" s="93">
        <v>0</v>
      </c>
      <c r="AG386" s="94">
        <v>562628</v>
      </c>
      <c r="AI386" s="91">
        <v>673</v>
      </c>
      <c r="AJ386" s="95">
        <v>772</v>
      </c>
      <c r="AK386" s="96" t="s">
        <v>460</v>
      </c>
      <c r="AL386" s="97">
        <f t="shared" si="158"/>
        <v>521550</v>
      </c>
      <c r="AM386" s="98">
        <v>482610</v>
      </c>
      <c r="AN386" s="97">
        <f t="shared" si="159"/>
        <v>38940</v>
      </c>
      <c r="AO386" s="97">
        <v>0</v>
      </c>
      <c r="AP386" s="97">
        <v>0</v>
      </c>
      <c r="AQ386" s="97">
        <v>0</v>
      </c>
      <c r="AR386" s="97">
        <v>0</v>
      </c>
      <c r="AS386" s="97">
        <v>13213.75</v>
      </c>
      <c r="AT386" s="97">
        <f t="shared" si="160"/>
        <v>0</v>
      </c>
      <c r="AU386" s="99">
        <f t="shared" si="161"/>
        <v>52153.75</v>
      </c>
      <c r="AV386" s="99">
        <f t="shared" si="162"/>
        <v>32260.739502840628</v>
      </c>
      <c r="AX386" s="100">
        <v>673</v>
      </c>
      <c r="AY386" s="101" t="s">
        <v>460</v>
      </c>
      <c r="AZ386" s="102"/>
      <c r="BA386" s="102"/>
      <c r="BB386" s="103"/>
      <c r="BC386" s="104">
        <f t="shared" si="163"/>
        <v>0</v>
      </c>
      <c r="BD386" s="103"/>
      <c r="BE386" s="103"/>
      <c r="BF386" s="104">
        <f t="shared" si="145"/>
        <v>0</v>
      </c>
      <c r="BG386" s="105">
        <f t="shared" si="146"/>
        <v>0</v>
      </c>
      <c r="BH386" s="106"/>
      <c r="BI386" s="104">
        <v>0</v>
      </c>
      <c r="BJ386" s="97">
        <f t="shared" si="164"/>
        <v>38940</v>
      </c>
      <c r="BK386" s="97">
        <f t="shared" si="165"/>
        <v>38940</v>
      </c>
      <c r="BL386" s="97">
        <f t="shared" si="166"/>
        <v>0</v>
      </c>
      <c r="BM386" s="97"/>
      <c r="BN386" s="104">
        <f t="shared" si="167"/>
        <v>0</v>
      </c>
      <c r="BO386" s="105">
        <f t="shared" si="168"/>
        <v>0</v>
      </c>
      <c r="BP386" s="107"/>
      <c r="BQ386" s="108">
        <v>7134</v>
      </c>
      <c r="BR386" s="109">
        <v>1453.5</v>
      </c>
      <c r="BS386" s="107"/>
      <c r="BT386" s="110"/>
      <c r="BU386" s="110">
        <f t="shared" si="147"/>
        <v>-673</v>
      </c>
      <c r="BV386"/>
      <c r="BW386" s="26"/>
      <c r="BX386" s="107"/>
    </row>
    <row r="387" spans="1:76">
      <c r="A387" s="79">
        <v>674</v>
      </c>
      <c r="B387" s="79">
        <v>764</v>
      </c>
      <c r="C387" s="80" t="s">
        <v>461</v>
      </c>
      <c r="D387" s="81">
        <f t="shared" si="148"/>
        <v>69</v>
      </c>
      <c r="E387" s="82">
        <f t="shared" si="149"/>
        <v>899054</v>
      </c>
      <c r="F387" s="82">
        <f t="shared" si="149"/>
        <v>61617</v>
      </c>
      <c r="G387" s="83">
        <f t="shared" si="150"/>
        <v>960671</v>
      </c>
      <c r="H387" s="84"/>
      <c r="I387" s="85">
        <f t="shared" si="151"/>
        <v>36735.322298291117</v>
      </c>
      <c r="J387" s="86">
        <f t="shared" si="141"/>
        <v>0.21549719696711617</v>
      </c>
      <c r="K387" s="87">
        <f t="shared" si="152"/>
        <v>61617</v>
      </c>
      <c r="L387" s="83">
        <f t="shared" si="153"/>
        <v>98352.32229829111</v>
      </c>
      <c r="M387" s="88"/>
      <c r="N387" s="111">
        <f t="shared" si="142"/>
        <v>862318.67770170886</v>
      </c>
      <c r="P387" s="85">
        <f t="shared" si="154"/>
        <v>0</v>
      </c>
      <c r="Q387" s="82">
        <f t="shared" si="155"/>
        <v>36735.322298291117</v>
      </c>
      <c r="R387" s="82">
        <f t="shared" si="156"/>
        <v>61617</v>
      </c>
      <c r="S387" s="90">
        <f t="shared" si="143"/>
        <v>98352.32229829111</v>
      </c>
      <c r="U387" s="111">
        <f t="shared" si="157"/>
        <v>232084.75</v>
      </c>
      <c r="V387">
        <f t="shared" si="144"/>
        <v>0</v>
      </c>
      <c r="W387" s="91">
        <v>674</v>
      </c>
      <c r="X387" s="92">
        <v>69</v>
      </c>
      <c r="Y387" s="93">
        <v>899054</v>
      </c>
      <c r="Z387" s="93">
        <v>0</v>
      </c>
      <c r="AA387" s="93">
        <v>899054</v>
      </c>
      <c r="AB387" s="93">
        <v>61617</v>
      </c>
      <c r="AC387" s="93">
        <v>960671</v>
      </c>
      <c r="AD387" s="93">
        <v>0</v>
      </c>
      <c r="AE387" s="93">
        <v>0</v>
      </c>
      <c r="AF387" s="93">
        <v>0</v>
      </c>
      <c r="AG387" s="94">
        <v>960671</v>
      </c>
      <c r="AI387" s="91">
        <v>674</v>
      </c>
      <c r="AJ387" s="95">
        <v>764</v>
      </c>
      <c r="AK387" s="96" t="s">
        <v>461</v>
      </c>
      <c r="AL387" s="97">
        <f t="shared" si="158"/>
        <v>899054</v>
      </c>
      <c r="AM387" s="98">
        <v>854713</v>
      </c>
      <c r="AN387" s="97">
        <f t="shared" si="159"/>
        <v>44341</v>
      </c>
      <c r="AO387" s="97">
        <v>32827.5</v>
      </c>
      <c r="AP387" s="97">
        <v>40971</v>
      </c>
      <c r="AQ387" s="97">
        <v>36879.25</v>
      </c>
      <c r="AR387" s="97">
        <v>7224</v>
      </c>
      <c r="AS387" s="97">
        <v>8225</v>
      </c>
      <c r="AT387" s="97">
        <f t="shared" si="160"/>
        <v>0</v>
      </c>
      <c r="AU387" s="99">
        <f t="shared" si="161"/>
        <v>170467.75</v>
      </c>
      <c r="AV387" s="99">
        <f t="shared" si="162"/>
        <v>36735.322298291117</v>
      </c>
      <c r="AX387" s="100">
        <v>674</v>
      </c>
      <c r="AY387" s="101" t="s">
        <v>461</v>
      </c>
      <c r="AZ387" s="102"/>
      <c r="BA387" s="102"/>
      <c r="BB387" s="103"/>
      <c r="BC387" s="104">
        <f t="shared" si="163"/>
        <v>0</v>
      </c>
      <c r="BD387" s="103"/>
      <c r="BE387" s="103"/>
      <c r="BF387" s="104">
        <f t="shared" si="145"/>
        <v>0</v>
      </c>
      <c r="BG387" s="105">
        <f t="shared" si="146"/>
        <v>0</v>
      </c>
      <c r="BH387" s="106"/>
      <c r="BI387" s="104">
        <v>0</v>
      </c>
      <c r="BJ387" s="97">
        <f t="shared" si="164"/>
        <v>44341</v>
      </c>
      <c r="BK387" s="97">
        <f t="shared" si="165"/>
        <v>44341</v>
      </c>
      <c r="BL387" s="97">
        <f t="shared" si="166"/>
        <v>0</v>
      </c>
      <c r="BM387" s="97"/>
      <c r="BN387" s="104">
        <f t="shared" si="167"/>
        <v>0</v>
      </c>
      <c r="BO387" s="105">
        <f t="shared" si="168"/>
        <v>0</v>
      </c>
      <c r="BP387" s="107"/>
      <c r="BQ387" s="108">
        <v>60828</v>
      </c>
      <c r="BR387" s="109">
        <v>30886.25</v>
      </c>
      <c r="BS387" s="107"/>
      <c r="BT387" s="110"/>
      <c r="BU387" s="110">
        <f t="shared" si="147"/>
        <v>-674</v>
      </c>
      <c r="BV387"/>
      <c r="BW387" s="26"/>
      <c r="BX387" s="107"/>
    </row>
    <row r="388" spans="1:76">
      <c r="A388" s="79">
        <v>675</v>
      </c>
      <c r="B388" s="79">
        <v>724</v>
      </c>
      <c r="C388" s="80" t="s">
        <v>462</v>
      </c>
      <c r="D388" s="81">
        <f t="shared" si="148"/>
        <v>0</v>
      </c>
      <c r="E388" s="82">
        <f t="shared" si="149"/>
        <v>0</v>
      </c>
      <c r="F388" s="82">
        <f t="shared" si="149"/>
        <v>0</v>
      </c>
      <c r="G388" s="83">
        <f t="shared" si="150"/>
        <v>0</v>
      </c>
      <c r="H388" s="84"/>
      <c r="I388" s="85">
        <f t="shared" si="151"/>
        <v>0</v>
      </c>
      <c r="J388" s="86" t="str">
        <f t="shared" si="141"/>
        <v/>
      </c>
      <c r="K388" s="87">
        <f t="shared" si="152"/>
        <v>0</v>
      </c>
      <c r="L388" s="83">
        <f t="shared" si="153"/>
        <v>0</v>
      </c>
      <c r="M388" s="88"/>
      <c r="N388" s="111">
        <f t="shared" si="142"/>
        <v>0</v>
      </c>
      <c r="P388" s="85">
        <f t="shared" si="154"/>
        <v>0</v>
      </c>
      <c r="Q388" s="82">
        <f t="shared" si="155"/>
        <v>0</v>
      </c>
      <c r="R388" s="82">
        <f t="shared" si="156"/>
        <v>0</v>
      </c>
      <c r="S388" s="90">
        <f t="shared" si="143"/>
        <v>0</v>
      </c>
      <c r="U388" s="111">
        <f t="shared" si="157"/>
        <v>0</v>
      </c>
      <c r="V388">
        <f t="shared" si="144"/>
        <v>0</v>
      </c>
      <c r="W388" s="91">
        <v>675</v>
      </c>
      <c r="X388" s="92"/>
      <c r="Y388" s="93"/>
      <c r="Z388" s="93"/>
      <c r="AA388" s="93"/>
      <c r="AB388" s="93"/>
      <c r="AC388" s="93"/>
      <c r="AD388" s="93"/>
      <c r="AE388" s="93"/>
      <c r="AF388" s="93"/>
      <c r="AG388" s="94"/>
      <c r="AI388" s="91">
        <v>675</v>
      </c>
      <c r="AJ388" s="95">
        <v>724</v>
      </c>
      <c r="AK388" s="96" t="s">
        <v>462</v>
      </c>
      <c r="AL388" s="97">
        <f t="shared" si="158"/>
        <v>0</v>
      </c>
      <c r="AM388" s="98">
        <v>0</v>
      </c>
      <c r="AN388" s="97">
        <f t="shared" si="159"/>
        <v>0</v>
      </c>
      <c r="AO388" s="97">
        <v>0</v>
      </c>
      <c r="AP388" s="97">
        <v>0</v>
      </c>
      <c r="AQ388" s="97">
        <v>0</v>
      </c>
      <c r="AR388" s="97">
        <v>0</v>
      </c>
      <c r="AS388" s="97">
        <v>0</v>
      </c>
      <c r="AT388" s="97">
        <f t="shared" si="160"/>
        <v>0</v>
      </c>
      <c r="AU388" s="99">
        <f t="shared" si="161"/>
        <v>0</v>
      </c>
      <c r="AV388" s="99">
        <f t="shared" si="162"/>
        <v>0</v>
      </c>
      <c r="AX388" s="100">
        <v>675</v>
      </c>
      <c r="AY388" s="101" t="s">
        <v>462</v>
      </c>
      <c r="AZ388" s="102"/>
      <c r="BA388" s="102"/>
      <c r="BB388" s="103"/>
      <c r="BC388" s="104">
        <f t="shared" si="163"/>
        <v>0</v>
      </c>
      <c r="BD388" s="103"/>
      <c r="BE388" s="103"/>
      <c r="BF388" s="104">
        <f t="shared" si="145"/>
        <v>0</v>
      </c>
      <c r="BG388" s="105">
        <f t="shared" si="146"/>
        <v>0</v>
      </c>
      <c r="BH388" s="106"/>
      <c r="BI388" s="104">
        <v>0</v>
      </c>
      <c r="BJ388" s="97">
        <f t="shared" si="164"/>
        <v>0</v>
      </c>
      <c r="BK388" s="97">
        <f t="shared" si="165"/>
        <v>0</v>
      </c>
      <c r="BL388" s="97">
        <f t="shared" si="166"/>
        <v>0</v>
      </c>
      <c r="BM388" s="97"/>
      <c r="BN388" s="104">
        <f t="shared" si="167"/>
        <v>0</v>
      </c>
      <c r="BO388" s="105">
        <f t="shared" si="168"/>
        <v>0</v>
      </c>
      <c r="BP388" s="107"/>
      <c r="BQ388" s="108">
        <v>0</v>
      </c>
      <c r="BR388" s="109">
        <v>0</v>
      </c>
      <c r="BS388" s="107"/>
      <c r="BT388" s="110"/>
      <c r="BU388" s="110">
        <f t="shared" si="147"/>
        <v>-675</v>
      </c>
      <c r="BV388"/>
      <c r="BW388" s="26"/>
      <c r="BX388" s="107"/>
    </row>
    <row r="389" spans="1:76">
      <c r="A389" s="79">
        <v>680</v>
      </c>
      <c r="B389" s="79">
        <v>725</v>
      </c>
      <c r="C389" s="80" t="s">
        <v>463</v>
      </c>
      <c r="D389" s="81">
        <f t="shared" si="148"/>
        <v>4</v>
      </c>
      <c r="E389" s="82">
        <f t="shared" si="149"/>
        <v>52092</v>
      </c>
      <c r="F389" s="82">
        <f t="shared" si="149"/>
        <v>3572</v>
      </c>
      <c r="G389" s="83">
        <f t="shared" si="150"/>
        <v>55664</v>
      </c>
      <c r="H389" s="84"/>
      <c r="I389" s="85">
        <f t="shared" si="151"/>
        <v>0</v>
      </c>
      <c r="J389" s="86">
        <f t="shared" si="141"/>
        <v>0</v>
      </c>
      <c r="K389" s="87">
        <f t="shared" si="152"/>
        <v>3572</v>
      </c>
      <c r="L389" s="83">
        <f t="shared" si="153"/>
        <v>3572</v>
      </c>
      <c r="M389" s="88"/>
      <c r="N389" s="111">
        <f t="shared" si="142"/>
        <v>52092</v>
      </c>
      <c r="P389" s="85">
        <f t="shared" si="154"/>
        <v>0</v>
      </c>
      <c r="Q389" s="82">
        <f t="shared" si="155"/>
        <v>0</v>
      </c>
      <c r="R389" s="82">
        <f t="shared" si="156"/>
        <v>3572</v>
      </c>
      <c r="S389" s="90">
        <f t="shared" si="143"/>
        <v>3572</v>
      </c>
      <c r="U389" s="111">
        <f t="shared" si="157"/>
        <v>25351.75</v>
      </c>
      <c r="V389">
        <f t="shared" si="144"/>
        <v>0</v>
      </c>
      <c r="W389" s="91">
        <v>680</v>
      </c>
      <c r="X389" s="92">
        <v>4</v>
      </c>
      <c r="Y389" s="93">
        <v>52092</v>
      </c>
      <c r="Z389" s="93">
        <v>0</v>
      </c>
      <c r="AA389" s="93">
        <v>52092</v>
      </c>
      <c r="AB389" s="93">
        <v>3572</v>
      </c>
      <c r="AC389" s="93">
        <v>55664</v>
      </c>
      <c r="AD389" s="93">
        <v>0</v>
      </c>
      <c r="AE389" s="93">
        <v>0</v>
      </c>
      <c r="AF389" s="93">
        <v>0</v>
      </c>
      <c r="AG389" s="94">
        <v>55664</v>
      </c>
      <c r="AI389" s="91">
        <v>680</v>
      </c>
      <c r="AJ389" s="95">
        <v>725</v>
      </c>
      <c r="AK389" s="96" t="s">
        <v>463</v>
      </c>
      <c r="AL389" s="97">
        <f t="shared" si="158"/>
        <v>52092</v>
      </c>
      <c r="AM389" s="98">
        <v>62406</v>
      </c>
      <c r="AN389" s="97">
        <f t="shared" si="159"/>
        <v>0</v>
      </c>
      <c r="AO389" s="97">
        <v>0</v>
      </c>
      <c r="AP389" s="97">
        <v>8975.25</v>
      </c>
      <c r="AQ389" s="97">
        <v>7619.5</v>
      </c>
      <c r="AR389" s="97">
        <v>5185</v>
      </c>
      <c r="AS389" s="97">
        <v>0</v>
      </c>
      <c r="AT389" s="97">
        <f t="shared" si="160"/>
        <v>0</v>
      </c>
      <c r="AU389" s="99">
        <f t="shared" si="161"/>
        <v>21779.75</v>
      </c>
      <c r="AV389" s="99">
        <f t="shared" si="162"/>
        <v>0</v>
      </c>
      <c r="AX389" s="100">
        <v>680</v>
      </c>
      <c r="AY389" s="101" t="s">
        <v>463</v>
      </c>
      <c r="AZ389" s="102"/>
      <c r="BA389" s="102"/>
      <c r="BB389" s="103"/>
      <c r="BC389" s="104">
        <f t="shared" si="163"/>
        <v>0</v>
      </c>
      <c r="BD389" s="103"/>
      <c r="BE389" s="103"/>
      <c r="BF389" s="104">
        <f t="shared" si="145"/>
        <v>0</v>
      </c>
      <c r="BG389" s="105">
        <f t="shared" si="146"/>
        <v>0</v>
      </c>
      <c r="BH389" s="106"/>
      <c r="BI389" s="104">
        <v>0</v>
      </c>
      <c r="BJ389" s="97">
        <f t="shared" si="164"/>
        <v>0</v>
      </c>
      <c r="BK389" s="97">
        <f t="shared" si="165"/>
        <v>0</v>
      </c>
      <c r="BL389" s="97">
        <f t="shared" si="166"/>
        <v>0</v>
      </c>
      <c r="BM389" s="97"/>
      <c r="BN389" s="104">
        <f t="shared" si="167"/>
        <v>0</v>
      </c>
      <c r="BO389" s="105">
        <f t="shared" si="168"/>
        <v>0</v>
      </c>
      <c r="BP389" s="107"/>
      <c r="BQ389" s="108">
        <v>1909</v>
      </c>
      <c r="BR389" s="109">
        <v>0</v>
      </c>
      <c r="BS389" s="107"/>
      <c r="BT389" s="110"/>
      <c r="BU389" s="110">
        <f t="shared" si="147"/>
        <v>-680</v>
      </c>
      <c r="BV389"/>
      <c r="BW389" s="26"/>
      <c r="BX389" s="107"/>
    </row>
    <row r="390" spans="1:76">
      <c r="A390" s="79">
        <v>683</v>
      </c>
      <c r="B390" s="79">
        <v>726</v>
      </c>
      <c r="C390" s="80" t="s">
        <v>464</v>
      </c>
      <c r="D390" s="81">
        <f t="shared" si="148"/>
        <v>22</v>
      </c>
      <c r="E390" s="82">
        <f t="shared" si="149"/>
        <v>301687</v>
      </c>
      <c r="F390" s="82">
        <f t="shared" si="149"/>
        <v>19646</v>
      </c>
      <c r="G390" s="83">
        <f t="shared" si="150"/>
        <v>321333</v>
      </c>
      <c r="H390" s="84"/>
      <c r="I390" s="85">
        <f t="shared" si="151"/>
        <v>0</v>
      </c>
      <c r="J390" s="86">
        <f t="shared" si="141"/>
        <v>0</v>
      </c>
      <c r="K390" s="87">
        <f t="shared" si="152"/>
        <v>19646</v>
      </c>
      <c r="L390" s="83">
        <f t="shared" si="153"/>
        <v>19646</v>
      </c>
      <c r="M390" s="88"/>
      <c r="N390" s="111">
        <f t="shared" si="142"/>
        <v>301687</v>
      </c>
      <c r="P390" s="85">
        <f t="shared" si="154"/>
        <v>0</v>
      </c>
      <c r="Q390" s="82">
        <f t="shared" si="155"/>
        <v>0</v>
      </c>
      <c r="R390" s="82">
        <f t="shared" si="156"/>
        <v>19646</v>
      </c>
      <c r="S390" s="90">
        <f t="shared" si="143"/>
        <v>19646</v>
      </c>
      <c r="U390" s="111">
        <f t="shared" si="157"/>
        <v>52721.25</v>
      </c>
      <c r="V390">
        <f t="shared" si="144"/>
        <v>0</v>
      </c>
      <c r="W390" s="91">
        <v>683</v>
      </c>
      <c r="X390" s="92">
        <v>22</v>
      </c>
      <c r="Y390" s="93">
        <v>301687</v>
      </c>
      <c r="Z390" s="93">
        <v>0</v>
      </c>
      <c r="AA390" s="93">
        <v>301687</v>
      </c>
      <c r="AB390" s="93">
        <v>19646</v>
      </c>
      <c r="AC390" s="93">
        <v>321333</v>
      </c>
      <c r="AD390" s="93">
        <v>0</v>
      </c>
      <c r="AE390" s="93">
        <v>0</v>
      </c>
      <c r="AF390" s="93">
        <v>0</v>
      </c>
      <c r="AG390" s="94">
        <v>321333</v>
      </c>
      <c r="AI390" s="91">
        <v>683</v>
      </c>
      <c r="AJ390" s="95">
        <v>726</v>
      </c>
      <c r="AK390" s="96" t="s">
        <v>464</v>
      </c>
      <c r="AL390" s="97">
        <f t="shared" si="158"/>
        <v>301687</v>
      </c>
      <c r="AM390" s="98">
        <v>327933</v>
      </c>
      <c r="AN390" s="97">
        <f t="shared" si="159"/>
        <v>0</v>
      </c>
      <c r="AO390" s="97">
        <v>0</v>
      </c>
      <c r="AP390" s="97">
        <v>14857.25</v>
      </c>
      <c r="AQ390" s="97">
        <v>9107</v>
      </c>
      <c r="AR390" s="97">
        <v>0</v>
      </c>
      <c r="AS390" s="97">
        <v>9111</v>
      </c>
      <c r="AT390" s="97">
        <f t="shared" si="160"/>
        <v>0</v>
      </c>
      <c r="AU390" s="99">
        <f t="shared" si="161"/>
        <v>33075.25</v>
      </c>
      <c r="AV390" s="99">
        <f t="shared" si="162"/>
        <v>0</v>
      </c>
      <c r="AX390" s="100">
        <v>683</v>
      </c>
      <c r="AY390" s="101" t="s">
        <v>464</v>
      </c>
      <c r="AZ390" s="102"/>
      <c r="BA390" s="102"/>
      <c r="BB390" s="103"/>
      <c r="BC390" s="104">
        <f t="shared" si="163"/>
        <v>0</v>
      </c>
      <c r="BD390" s="103"/>
      <c r="BE390" s="103"/>
      <c r="BF390" s="104">
        <f t="shared" si="145"/>
        <v>0</v>
      </c>
      <c r="BG390" s="105">
        <f t="shared" si="146"/>
        <v>0</v>
      </c>
      <c r="BH390" s="106"/>
      <c r="BI390" s="104">
        <v>0</v>
      </c>
      <c r="BJ390" s="97">
        <f t="shared" si="164"/>
        <v>0</v>
      </c>
      <c r="BK390" s="97">
        <f t="shared" si="165"/>
        <v>0</v>
      </c>
      <c r="BL390" s="97">
        <f t="shared" si="166"/>
        <v>0</v>
      </c>
      <c r="BM390" s="97"/>
      <c r="BN390" s="104">
        <f t="shared" si="167"/>
        <v>0</v>
      </c>
      <c r="BO390" s="105">
        <f t="shared" si="168"/>
        <v>0</v>
      </c>
      <c r="BP390" s="107"/>
      <c r="BQ390" s="108">
        <v>13069</v>
      </c>
      <c r="BR390" s="109">
        <v>0</v>
      </c>
      <c r="BS390" s="107"/>
      <c r="BT390" s="110"/>
      <c r="BU390" s="110">
        <f t="shared" si="147"/>
        <v>-683</v>
      </c>
      <c r="BV390"/>
      <c r="BW390" s="26"/>
      <c r="BX390" s="107"/>
    </row>
    <row r="391" spans="1:76">
      <c r="A391" s="79">
        <v>685</v>
      </c>
      <c r="B391" s="79">
        <v>727</v>
      </c>
      <c r="C391" s="80" t="s">
        <v>465</v>
      </c>
      <c r="D391" s="81">
        <f t="shared" si="148"/>
        <v>0</v>
      </c>
      <c r="E391" s="82">
        <f t="shared" si="149"/>
        <v>0</v>
      </c>
      <c r="F391" s="82">
        <f t="shared" si="149"/>
        <v>0</v>
      </c>
      <c r="G391" s="83">
        <f t="shared" si="150"/>
        <v>0</v>
      </c>
      <c r="H391" s="84"/>
      <c r="I391" s="85">
        <f t="shared" si="151"/>
        <v>0</v>
      </c>
      <c r="J391" s="86">
        <f t="shared" si="141"/>
        <v>0</v>
      </c>
      <c r="K391" s="87">
        <f t="shared" si="152"/>
        <v>0</v>
      </c>
      <c r="L391" s="83">
        <f t="shared" si="153"/>
        <v>0</v>
      </c>
      <c r="M391" s="88"/>
      <c r="N391" s="111">
        <f t="shared" si="142"/>
        <v>0</v>
      </c>
      <c r="P391" s="85">
        <f t="shared" si="154"/>
        <v>0</v>
      </c>
      <c r="Q391" s="82">
        <f t="shared" si="155"/>
        <v>0</v>
      </c>
      <c r="R391" s="82">
        <f t="shared" si="156"/>
        <v>0</v>
      </c>
      <c r="S391" s="90">
        <f t="shared" si="143"/>
        <v>0</v>
      </c>
      <c r="U391" s="111">
        <f t="shared" si="157"/>
        <v>361</v>
      </c>
      <c r="V391">
        <f t="shared" si="144"/>
        <v>0</v>
      </c>
      <c r="W391" s="91">
        <v>685</v>
      </c>
      <c r="X391" s="92"/>
      <c r="Y391" s="93"/>
      <c r="Z391" s="93"/>
      <c r="AA391" s="93"/>
      <c r="AB391" s="93"/>
      <c r="AC391" s="93"/>
      <c r="AD391" s="93"/>
      <c r="AE391" s="93"/>
      <c r="AF391" s="93"/>
      <c r="AG391" s="94"/>
      <c r="AI391" s="91">
        <v>685</v>
      </c>
      <c r="AJ391" s="95">
        <v>727</v>
      </c>
      <c r="AK391" s="96" t="s">
        <v>465</v>
      </c>
      <c r="AL391" s="97">
        <f t="shared" si="158"/>
        <v>0</v>
      </c>
      <c r="AM391" s="98">
        <v>0</v>
      </c>
      <c r="AN391" s="97">
        <f t="shared" si="159"/>
        <v>0</v>
      </c>
      <c r="AO391" s="97">
        <v>0</v>
      </c>
      <c r="AP391" s="97">
        <v>0</v>
      </c>
      <c r="AQ391" s="97">
        <v>41</v>
      </c>
      <c r="AR391" s="97">
        <v>192.25</v>
      </c>
      <c r="AS391" s="97">
        <v>127.75</v>
      </c>
      <c r="AT391" s="97">
        <f t="shared" si="160"/>
        <v>0</v>
      </c>
      <c r="AU391" s="99">
        <f t="shared" si="161"/>
        <v>361</v>
      </c>
      <c r="AV391" s="99">
        <f t="shared" si="162"/>
        <v>0</v>
      </c>
      <c r="AX391" s="100">
        <v>685</v>
      </c>
      <c r="AY391" s="101" t="s">
        <v>465</v>
      </c>
      <c r="AZ391" s="102"/>
      <c r="BA391" s="102"/>
      <c r="BB391" s="103"/>
      <c r="BC391" s="104">
        <f t="shared" si="163"/>
        <v>0</v>
      </c>
      <c r="BD391" s="103"/>
      <c r="BE391" s="103"/>
      <c r="BF391" s="104">
        <f t="shared" si="145"/>
        <v>0</v>
      </c>
      <c r="BG391" s="105">
        <f t="shared" si="146"/>
        <v>0</v>
      </c>
      <c r="BH391" s="106"/>
      <c r="BI391" s="104">
        <v>0</v>
      </c>
      <c r="BJ391" s="97">
        <f t="shared" si="164"/>
        <v>0</v>
      </c>
      <c r="BK391" s="97">
        <f t="shared" si="165"/>
        <v>0</v>
      </c>
      <c r="BL391" s="97">
        <f t="shared" si="166"/>
        <v>0</v>
      </c>
      <c r="BM391" s="97"/>
      <c r="BN391" s="104">
        <f t="shared" si="167"/>
        <v>0</v>
      </c>
      <c r="BO391" s="105">
        <f t="shared" si="168"/>
        <v>0</v>
      </c>
      <c r="BP391" s="107"/>
      <c r="BQ391" s="108">
        <v>0</v>
      </c>
      <c r="BR391" s="109">
        <v>0</v>
      </c>
      <c r="BS391" s="107"/>
      <c r="BT391" s="110"/>
      <c r="BU391" s="110">
        <f t="shared" si="147"/>
        <v>-685</v>
      </c>
      <c r="BV391"/>
      <c r="BW391" s="26"/>
      <c r="BX391" s="107"/>
    </row>
    <row r="392" spans="1:76">
      <c r="A392" s="79">
        <v>690</v>
      </c>
      <c r="B392" s="79">
        <v>728</v>
      </c>
      <c r="C392" s="80" t="s">
        <v>466</v>
      </c>
      <c r="D392" s="81">
        <f t="shared" si="148"/>
        <v>13</v>
      </c>
      <c r="E392" s="82">
        <f t="shared" si="149"/>
        <v>151320</v>
      </c>
      <c r="F392" s="82">
        <f t="shared" si="149"/>
        <v>11609</v>
      </c>
      <c r="G392" s="83">
        <f t="shared" si="150"/>
        <v>162929</v>
      </c>
      <c r="H392" s="84"/>
      <c r="I392" s="85">
        <f t="shared" si="151"/>
        <v>19179.150474852606</v>
      </c>
      <c r="J392" s="86">
        <f t="shared" si="141"/>
        <v>0.82847302267181888</v>
      </c>
      <c r="K392" s="87">
        <f t="shared" si="152"/>
        <v>11609</v>
      </c>
      <c r="L392" s="83">
        <f t="shared" si="153"/>
        <v>30788.150474852606</v>
      </c>
      <c r="M392" s="88"/>
      <c r="N392" s="111">
        <f t="shared" si="142"/>
        <v>132140.84952514741</v>
      </c>
      <c r="P392" s="85">
        <f t="shared" si="154"/>
        <v>0</v>
      </c>
      <c r="Q392" s="82">
        <f t="shared" si="155"/>
        <v>19179.150474852606</v>
      </c>
      <c r="R392" s="82">
        <f t="shared" si="156"/>
        <v>11609</v>
      </c>
      <c r="S392" s="90">
        <f t="shared" si="143"/>
        <v>30788.150474852606</v>
      </c>
      <c r="U392" s="111">
        <f t="shared" si="157"/>
        <v>34759</v>
      </c>
      <c r="V392">
        <f t="shared" si="144"/>
        <v>0</v>
      </c>
      <c r="W392" s="91">
        <v>690</v>
      </c>
      <c r="X392" s="92">
        <v>13</v>
      </c>
      <c r="Y392" s="93">
        <v>151320</v>
      </c>
      <c r="Z392" s="93">
        <v>0</v>
      </c>
      <c r="AA392" s="93">
        <v>151320</v>
      </c>
      <c r="AB392" s="93">
        <v>11609</v>
      </c>
      <c r="AC392" s="93">
        <v>162929</v>
      </c>
      <c r="AD392" s="93">
        <v>0</v>
      </c>
      <c r="AE392" s="93">
        <v>0</v>
      </c>
      <c r="AF392" s="93">
        <v>0</v>
      </c>
      <c r="AG392" s="94">
        <v>162929</v>
      </c>
      <c r="AI392" s="91">
        <v>690</v>
      </c>
      <c r="AJ392" s="95">
        <v>728</v>
      </c>
      <c r="AK392" s="96" t="s">
        <v>466</v>
      </c>
      <c r="AL392" s="97">
        <f t="shared" si="158"/>
        <v>151320</v>
      </c>
      <c r="AM392" s="98">
        <v>128170</v>
      </c>
      <c r="AN392" s="97">
        <f t="shared" si="159"/>
        <v>23150</v>
      </c>
      <c r="AO392" s="97">
        <v>0</v>
      </c>
      <c r="AP392" s="97">
        <v>0</v>
      </c>
      <c r="AQ392" s="97">
        <v>0</v>
      </c>
      <c r="AR392" s="97">
        <v>0</v>
      </c>
      <c r="AS392" s="97">
        <v>0</v>
      </c>
      <c r="AT392" s="97">
        <f t="shared" si="160"/>
        <v>0</v>
      </c>
      <c r="AU392" s="99">
        <f t="shared" si="161"/>
        <v>23150</v>
      </c>
      <c r="AV392" s="99">
        <f t="shared" si="162"/>
        <v>19179.150474852606</v>
      </c>
      <c r="AX392" s="100">
        <v>690</v>
      </c>
      <c r="AY392" s="101" t="s">
        <v>466</v>
      </c>
      <c r="AZ392" s="102"/>
      <c r="BA392" s="102"/>
      <c r="BB392" s="103"/>
      <c r="BC392" s="104">
        <f t="shared" si="163"/>
        <v>0</v>
      </c>
      <c r="BD392" s="103"/>
      <c r="BE392" s="103"/>
      <c r="BF392" s="104">
        <f t="shared" si="145"/>
        <v>0</v>
      </c>
      <c r="BG392" s="105">
        <f t="shared" si="146"/>
        <v>0</v>
      </c>
      <c r="BH392" s="106"/>
      <c r="BI392" s="104">
        <v>0</v>
      </c>
      <c r="BJ392" s="97">
        <f t="shared" si="164"/>
        <v>23150</v>
      </c>
      <c r="BK392" s="97">
        <f t="shared" si="165"/>
        <v>23150</v>
      </c>
      <c r="BL392" s="97">
        <f t="shared" si="166"/>
        <v>0</v>
      </c>
      <c r="BM392" s="97"/>
      <c r="BN392" s="104">
        <f t="shared" si="167"/>
        <v>0</v>
      </c>
      <c r="BO392" s="105">
        <f t="shared" si="168"/>
        <v>0</v>
      </c>
      <c r="BP392" s="107"/>
      <c r="BQ392" s="108">
        <v>8423</v>
      </c>
      <c r="BR392" s="109">
        <v>0</v>
      </c>
      <c r="BS392" s="107"/>
      <c r="BT392" s="110"/>
      <c r="BU392" s="110">
        <f t="shared" si="147"/>
        <v>-690</v>
      </c>
      <c r="BV392"/>
      <c r="BW392" s="26"/>
      <c r="BX392" s="107"/>
    </row>
    <row r="393" spans="1:76">
      <c r="A393" s="79">
        <v>695</v>
      </c>
      <c r="B393" s="79">
        <v>729</v>
      </c>
      <c r="C393" s="80" t="s">
        <v>467</v>
      </c>
      <c r="D393" s="81">
        <f t="shared" si="148"/>
        <v>1</v>
      </c>
      <c r="E393" s="82">
        <f t="shared" si="149"/>
        <v>14247</v>
      </c>
      <c r="F393" s="82">
        <f t="shared" si="149"/>
        <v>893</v>
      </c>
      <c r="G393" s="83">
        <f t="shared" si="150"/>
        <v>15140</v>
      </c>
      <c r="H393" s="84"/>
      <c r="I393" s="85">
        <f t="shared" si="151"/>
        <v>497.08381360309136</v>
      </c>
      <c r="J393" s="86">
        <f t="shared" si="141"/>
        <v>8.3410321940278781E-2</v>
      </c>
      <c r="K393" s="87">
        <f t="shared" si="152"/>
        <v>893</v>
      </c>
      <c r="L393" s="83">
        <f t="shared" si="153"/>
        <v>1390.0838136030914</v>
      </c>
      <c r="M393" s="88"/>
      <c r="N393" s="111">
        <f t="shared" si="142"/>
        <v>13749.916186396909</v>
      </c>
      <c r="P393" s="85">
        <f t="shared" si="154"/>
        <v>0</v>
      </c>
      <c r="Q393" s="82">
        <f t="shared" si="155"/>
        <v>497.08381360309136</v>
      </c>
      <c r="R393" s="82">
        <f t="shared" si="156"/>
        <v>893</v>
      </c>
      <c r="S393" s="90">
        <f t="shared" si="143"/>
        <v>1390.0838136030914</v>
      </c>
      <c r="U393" s="111">
        <f t="shared" si="157"/>
        <v>6852.5</v>
      </c>
      <c r="V393">
        <f t="shared" si="144"/>
        <v>0</v>
      </c>
      <c r="W393" s="91">
        <v>695</v>
      </c>
      <c r="X393" s="92">
        <v>1</v>
      </c>
      <c r="Y393" s="93">
        <v>14247</v>
      </c>
      <c r="Z393" s="93">
        <v>0</v>
      </c>
      <c r="AA393" s="93">
        <v>14247</v>
      </c>
      <c r="AB393" s="93">
        <v>893</v>
      </c>
      <c r="AC393" s="93">
        <v>15140</v>
      </c>
      <c r="AD393" s="93">
        <v>0</v>
      </c>
      <c r="AE393" s="93">
        <v>0</v>
      </c>
      <c r="AF393" s="93">
        <v>0</v>
      </c>
      <c r="AG393" s="94">
        <v>15140</v>
      </c>
      <c r="AI393" s="91">
        <v>695</v>
      </c>
      <c r="AJ393" s="95">
        <v>729</v>
      </c>
      <c r="AK393" s="96" t="s">
        <v>467</v>
      </c>
      <c r="AL393" s="97">
        <f t="shared" si="158"/>
        <v>14247</v>
      </c>
      <c r="AM393" s="98">
        <v>13647</v>
      </c>
      <c r="AN393" s="97">
        <f t="shared" si="159"/>
        <v>600</v>
      </c>
      <c r="AO393" s="97">
        <v>0</v>
      </c>
      <c r="AP393" s="97">
        <v>3614</v>
      </c>
      <c r="AQ393" s="97">
        <v>0</v>
      </c>
      <c r="AR393" s="97">
        <v>0</v>
      </c>
      <c r="AS393" s="97">
        <v>1745.5</v>
      </c>
      <c r="AT393" s="97">
        <f t="shared" si="160"/>
        <v>0</v>
      </c>
      <c r="AU393" s="99">
        <f t="shared" si="161"/>
        <v>5959.5</v>
      </c>
      <c r="AV393" s="99">
        <f t="shared" si="162"/>
        <v>497.08381360309136</v>
      </c>
      <c r="AX393" s="100">
        <v>695</v>
      </c>
      <c r="AY393" s="101" t="s">
        <v>467</v>
      </c>
      <c r="AZ393" s="102"/>
      <c r="BA393" s="102"/>
      <c r="BB393" s="103"/>
      <c r="BC393" s="104">
        <f t="shared" si="163"/>
        <v>0</v>
      </c>
      <c r="BD393" s="103"/>
      <c r="BE393" s="103"/>
      <c r="BF393" s="104">
        <f t="shared" si="145"/>
        <v>0</v>
      </c>
      <c r="BG393" s="105">
        <f t="shared" si="146"/>
        <v>0</v>
      </c>
      <c r="BH393" s="106"/>
      <c r="BI393" s="104">
        <v>0</v>
      </c>
      <c r="BJ393" s="97">
        <f t="shared" si="164"/>
        <v>600</v>
      </c>
      <c r="BK393" s="97">
        <f t="shared" si="165"/>
        <v>600</v>
      </c>
      <c r="BL393" s="97">
        <f t="shared" si="166"/>
        <v>0</v>
      </c>
      <c r="BM393" s="97"/>
      <c r="BN393" s="104">
        <f t="shared" si="167"/>
        <v>0</v>
      </c>
      <c r="BO393" s="105">
        <f t="shared" si="168"/>
        <v>0</v>
      </c>
      <c r="BP393" s="107"/>
      <c r="BQ393" s="108">
        <v>160</v>
      </c>
      <c r="BR393" s="109">
        <v>0</v>
      </c>
      <c r="BS393" s="107"/>
      <c r="BT393" s="110"/>
      <c r="BU393" s="110">
        <f t="shared" si="147"/>
        <v>-695</v>
      </c>
      <c r="BV393"/>
      <c r="BW393" s="26"/>
      <c r="BX393" s="107"/>
    </row>
    <row r="394" spans="1:76">
      <c r="A394" s="79">
        <v>698</v>
      </c>
      <c r="B394" s="79">
        <v>698</v>
      </c>
      <c r="C394" s="80" t="s">
        <v>468</v>
      </c>
      <c r="D394" s="81">
        <f t="shared" si="148"/>
        <v>0</v>
      </c>
      <c r="E394" s="82">
        <f t="shared" si="149"/>
        <v>0</v>
      </c>
      <c r="F394" s="82">
        <f t="shared" si="149"/>
        <v>0</v>
      </c>
      <c r="G394" s="83">
        <f t="shared" si="150"/>
        <v>0</v>
      </c>
      <c r="H394" s="84"/>
      <c r="I394" s="85">
        <f t="shared" si="151"/>
        <v>0</v>
      </c>
      <c r="J394" s="86">
        <f t="shared" ref="J394:J449" si="169">IF(AU394=0,"",(SUM(I394)/SUM(AU394)))</f>
        <v>0</v>
      </c>
      <c r="K394" s="87">
        <f t="shared" si="152"/>
        <v>0</v>
      </c>
      <c r="L394" s="83">
        <f t="shared" si="153"/>
        <v>0</v>
      </c>
      <c r="M394" s="88"/>
      <c r="N394" s="111">
        <f t="shared" ref="N394:N449" si="170">G394-L394</f>
        <v>0</v>
      </c>
      <c r="P394" s="85">
        <f t="shared" si="154"/>
        <v>0</v>
      </c>
      <c r="Q394" s="82">
        <f t="shared" si="155"/>
        <v>0</v>
      </c>
      <c r="R394" s="82">
        <f t="shared" si="156"/>
        <v>0</v>
      </c>
      <c r="S394" s="90">
        <f t="shared" ref="S394:S449" si="171">SUM(P394:R394)-AE394-BE394</f>
        <v>0</v>
      </c>
      <c r="U394" s="111">
        <f t="shared" si="157"/>
        <v>6614</v>
      </c>
      <c r="V394">
        <f t="shared" ref="V394:V449" si="172">W394-A394</f>
        <v>0</v>
      </c>
      <c r="W394" s="91">
        <v>698</v>
      </c>
      <c r="X394" s="92"/>
      <c r="Y394" s="93"/>
      <c r="Z394" s="93"/>
      <c r="AA394" s="93"/>
      <c r="AB394" s="93"/>
      <c r="AC394" s="93"/>
      <c r="AD394" s="93"/>
      <c r="AE394" s="93"/>
      <c r="AF394" s="93"/>
      <c r="AG394" s="94"/>
      <c r="AI394" s="91">
        <v>698</v>
      </c>
      <c r="AJ394" s="95">
        <v>698</v>
      </c>
      <c r="AK394" s="96" t="s">
        <v>468</v>
      </c>
      <c r="AL394" s="97">
        <f t="shared" si="158"/>
        <v>0</v>
      </c>
      <c r="AM394" s="98">
        <v>0</v>
      </c>
      <c r="AN394" s="97">
        <f t="shared" si="159"/>
        <v>0</v>
      </c>
      <c r="AO394" s="97">
        <v>0</v>
      </c>
      <c r="AP394" s="97">
        <v>0</v>
      </c>
      <c r="AQ394" s="97">
        <v>0</v>
      </c>
      <c r="AR394" s="97">
        <v>6614</v>
      </c>
      <c r="AS394" s="97">
        <v>0</v>
      </c>
      <c r="AT394" s="97">
        <f t="shared" si="160"/>
        <v>0</v>
      </c>
      <c r="AU394" s="99">
        <f t="shared" si="161"/>
        <v>6614</v>
      </c>
      <c r="AV394" s="99">
        <f t="shared" si="162"/>
        <v>0</v>
      </c>
      <c r="AX394" s="100">
        <v>698</v>
      </c>
      <c r="AY394" s="101" t="s">
        <v>468</v>
      </c>
      <c r="AZ394" s="102"/>
      <c r="BA394" s="102"/>
      <c r="BB394" s="103"/>
      <c r="BC394" s="104">
        <f t="shared" si="163"/>
        <v>0</v>
      </c>
      <c r="BD394" s="103"/>
      <c r="BE394" s="103"/>
      <c r="BF394" s="104">
        <f t="shared" ref="BF394:BF449" si="173">BD394+BE394</f>
        <v>0</v>
      </c>
      <c r="BG394" s="105">
        <f t="shared" ref="BG394:BG449" si="174">BF394+BC394</f>
        <v>0</v>
      </c>
      <c r="BH394" s="106"/>
      <c r="BI394" s="104">
        <v>0</v>
      </c>
      <c r="BJ394" s="97">
        <f t="shared" si="164"/>
        <v>0</v>
      </c>
      <c r="BK394" s="97">
        <f t="shared" si="165"/>
        <v>0</v>
      </c>
      <c r="BL394" s="97">
        <f t="shared" si="166"/>
        <v>0</v>
      </c>
      <c r="BM394" s="97"/>
      <c r="BN394" s="104">
        <f t="shared" si="167"/>
        <v>0</v>
      </c>
      <c r="BO394" s="105">
        <f t="shared" si="168"/>
        <v>0</v>
      </c>
      <c r="BP394" s="107"/>
      <c r="BQ394" s="108">
        <v>0</v>
      </c>
      <c r="BR394" s="109">
        <v>0</v>
      </c>
      <c r="BS394" s="107"/>
      <c r="BT394" s="110"/>
      <c r="BU394" s="110">
        <f t="shared" ref="BU394:BU450" si="175">BV394-A394</f>
        <v>-698</v>
      </c>
      <c r="BV394"/>
      <c r="BW394" s="26"/>
      <c r="BX394" s="107"/>
    </row>
    <row r="395" spans="1:76">
      <c r="A395" s="79">
        <v>700</v>
      </c>
      <c r="B395" s="79">
        <v>731</v>
      </c>
      <c r="C395" s="80" t="s">
        <v>469</v>
      </c>
      <c r="D395" s="81">
        <f t="shared" si="148"/>
        <v>41</v>
      </c>
      <c r="E395" s="82">
        <f t="shared" ref="E395:F426" si="176">AA395+BA395</f>
        <v>941464</v>
      </c>
      <c r="F395" s="82">
        <f t="shared" si="176"/>
        <v>36613</v>
      </c>
      <c r="G395" s="83">
        <f t="shared" ref="G395:G449" si="177">F395+E395</f>
        <v>978077</v>
      </c>
      <c r="H395" s="84"/>
      <c r="I395" s="85">
        <f t="shared" ref="I395:I449" si="178">IF(AV395="",AU395,AV395)</f>
        <v>22757.325459772193</v>
      </c>
      <c r="J395" s="86">
        <f t="shared" si="169"/>
        <v>0.27256240520004066</v>
      </c>
      <c r="K395" s="87">
        <f t="shared" ref="K395:K449" si="179">F395</f>
        <v>36613</v>
      </c>
      <c r="L395" s="83">
        <f t="shared" ref="L395:L449" si="180">I395+K395</f>
        <v>59370.325459772197</v>
      </c>
      <c r="M395" s="88"/>
      <c r="N395" s="111">
        <f t="shared" si="170"/>
        <v>918706.67454022774</v>
      </c>
      <c r="P395" s="85">
        <f t="shared" ref="P395:P449" si="181">AF395+BF395</f>
        <v>0</v>
      </c>
      <c r="Q395" s="82">
        <f t="shared" ref="Q395:Q449" si="182">IF(AV395="",AU395,AV395)</f>
        <v>22757.325459772193</v>
      </c>
      <c r="R395" s="82">
        <f t="shared" ref="R395:R449" si="183">AB395+AE395+BB395+BE395</f>
        <v>36613</v>
      </c>
      <c r="S395" s="90">
        <f t="shared" si="171"/>
        <v>59370.325459772197</v>
      </c>
      <c r="U395" s="111">
        <f t="shared" ref="U395:U449" si="184">AB395+AF395+AU395</f>
        <v>120107</v>
      </c>
      <c r="V395">
        <f t="shared" si="172"/>
        <v>0</v>
      </c>
      <c r="W395" s="91">
        <v>700</v>
      </c>
      <c r="X395" s="92">
        <v>41</v>
      </c>
      <c r="Y395" s="93">
        <v>941464</v>
      </c>
      <c r="Z395" s="93">
        <v>0</v>
      </c>
      <c r="AA395" s="93">
        <v>941464</v>
      </c>
      <c r="AB395" s="93">
        <v>36613</v>
      </c>
      <c r="AC395" s="93">
        <v>978077</v>
      </c>
      <c r="AD395" s="93">
        <v>0</v>
      </c>
      <c r="AE395" s="93">
        <v>0</v>
      </c>
      <c r="AF395" s="93">
        <v>0</v>
      </c>
      <c r="AG395" s="94">
        <v>978077</v>
      </c>
      <c r="AI395" s="91">
        <v>700</v>
      </c>
      <c r="AJ395" s="95">
        <v>731</v>
      </c>
      <c r="AK395" s="96" t="s">
        <v>469</v>
      </c>
      <c r="AL395" s="97">
        <f t="shared" ref="AL395:AL449" si="185">AA395+BA395</f>
        <v>941464</v>
      </c>
      <c r="AM395" s="98">
        <v>913995</v>
      </c>
      <c r="AN395" s="97">
        <f t="shared" ref="AN395:AN449" si="186">IF(AM395&lt;0,AL395,IF(AL395-AM395&gt;0,AL395-AM395,0))</f>
        <v>27469</v>
      </c>
      <c r="AO395" s="97">
        <v>17590</v>
      </c>
      <c r="AP395" s="97">
        <v>27836.75</v>
      </c>
      <c r="AQ395" s="97">
        <v>1566</v>
      </c>
      <c r="AR395" s="97">
        <v>0</v>
      </c>
      <c r="AS395" s="97">
        <v>9032.25</v>
      </c>
      <c r="AT395" s="97">
        <f t="shared" ref="AT395:AT449" si="187">BN395</f>
        <v>0</v>
      </c>
      <c r="AU395" s="99">
        <f t="shared" ref="AU395:AU449" si="188">SUM(AN395:AS395)+AT395</f>
        <v>83494</v>
      </c>
      <c r="AV395" s="99">
        <f t="shared" ref="AV395:AV449" si="189">AN395*AN$3+AO395*AO$3+AP395*AP$3+AQ395*AQ$3+AR395*AR$3+AS395*AS$3</f>
        <v>22757.325459772193</v>
      </c>
      <c r="AX395" s="100">
        <v>700</v>
      </c>
      <c r="AY395" s="101" t="s">
        <v>469</v>
      </c>
      <c r="AZ395" s="102"/>
      <c r="BA395" s="102"/>
      <c r="BB395" s="103"/>
      <c r="BC395" s="104">
        <f t="shared" si="163"/>
        <v>0</v>
      </c>
      <c r="BD395" s="103"/>
      <c r="BE395" s="103"/>
      <c r="BF395" s="104">
        <f t="shared" si="173"/>
        <v>0</v>
      </c>
      <c r="BG395" s="105">
        <f t="shared" si="174"/>
        <v>0</v>
      </c>
      <c r="BH395" s="106"/>
      <c r="BI395" s="104">
        <v>0</v>
      </c>
      <c r="BJ395" s="97">
        <f t="shared" ref="BJ395:BJ449" si="190">AN395</f>
        <v>27469</v>
      </c>
      <c r="BK395" s="97">
        <f t="shared" ref="BK395:BK449" si="191">IF(AM395&lt;0,0,IF((AA395-AM395)&gt;0,AA395-AM395,0))</f>
        <v>27469</v>
      </c>
      <c r="BL395" s="97">
        <f t="shared" ref="BL395:BL449" si="192">BJ395-BK395</f>
        <v>0</v>
      </c>
      <c r="BM395" s="97"/>
      <c r="BN395" s="104">
        <f t="shared" si="167"/>
        <v>0</v>
      </c>
      <c r="BO395" s="105">
        <f t="shared" si="168"/>
        <v>0</v>
      </c>
      <c r="BP395" s="107"/>
      <c r="BQ395" s="108">
        <v>66844</v>
      </c>
      <c r="BR395" s="109">
        <v>6321.25</v>
      </c>
      <c r="BS395" s="107"/>
      <c r="BT395" s="110"/>
      <c r="BU395" s="110">
        <f t="shared" si="175"/>
        <v>-700</v>
      </c>
      <c r="BV395"/>
      <c r="BW395" s="26"/>
      <c r="BX395" s="107"/>
    </row>
    <row r="396" spans="1:76">
      <c r="A396" s="79">
        <v>705</v>
      </c>
      <c r="B396" s="79">
        <v>732</v>
      </c>
      <c r="C396" s="80" t="s">
        <v>470</v>
      </c>
      <c r="D396" s="81">
        <f t="shared" ref="D396:D449" si="193">X396</f>
        <v>1</v>
      </c>
      <c r="E396" s="82">
        <f t="shared" si="176"/>
        <v>10593</v>
      </c>
      <c r="F396" s="82">
        <f t="shared" si="176"/>
        <v>893</v>
      </c>
      <c r="G396" s="83">
        <f t="shared" si="177"/>
        <v>11486</v>
      </c>
      <c r="H396" s="84"/>
      <c r="I396" s="85">
        <f t="shared" si="178"/>
        <v>0</v>
      </c>
      <c r="J396" s="86">
        <f t="shared" si="169"/>
        <v>0</v>
      </c>
      <c r="K396" s="87">
        <f t="shared" si="179"/>
        <v>893</v>
      </c>
      <c r="L396" s="83">
        <f t="shared" si="180"/>
        <v>893</v>
      </c>
      <c r="M396" s="88"/>
      <c r="N396" s="111">
        <f t="shared" si="170"/>
        <v>10593</v>
      </c>
      <c r="P396" s="85">
        <f t="shared" si="181"/>
        <v>0</v>
      </c>
      <c r="Q396" s="82">
        <f t="shared" si="182"/>
        <v>0</v>
      </c>
      <c r="R396" s="82">
        <f t="shared" si="183"/>
        <v>893</v>
      </c>
      <c r="S396" s="90">
        <f t="shared" si="171"/>
        <v>893</v>
      </c>
      <c r="U396" s="111">
        <f t="shared" si="184"/>
        <v>3997.5</v>
      </c>
      <c r="V396">
        <f t="shared" si="172"/>
        <v>0</v>
      </c>
      <c r="W396" s="91">
        <v>705</v>
      </c>
      <c r="X396" s="92">
        <v>1</v>
      </c>
      <c r="Y396" s="93">
        <v>10593</v>
      </c>
      <c r="Z396" s="93">
        <v>0</v>
      </c>
      <c r="AA396" s="93">
        <v>10593</v>
      </c>
      <c r="AB396" s="93">
        <v>893</v>
      </c>
      <c r="AC396" s="93">
        <v>11486</v>
      </c>
      <c r="AD396" s="93">
        <v>0</v>
      </c>
      <c r="AE396" s="93">
        <v>0</v>
      </c>
      <c r="AF396" s="93">
        <v>0</v>
      </c>
      <c r="AG396" s="94">
        <v>11486</v>
      </c>
      <c r="AI396" s="91">
        <v>705</v>
      </c>
      <c r="AJ396" s="95">
        <v>732</v>
      </c>
      <c r="AK396" s="96" t="s">
        <v>470</v>
      </c>
      <c r="AL396" s="97">
        <f t="shared" si="185"/>
        <v>10593</v>
      </c>
      <c r="AM396" s="98">
        <v>12418</v>
      </c>
      <c r="AN396" s="97">
        <f t="shared" si="186"/>
        <v>0</v>
      </c>
      <c r="AO396" s="97">
        <v>3104.5</v>
      </c>
      <c r="AP396" s="97">
        <v>0</v>
      </c>
      <c r="AQ396" s="97">
        <v>0</v>
      </c>
      <c r="AR396" s="97">
        <v>0</v>
      </c>
      <c r="AS396" s="97">
        <v>0</v>
      </c>
      <c r="AT396" s="97">
        <f t="shared" si="187"/>
        <v>0</v>
      </c>
      <c r="AU396" s="99">
        <f t="shared" si="188"/>
        <v>3104.5</v>
      </c>
      <c r="AV396" s="99">
        <f t="shared" si="189"/>
        <v>0</v>
      </c>
      <c r="AX396" s="100">
        <v>705</v>
      </c>
      <c r="AY396" s="101" t="s">
        <v>470</v>
      </c>
      <c r="AZ396" s="102"/>
      <c r="BA396" s="102"/>
      <c r="BB396" s="103"/>
      <c r="BC396" s="104">
        <f t="shared" ref="BC396:BC449" si="194">BA396+BB396</f>
        <v>0</v>
      </c>
      <c r="BD396" s="103"/>
      <c r="BE396" s="103"/>
      <c r="BF396" s="104">
        <f t="shared" si="173"/>
        <v>0</v>
      </c>
      <c r="BG396" s="105">
        <f t="shared" si="174"/>
        <v>0</v>
      </c>
      <c r="BH396" s="106"/>
      <c r="BI396" s="104">
        <v>0</v>
      </c>
      <c r="BJ396" s="97">
        <f t="shared" si="190"/>
        <v>0</v>
      </c>
      <c r="BK396" s="97">
        <f t="shared" si="191"/>
        <v>0</v>
      </c>
      <c r="BL396" s="97">
        <f t="shared" si="192"/>
        <v>0</v>
      </c>
      <c r="BM396" s="97"/>
      <c r="BN396" s="104">
        <f t="shared" ref="BN396:BN449" si="195">IF(AND(BL396&lt;0,BM396&lt;0),      IF(BL396&lt;BM396,    0,   BM396-BL396),    IF(AND(BL396&gt;0,BM396&gt;0),     IF(OR(BM396&gt;BL396,BM396=BL396    ),      BM396-BL396,    0), BM396))</f>
        <v>0</v>
      </c>
      <c r="BO396" s="105">
        <f t="shared" ref="BO396:BO449" si="196">BI396+BN396</f>
        <v>0</v>
      </c>
      <c r="BP396" s="107"/>
      <c r="BQ396" s="108">
        <v>0</v>
      </c>
      <c r="BR396" s="109">
        <v>3104.5</v>
      </c>
      <c r="BS396" s="107"/>
      <c r="BT396" s="110"/>
      <c r="BU396" s="110">
        <f t="shared" si="175"/>
        <v>-705</v>
      </c>
      <c r="BV396"/>
      <c r="BW396" s="26"/>
      <c r="BX396" s="107"/>
    </row>
    <row r="397" spans="1:76">
      <c r="A397" s="79">
        <v>710</v>
      </c>
      <c r="B397" s="79">
        <v>733</v>
      </c>
      <c r="C397" s="80" t="s">
        <v>471</v>
      </c>
      <c r="D397" s="81">
        <f t="shared" si="193"/>
        <v>13</v>
      </c>
      <c r="E397" s="82">
        <f t="shared" si="176"/>
        <v>149903</v>
      </c>
      <c r="F397" s="82">
        <f t="shared" si="176"/>
        <v>11609</v>
      </c>
      <c r="G397" s="83">
        <f t="shared" si="177"/>
        <v>161512</v>
      </c>
      <c r="H397" s="84"/>
      <c r="I397" s="85">
        <f t="shared" si="178"/>
        <v>0</v>
      </c>
      <c r="J397" s="86">
        <f t="shared" si="169"/>
        <v>0</v>
      </c>
      <c r="K397" s="87">
        <f t="shared" si="179"/>
        <v>11609</v>
      </c>
      <c r="L397" s="83">
        <f t="shared" si="180"/>
        <v>11609</v>
      </c>
      <c r="M397" s="88"/>
      <c r="N397" s="111">
        <f t="shared" si="170"/>
        <v>149903</v>
      </c>
      <c r="P397" s="85">
        <f t="shared" si="181"/>
        <v>0</v>
      </c>
      <c r="Q397" s="82">
        <f t="shared" si="182"/>
        <v>0</v>
      </c>
      <c r="R397" s="82">
        <f t="shared" si="183"/>
        <v>11609</v>
      </c>
      <c r="S397" s="90">
        <f t="shared" si="171"/>
        <v>11609</v>
      </c>
      <c r="U397" s="111">
        <f t="shared" si="184"/>
        <v>41483.25</v>
      </c>
      <c r="V397">
        <f t="shared" si="172"/>
        <v>0</v>
      </c>
      <c r="W397" s="91">
        <v>710</v>
      </c>
      <c r="X397" s="92">
        <v>13</v>
      </c>
      <c r="Y397" s="93">
        <v>149903</v>
      </c>
      <c r="Z397" s="93">
        <v>0</v>
      </c>
      <c r="AA397" s="93">
        <v>149903</v>
      </c>
      <c r="AB397" s="93">
        <v>11609</v>
      </c>
      <c r="AC397" s="93">
        <v>161512</v>
      </c>
      <c r="AD397" s="93">
        <v>0</v>
      </c>
      <c r="AE397" s="93">
        <v>0</v>
      </c>
      <c r="AF397" s="93">
        <v>0</v>
      </c>
      <c r="AG397" s="94">
        <v>161512</v>
      </c>
      <c r="AI397" s="91">
        <v>710</v>
      </c>
      <c r="AJ397" s="95">
        <v>733</v>
      </c>
      <c r="AK397" s="96" t="s">
        <v>471</v>
      </c>
      <c r="AL397" s="97">
        <f t="shared" si="185"/>
        <v>149903</v>
      </c>
      <c r="AM397" s="98">
        <v>185102</v>
      </c>
      <c r="AN397" s="97">
        <f t="shared" si="186"/>
        <v>0</v>
      </c>
      <c r="AO397" s="97">
        <v>7331.75</v>
      </c>
      <c r="AP397" s="97">
        <v>0</v>
      </c>
      <c r="AQ397" s="97">
        <v>0</v>
      </c>
      <c r="AR397" s="97">
        <v>11394</v>
      </c>
      <c r="AS397" s="97">
        <v>11148.5</v>
      </c>
      <c r="AT397" s="97">
        <f t="shared" si="187"/>
        <v>0</v>
      </c>
      <c r="AU397" s="99">
        <f t="shared" si="188"/>
        <v>29874.25</v>
      </c>
      <c r="AV397" s="99">
        <f t="shared" si="189"/>
        <v>0</v>
      </c>
      <c r="AX397" s="100">
        <v>710</v>
      </c>
      <c r="AY397" s="101" t="s">
        <v>471</v>
      </c>
      <c r="AZ397" s="102"/>
      <c r="BA397" s="102"/>
      <c r="BB397" s="103"/>
      <c r="BC397" s="104">
        <f t="shared" si="194"/>
        <v>0</v>
      </c>
      <c r="BD397" s="103"/>
      <c r="BE397" s="103"/>
      <c r="BF397" s="104">
        <f t="shared" si="173"/>
        <v>0</v>
      </c>
      <c r="BG397" s="105">
        <f t="shared" si="174"/>
        <v>0</v>
      </c>
      <c r="BH397" s="106"/>
      <c r="BI397" s="104">
        <v>0</v>
      </c>
      <c r="BJ397" s="97">
        <f t="shared" si="190"/>
        <v>0</v>
      </c>
      <c r="BK397" s="97">
        <f t="shared" si="191"/>
        <v>0</v>
      </c>
      <c r="BL397" s="97">
        <f t="shared" si="192"/>
        <v>0</v>
      </c>
      <c r="BM397" s="97"/>
      <c r="BN397" s="104">
        <f t="shared" si="195"/>
        <v>0</v>
      </c>
      <c r="BO397" s="105">
        <f t="shared" si="196"/>
        <v>0</v>
      </c>
      <c r="BP397" s="107"/>
      <c r="BQ397" s="108">
        <v>1088</v>
      </c>
      <c r="BR397" s="109">
        <v>7890.5</v>
      </c>
      <c r="BS397" s="107"/>
      <c r="BT397" s="110"/>
      <c r="BU397" s="110">
        <f t="shared" si="175"/>
        <v>-710</v>
      </c>
      <c r="BV397"/>
      <c r="BX397" s="107"/>
    </row>
    <row r="398" spans="1:76">
      <c r="A398" s="79">
        <v>712</v>
      </c>
      <c r="B398" s="79">
        <v>811</v>
      </c>
      <c r="C398" s="80" t="s">
        <v>472</v>
      </c>
      <c r="D398" s="81">
        <f t="shared" si="193"/>
        <v>66</v>
      </c>
      <c r="E398" s="82">
        <f t="shared" si="176"/>
        <v>980826</v>
      </c>
      <c r="F398" s="82">
        <f t="shared" si="176"/>
        <v>58938</v>
      </c>
      <c r="G398" s="83">
        <f t="shared" si="177"/>
        <v>1039764</v>
      </c>
      <c r="H398" s="84"/>
      <c r="I398" s="85">
        <f t="shared" si="178"/>
        <v>0</v>
      </c>
      <c r="J398" s="86">
        <f t="shared" si="169"/>
        <v>0</v>
      </c>
      <c r="K398" s="87">
        <f t="shared" si="179"/>
        <v>58938</v>
      </c>
      <c r="L398" s="83">
        <f t="shared" si="180"/>
        <v>58938</v>
      </c>
      <c r="M398" s="88"/>
      <c r="N398" s="111">
        <f t="shared" si="170"/>
        <v>980826</v>
      </c>
      <c r="P398" s="85">
        <f t="shared" si="181"/>
        <v>0</v>
      </c>
      <c r="Q398" s="82">
        <f t="shared" si="182"/>
        <v>0</v>
      </c>
      <c r="R398" s="82">
        <f t="shared" si="183"/>
        <v>58938</v>
      </c>
      <c r="S398" s="90">
        <f t="shared" si="171"/>
        <v>58938</v>
      </c>
      <c r="U398" s="111">
        <f t="shared" si="184"/>
        <v>154168.75</v>
      </c>
      <c r="V398">
        <f t="shared" si="172"/>
        <v>0</v>
      </c>
      <c r="W398" s="91">
        <v>712</v>
      </c>
      <c r="X398" s="92">
        <v>66</v>
      </c>
      <c r="Y398" s="93">
        <v>980826</v>
      </c>
      <c r="Z398" s="93">
        <v>0</v>
      </c>
      <c r="AA398" s="93">
        <v>980826</v>
      </c>
      <c r="AB398" s="93">
        <v>58938</v>
      </c>
      <c r="AC398" s="93">
        <v>1039764</v>
      </c>
      <c r="AD398" s="93">
        <v>0</v>
      </c>
      <c r="AE398" s="93">
        <v>0</v>
      </c>
      <c r="AF398" s="93">
        <v>0</v>
      </c>
      <c r="AG398" s="94">
        <v>1039764</v>
      </c>
      <c r="AI398" s="91">
        <v>712</v>
      </c>
      <c r="AJ398" s="95">
        <v>811</v>
      </c>
      <c r="AK398" s="115" t="s">
        <v>472</v>
      </c>
      <c r="AL398" s="97">
        <f t="shared" si="185"/>
        <v>980826</v>
      </c>
      <c r="AM398" s="98">
        <v>990454</v>
      </c>
      <c r="AN398" s="97">
        <f t="shared" si="186"/>
        <v>0</v>
      </c>
      <c r="AO398" s="97">
        <v>13156.25</v>
      </c>
      <c r="AP398" s="97">
        <v>69549.5</v>
      </c>
      <c r="AQ398" s="97">
        <v>6630.5</v>
      </c>
      <c r="AR398" s="97">
        <v>0</v>
      </c>
      <c r="AS398" s="97">
        <v>5894.5</v>
      </c>
      <c r="AT398" s="97">
        <f t="shared" si="187"/>
        <v>0</v>
      </c>
      <c r="AU398" s="99">
        <f t="shared" si="188"/>
        <v>95230.75</v>
      </c>
      <c r="AV398" s="99">
        <f t="shared" si="189"/>
        <v>0</v>
      </c>
      <c r="AX398" s="100">
        <v>712</v>
      </c>
      <c r="AY398" s="101" t="s">
        <v>472</v>
      </c>
      <c r="AZ398" s="102"/>
      <c r="BA398" s="102"/>
      <c r="BB398" s="103"/>
      <c r="BC398" s="104">
        <f t="shared" si="194"/>
        <v>0</v>
      </c>
      <c r="BD398" s="103"/>
      <c r="BE398" s="103"/>
      <c r="BF398" s="104">
        <f t="shared" si="173"/>
        <v>0</v>
      </c>
      <c r="BG398" s="105">
        <f t="shared" si="174"/>
        <v>0</v>
      </c>
      <c r="BH398" s="106"/>
      <c r="BI398" s="104">
        <v>0</v>
      </c>
      <c r="BJ398" s="97">
        <f t="shared" si="190"/>
        <v>0</v>
      </c>
      <c r="BK398" s="97">
        <f t="shared" si="191"/>
        <v>0</v>
      </c>
      <c r="BL398" s="97">
        <f t="shared" si="192"/>
        <v>0</v>
      </c>
      <c r="BM398" s="97"/>
      <c r="BN398" s="104">
        <f t="shared" si="195"/>
        <v>0</v>
      </c>
      <c r="BO398" s="105">
        <f t="shared" si="196"/>
        <v>0</v>
      </c>
      <c r="BP398" s="107"/>
      <c r="BQ398" s="108">
        <v>41333</v>
      </c>
      <c r="BR398" s="109">
        <v>25609</v>
      </c>
      <c r="BS398" s="107"/>
      <c r="BT398" s="110" t="s">
        <v>136</v>
      </c>
      <c r="BU398" s="110">
        <f t="shared" si="175"/>
        <v>-712</v>
      </c>
      <c r="BV398"/>
      <c r="BW398" s="26"/>
      <c r="BX398" s="107"/>
    </row>
    <row r="399" spans="1:76">
      <c r="A399" s="79">
        <v>715</v>
      </c>
      <c r="B399" s="79">
        <v>736</v>
      </c>
      <c r="C399" s="80" t="s">
        <v>473</v>
      </c>
      <c r="D399" s="81">
        <f t="shared" si="193"/>
        <v>14</v>
      </c>
      <c r="E399" s="82">
        <f t="shared" si="176"/>
        <v>254030</v>
      </c>
      <c r="F399" s="82">
        <f t="shared" si="176"/>
        <v>12502</v>
      </c>
      <c r="G399" s="83">
        <f t="shared" si="177"/>
        <v>266532</v>
      </c>
      <c r="H399" s="84"/>
      <c r="I399" s="85">
        <f t="shared" si="178"/>
        <v>0</v>
      </c>
      <c r="J399" s="86">
        <f t="shared" si="169"/>
        <v>0</v>
      </c>
      <c r="K399" s="87">
        <f t="shared" si="179"/>
        <v>12502</v>
      </c>
      <c r="L399" s="83">
        <f t="shared" si="180"/>
        <v>12502</v>
      </c>
      <c r="M399" s="88"/>
      <c r="N399" s="111">
        <f t="shared" si="170"/>
        <v>254030</v>
      </c>
      <c r="P399" s="85">
        <f t="shared" si="181"/>
        <v>0</v>
      </c>
      <c r="Q399" s="82">
        <f t="shared" si="182"/>
        <v>0</v>
      </c>
      <c r="R399" s="82">
        <f t="shared" si="183"/>
        <v>12502</v>
      </c>
      <c r="S399" s="90">
        <f t="shared" si="171"/>
        <v>12502</v>
      </c>
      <c r="U399" s="111">
        <f t="shared" si="184"/>
        <v>58774.75</v>
      </c>
      <c r="V399">
        <f t="shared" si="172"/>
        <v>0</v>
      </c>
      <c r="W399" s="91">
        <v>715</v>
      </c>
      <c r="X399" s="92">
        <v>14</v>
      </c>
      <c r="Y399" s="93">
        <v>254030</v>
      </c>
      <c r="Z399" s="93">
        <v>0</v>
      </c>
      <c r="AA399" s="93">
        <v>254030</v>
      </c>
      <c r="AB399" s="93">
        <v>12502</v>
      </c>
      <c r="AC399" s="93">
        <v>266532</v>
      </c>
      <c r="AD399" s="93">
        <v>0</v>
      </c>
      <c r="AE399" s="93">
        <v>0</v>
      </c>
      <c r="AF399" s="93">
        <v>0</v>
      </c>
      <c r="AG399" s="94">
        <v>266532</v>
      </c>
      <c r="AI399" s="91">
        <v>715</v>
      </c>
      <c r="AJ399" s="95">
        <v>736</v>
      </c>
      <c r="AK399" s="96" t="s">
        <v>473</v>
      </c>
      <c r="AL399" s="97">
        <f t="shared" si="185"/>
        <v>254030</v>
      </c>
      <c r="AM399" s="98">
        <v>277401</v>
      </c>
      <c r="AN399" s="97">
        <f t="shared" si="186"/>
        <v>0</v>
      </c>
      <c r="AO399" s="97">
        <v>0</v>
      </c>
      <c r="AP399" s="97">
        <v>26385.75</v>
      </c>
      <c r="AQ399" s="97">
        <v>0</v>
      </c>
      <c r="AR399" s="97">
        <v>4374.25</v>
      </c>
      <c r="AS399" s="97">
        <v>15512.75</v>
      </c>
      <c r="AT399" s="97">
        <f t="shared" si="187"/>
        <v>0</v>
      </c>
      <c r="AU399" s="99">
        <f t="shared" si="188"/>
        <v>46272.75</v>
      </c>
      <c r="AV399" s="99">
        <f t="shared" si="189"/>
        <v>0</v>
      </c>
      <c r="AX399" s="100">
        <v>715</v>
      </c>
      <c r="AY399" s="101" t="s">
        <v>473</v>
      </c>
      <c r="AZ399" s="102"/>
      <c r="BA399" s="102"/>
      <c r="BB399" s="103"/>
      <c r="BC399" s="104">
        <f t="shared" si="194"/>
        <v>0</v>
      </c>
      <c r="BD399" s="103"/>
      <c r="BE399" s="103"/>
      <c r="BF399" s="104">
        <f t="shared" si="173"/>
        <v>0</v>
      </c>
      <c r="BG399" s="105">
        <f t="shared" si="174"/>
        <v>0</v>
      </c>
      <c r="BH399" s="106"/>
      <c r="BI399" s="104">
        <v>0</v>
      </c>
      <c r="BJ399" s="97">
        <f t="shared" si="190"/>
        <v>0</v>
      </c>
      <c r="BK399" s="97">
        <f t="shared" si="191"/>
        <v>0</v>
      </c>
      <c r="BL399" s="97">
        <f t="shared" si="192"/>
        <v>0</v>
      </c>
      <c r="BM399" s="97"/>
      <c r="BN399" s="104">
        <f t="shared" si="195"/>
        <v>0</v>
      </c>
      <c r="BO399" s="105">
        <f t="shared" si="196"/>
        <v>0</v>
      </c>
      <c r="BP399" s="107"/>
      <c r="BQ399" s="108">
        <v>8416</v>
      </c>
      <c r="BR399" s="109">
        <v>0</v>
      </c>
      <c r="BS399" s="107"/>
      <c r="BT399" s="110"/>
      <c r="BU399" s="110">
        <f t="shared" si="175"/>
        <v>-715</v>
      </c>
      <c r="BV399"/>
      <c r="BW399" s="26"/>
      <c r="BX399" s="107"/>
    </row>
    <row r="400" spans="1:76">
      <c r="A400" s="79">
        <v>717</v>
      </c>
      <c r="B400" s="79">
        <v>734</v>
      </c>
      <c r="C400" s="80" t="s">
        <v>474</v>
      </c>
      <c r="D400" s="81">
        <f t="shared" si="193"/>
        <v>52</v>
      </c>
      <c r="E400" s="82">
        <f t="shared" si="176"/>
        <v>797398</v>
      </c>
      <c r="F400" s="82">
        <f t="shared" si="176"/>
        <v>46436</v>
      </c>
      <c r="G400" s="83">
        <f t="shared" si="177"/>
        <v>843834</v>
      </c>
      <c r="H400" s="84"/>
      <c r="I400" s="85">
        <f t="shared" si="178"/>
        <v>134129.78237056747</v>
      </c>
      <c r="J400" s="86">
        <f t="shared" si="169"/>
        <v>0.60627946337679395</v>
      </c>
      <c r="K400" s="87">
        <f t="shared" si="179"/>
        <v>46436</v>
      </c>
      <c r="L400" s="83">
        <f t="shared" si="180"/>
        <v>180565.78237056747</v>
      </c>
      <c r="M400" s="88"/>
      <c r="N400" s="111">
        <f t="shared" si="170"/>
        <v>663268.21762943256</v>
      </c>
      <c r="P400" s="85">
        <f t="shared" si="181"/>
        <v>0</v>
      </c>
      <c r="Q400" s="82">
        <f t="shared" si="182"/>
        <v>134129.78237056747</v>
      </c>
      <c r="R400" s="82">
        <f t="shared" si="183"/>
        <v>46436</v>
      </c>
      <c r="S400" s="90">
        <f t="shared" si="171"/>
        <v>180565.78237056747</v>
      </c>
      <c r="U400" s="111">
        <f t="shared" si="184"/>
        <v>267670.25</v>
      </c>
      <c r="V400">
        <f t="shared" si="172"/>
        <v>0</v>
      </c>
      <c r="W400" s="91">
        <v>717</v>
      </c>
      <c r="X400" s="92">
        <v>52</v>
      </c>
      <c r="Y400" s="93">
        <v>797398</v>
      </c>
      <c r="Z400" s="93">
        <v>0</v>
      </c>
      <c r="AA400" s="93">
        <v>797398</v>
      </c>
      <c r="AB400" s="93">
        <v>46436</v>
      </c>
      <c r="AC400" s="93">
        <v>843834</v>
      </c>
      <c r="AD400" s="93">
        <v>0</v>
      </c>
      <c r="AE400" s="93">
        <v>0</v>
      </c>
      <c r="AF400" s="93">
        <v>0</v>
      </c>
      <c r="AG400" s="94">
        <v>843834</v>
      </c>
      <c r="AI400" s="91">
        <v>717</v>
      </c>
      <c r="AJ400" s="95">
        <v>734</v>
      </c>
      <c r="AK400" s="96" t="s">
        <v>474</v>
      </c>
      <c r="AL400" s="97">
        <f t="shared" si="185"/>
        <v>797398</v>
      </c>
      <c r="AM400" s="98">
        <v>635498</v>
      </c>
      <c r="AN400" s="97">
        <f t="shared" si="186"/>
        <v>161900</v>
      </c>
      <c r="AO400" s="97">
        <v>3287</v>
      </c>
      <c r="AP400" s="97">
        <v>17844.5</v>
      </c>
      <c r="AQ400" s="97">
        <v>0</v>
      </c>
      <c r="AR400" s="97">
        <v>22263</v>
      </c>
      <c r="AS400" s="97">
        <v>15939.75</v>
      </c>
      <c r="AT400" s="97">
        <f t="shared" si="187"/>
        <v>0</v>
      </c>
      <c r="AU400" s="99">
        <f t="shared" si="188"/>
        <v>221234.25</v>
      </c>
      <c r="AV400" s="99">
        <f t="shared" si="189"/>
        <v>134129.78237056747</v>
      </c>
      <c r="AX400" s="100">
        <v>717</v>
      </c>
      <c r="AY400" s="101" t="s">
        <v>474</v>
      </c>
      <c r="AZ400" s="102"/>
      <c r="BA400" s="102"/>
      <c r="BB400" s="103"/>
      <c r="BC400" s="104">
        <f t="shared" si="194"/>
        <v>0</v>
      </c>
      <c r="BD400" s="103"/>
      <c r="BE400" s="103"/>
      <c r="BF400" s="104">
        <f t="shared" si="173"/>
        <v>0</v>
      </c>
      <c r="BG400" s="105">
        <f t="shared" si="174"/>
        <v>0</v>
      </c>
      <c r="BH400" s="106"/>
      <c r="BI400" s="104">
        <v>0</v>
      </c>
      <c r="BJ400" s="97">
        <f t="shared" si="190"/>
        <v>161900</v>
      </c>
      <c r="BK400" s="97">
        <f t="shared" si="191"/>
        <v>161900</v>
      </c>
      <c r="BL400" s="97">
        <f t="shared" si="192"/>
        <v>0</v>
      </c>
      <c r="BM400" s="97"/>
      <c r="BN400" s="104">
        <f t="shared" si="195"/>
        <v>0</v>
      </c>
      <c r="BO400" s="105">
        <f t="shared" si="196"/>
        <v>0</v>
      </c>
      <c r="BP400" s="107"/>
      <c r="BQ400" s="108">
        <v>29103</v>
      </c>
      <c r="BR400" s="109">
        <v>13724.25</v>
      </c>
      <c r="BS400" s="107"/>
      <c r="BT400" s="110"/>
      <c r="BU400" s="110">
        <f t="shared" si="175"/>
        <v>-717</v>
      </c>
      <c r="BW400" s="26"/>
      <c r="BX400" s="107"/>
    </row>
    <row r="401" spans="1:76">
      <c r="A401" s="79">
        <v>720</v>
      </c>
      <c r="B401" s="79">
        <v>737</v>
      </c>
      <c r="C401" s="80" t="s">
        <v>475</v>
      </c>
      <c r="D401" s="81">
        <f t="shared" si="193"/>
        <v>7</v>
      </c>
      <c r="E401" s="82">
        <f t="shared" si="176"/>
        <v>86048</v>
      </c>
      <c r="F401" s="82">
        <f t="shared" si="176"/>
        <v>6251</v>
      </c>
      <c r="G401" s="83">
        <f t="shared" si="177"/>
        <v>92299</v>
      </c>
      <c r="H401" s="84"/>
      <c r="I401" s="85">
        <f t="shared" si="178"/>
        <v>0</v>
      </c>
      <c r="J401" s="86">
        <f t="shared" si="169"/>
        <v>0</v>
      </c>
      <c r="K401" s="87">
        <f t="shared" si="179"/>
        <v>6251</v>
      </c>
      <c r="L401" s="83">
        <f t="shared" si="180"/>
        <v>6251</v>
      </c>
      <c r="M401" s="88"/>
      <c r="N401" s="111">
        <f t="shared" si="170"/>
        <v>86048</v>
      </c>
      <c r="P401" s="85">
        <f t="shared" si="181"/>
        <v>0</v>
      </c>
      <c r="Q401" s="82">
        <f t="shared" si="182"/>
        <v>0</v>
      </c>
      <c r="R401" s="82">
        <f t="shared" si="183"/>
        <v>6251</v>
      </c>
      <c r="S401" s="90">
        <f t="shared" si="171"/>
        <v>6251</v>
      </c>
      <c r="U401" s="111">
        <f t="shared" si="184"/>
        <v>17339.75</v>
      </c>
      <c r="V401">
        <f t="shared" si="172"/>
        <v>0</v>
      </c>
      <c r="W401" s="91">
        <v>720</v>
      </c>
      <c r="X401" s="92">
        <v>7</v>
      </c>
      <c r="Y401" s="93">
        <v>86048</v>
      </c>
      <c r="Z401" s="93">
        <v>0</v>
      </c>
      <c r="AA401" s="93">
        <v>86048</v>
      </c>
      <c r="AB401" s="93">
        <v>6251</v>
      </c>
      <c r="AC401" s="93">
        <v>92299</v>
      </c>
      <c r="AD401" s="93">
        <v>0</v>
      </c>
      <c r="AE401" s="93">
        <v>0</v>
      </c>
      <c r="AF401" s="93">
        <v>0</v>
      </c>
      <c r="AG401" s="94">
        <v>92299</v>
      </c>
      <c r="AI401" s="91">
        <v>720</v>
      </c>
      <c r="AJ401" s="95">
        <v>737</v>
      </c>
      <c r="AK401" s="96" t="s">
        <v>475</v>
      </c>
      <c r="AL401" s="97">
        <f t="shared" si="185"/>
        <v>86048</v>
      </c>
      <c r="AM401" s="98">
        <v>132260</v>
      </c>
      <c r="AN401" s="97">
        <f t="shared" si="186"/>
        <v>0</v>
      </c>
      <c r="AO401" s="97">
        <v>0</v>
      </c>
      <c r="AP401" s="97">
        <v>5240.25</v>
      </c>
      <c r="AQ401" s="97">
        <v>4282.25</v>
      </c>
      <c r="AR401" s="97">
        <v>1566.25</v>
      </c>
      <c r="AS401" s="97">
        <v>0</v>
      </c>
      <c r="AT401" s="97">
        <f t="shared" si="187"/>
        <v>0</v>
      </c>
      <c r="AU401" s="99">
        <f t="shared" si="188"/>
        <v>11088.75</v>
      </c>
      <c r="AV401" s="99">
        <f t="shared" si="189"/>
        <v>0</v>
      </c>
      <c r="AX401" s="100">
        <v>720</v>
      </c>
      <c r="AY401" s="101" t="s">
        <v>475</v>
      </c>
      <c r="AZ401" s="102"/>
      <c r="BA401" s="102"/>
      <c r="BB401" s="103"/>
      <c r="BC401" s="104">
        <f t="shared" si="194"/>
        <v>0</v>
      </c>
      <c r="BD401" s="103"/>
      <c r="BE401" s="103"/>
      <c r="BF401" s="104">
        <f t="shared" si="173"/>
        <v>0</v>
      </c>
      <c r="BG401" s="105">
        <f t="shared" si="174"/>
        <v>0</v>
      </c>
      <c r="BH401" s="106"/>
      <c r="BI401" s="104">
        <v>0</v>
      </c>
      <c r="BJ401" s="97">
        <f t="shared" si="190"/>
        <v>0</v>
      </c>
      <c r="BK401" s="97">
        <f t="shared" si="191"/>
        <v>0</v>
      </c>
      <c r="BL401" s="97">
        <f t="shared" si="192"/>
        <v>0</v>
      </c>
      <c r="BM401" s="97"/>
      <c r="BN401" s="104">
        <f t="shared" si="195"/>
        <v>0</v>
      </c>
      <c r="BO401" s="105">
        <f t="shared" si="196"/>
        <v>0</v>
      </c>
      <c r="BP401" s="107"/>
      <c r="BQ401" s="108">
        <v>8784</v>
      </c>
      <c r="BR401" s="109">
        <v>0</v>
      </c>
      <c r="BS401" s="107"/>
      <c r="BT401" s="110"/>
      <c r="BU401" s="110">
        <f t="shared" si="175"/>
        <v>-720</v>
      </c>
      <c r="BV401"/>
      <c r="BW401" s="26"/>
      <c r="BX401" s="107"/>
    </row>
    <row r="402" spans="1:76">
      <c r="A402" s="79">
        <v>725</v>
      </c>
      <c r="B402" s="79">
        <v>738</v>
      </c>
      <c r="C402" s="80" t="s">
        <v>476</v>
      </c>
      <c r="D402" s="81">
        <f t="shared" si="193"/>
        <v>27</v>
      </c>
      <c r="E402" s="82">
        <f t="shared" si="176"/>
        <v>363677</v>
      </c>
      <c r="F402" s="82">
        <f t="shared" si="176"/>
        <v>24111</v>
      </c>
      <c r="G402" s="83">
        <f t="shared" si="177"/>
        <v>387788</v>
      </c>
      <c r="H402" s="84"/>
      <c r="I402" s="85">
        <f t="shared" si="178"/>
        <v>0</v>
      </c>
      <c r="J402" s="86">
        <f t="shared" si="169"/>
        <v>0</v>
      </c>
      <c r="K402" s="87">
        <f t="shared" si="179"/>
        <v>24111</v>
      </c>
      <c r="L402" s="83">
        <f t="shared" si="180"/>
        <v>24111</v>
      </c>
      <c r="M402" s="88"/>
      <c r="N402" s="111">
        <f t="shared" si="170"/>
        <v>363677</v>
      </c>
      <c r="P402" s="85">
        <f t="shared" si="181"/>
        <v>0</v>
      </c>
      <c r="Q402" s="82">
        <f t="shared" si="182"/>
        <v>0</v>
      </c>
      <c r="R402" s="82">
        <f t="shared" si="183"/>
        <v>24111</v>
      </c>
      <c r="S402" s="90">
        <f t="shared" si="171"/>
        <v>24111</v>
      </c>
      <c r="U402" s="111">
        <f t="shared" si="184"/>
        <v>65568.25</v>
      </c>
      <c r="V402">
        <f t="shared" si="172"/>
        <v>0</v>
      </c>
      <c r="W402" s="91">
        <v>725</v>
      </c>
      <c r="X402" s="92">
        <v>27</v>
      </c>
      <c r="Y402" s="93">
        <v>363677</v>
      </c>
      <c r="Z402" s="93">
        <v>0</v>
      </c>
      <c r="AA402" s="93">
        <v>363677</v>
      </c>
      <c r="AB402" s="93">
        <v>24111</v>
      </c>
      <c r="AC402" s="93">
        <v>387788</v>
      </c>
      <c r="AD402" s="93">
        <v>0</v>
      </c>
      <c r="AE402" s="93">
        <v>0</v>
      </c>
      <c r="AF402" s="93">
        <v>0</v>
      </c>
      <c r="AG402" s="94">
        <v>387788</v>
      </c>
      <c r="AI402" s="91">
        <v>725</v>
      </c>
      <c r="AJ402" s="95">
        <v>738</v>
      </c>
      <c r="AK402" s="96" t="s">
        <v>476</v>
      </c>
      <c r="AL402" s="97">
        <f t="shared" si="185"/>
        <v>363677</v>
      </c>
      <c r="AM402" s="98">
        <v>400558</v>
      </c>
      <c r="AN402" s="97">
        <f t="shared" si="186"/>
        <v>0</v>
      </c>
      <c r="AO402" s="97">
        <v>0</v>
      </c>
      <c r="AP402" s="97">
        <v>0</v>
      </c>
      <c r="AQ402" s="97">
        <v>21896.75</v>
      </c>
      <c r="AR402" s="97">
        <v>0</v>
      </c>
      <c r="AS402" s="97">
        <v>19560.5</v>
      </c>
      <c r="AT402" s="97">
        <f t="shared" si="187"/>
        <v>0</v>
      </c>
      <c r="AU402" s="99">
        <f t="shared" si="188"/>
        <v>41457.25</v>
      </c>
      <c r="AV402" s="99">
        <f t="shared" si="189"/>
        <v>0</v>
      </c>
      <c r="AX402" s="100">
        <v>725</v>
      </c>
      <c r="AY402" s="101" t="s">
        <v>476</v>
      </c>
      <c r="AZ402" s="102"/>
      <c r="BA402" s="102"/>
      <c r="BB402" s="103"/>
      <c r="BC402" s="104">
        <f t="shared" si="194"/>
        <v>0</v>
      </c>
      <c r="BD402" s="103"/>
      <c r="BE402" s="103"/>
      <c r="BF402" s="104">
        <f t="shared" si="173"/>
        <v>0</v>
      </c>
      <c r="BG402" s="105">
        <f t="shared" si="174"/>
        <v>0</v>
      </c>
      <c r="BH402" s="106"/>
      <c r="BI402" s="104">
        <v>0</v>
      </c>
      <c r="BJ402" s="97">
        <f t="shared" si="190"/>
        <v>0</v>
      </c>
      <c r="BK402" s="97">
        <f t="shared" si="191"/>
        <v>0</v>
      </c>
      <c r="BL402" s="97">
        <f t="shared" si="192"/>
        <v>0</v>
      </c>
      <c r="BM402" s="97"/>
      <c r="BN402" s="104">
        <f t="shared" si="195"/>
        <v>0</v>
      </c>
      <c r="BO402" s="105">
        <f t="shared" si="196"/>
        <v>0</v>
      </c>
      <c r="BP402" s="107"/>
      <c r="BQ402" s="108">
        <v>9782</v>
      </c>
      <c r="BR402" s="109">
        <v>0</v>
      </c>
      <c r="BS402" s="107"/>
      <c r="BT402" s="110"/>
      <c r="BU402" s="110">
        <f t="shared" si="175"/>
        <v>-725</v>
      </c>
      <c r="BV402"/>
      <c r="BW402" s="26"/>
      <c r="BX402" s="107"/>
    </row>
    <row r="403" spans="1:76">
      <c r="A403" s="79">
        <v>728</v>
      </c>
      <c r="B403" s="79">
        <v>787</v>
      </c>
      <c r="C403" s="80" t="s">
        <v>477</v>
      </c>
      <c r="D403" s="81">
        <f t="shared" si="193"/>
        <v>0</v>
      </c>
      <c r="E403" s="82">
        <f t="shared" si="176"/>
        <v>0</v>
      </c>
      <c r="F403" s="82">
        <f t="shared" si="176"/>
        <v>0</v>
      </c>
      <c r="G403" s="83">
        <f t="shared" si="177"/>
        <v>0</v>
      </c>
      <c r="H403" s="84"/>
      <c r="I403" s="85">
        <f t="shared" si="178"/>
        <v>0</v>
      </c>
      <c r="J403" s="86" t="str">
        <f t="shared" si="169"/>
        <v/>
      </c>
      <c r="K403" s="87">
        <f t="shared" si="179"/>
        <v>0</v>
      </c>
      <c r="L403" s="83">
        <f t="shared" si="180"/>
        <v>0</v>
      </c>
      <c r="M403" s="88"/>
      <c r="N403" s="111">
        <f t="shared" si="170"/>
        <v>0</v>
      </c>
      <c r="P403" s="85">
        <f t="shared" si="181"/>
        <v>0</v>
      </c>
      <c r="Q403" s="82">
        <f t="shared" si="182"/>
        <v>0</v>
      </c>
      <c r="R403" s="82">
        <f t="shared" si="183"/>
        <v>0</v>
      </c>
      <c r="S403" s="90">
        <f t="shared" si="171"/>
        <v>0</v>
      </c>
      <c r="U403" s="111">
        <f t="shared" si="184"/>
        <v>0</v>
      </c>
      <c r="V403">
        <f t="shared" si="172"/>
        <v>0</v>
      </c>
      <c r="W403" s="91">
        <v>728</v>
      </c>
      <c r="X403" s="92"/>
      <c r="Y403" s="93"/>
      <c r="Z403" s="93"/>
      <c r="AA403" s="93"/>
      <c r="AB403" s="93"/>
      <c r="AC403" s="93"/>
      <c r="AD403" s="93"/>
      <c r="AE403" s="93"/>
      <c r="AF403" s="93"/>
      <c r="AG403" s="94"/>
      <c r="AI403" s="91">
        <v>728</v>
      </c>
      <c r="AJ403" s="95">
        <v>787</v>
      </c>
      <c r="AK403" s="96" t="s">
        <v>477</v>
      </c>
      <c r="AL403" s="97">
        <f t="shared" si="185"/>
        <v>0</v>
      </c>
      <c r="AM403" s="98">
        <v>0</v>
      </c>
      <c r="AN403" s="97">
        <f t="shared" si="186"/>
        <v>0</v>
      </c>
      <c r="AO403" s="97">
        <v>0</v>
      </c>
      <c r="AP403" s="97">
        <v>0</v>
      </c>
      <c r="AQ403" s="97">
        <v>0</v>
      </c>
      <c r="AR403" s="97">
        <v>0</v>
      </c>
      <c r="AS403" s="97">
        <v>0</v>
      </c>
      <c r="AT403" s="97">
        <f t="shared" si="187"/>
        <v>0</v>
      </c>
      <c r="AU403" s="99">
        <f t="shared" si="188"/>
        <v>0</v>
      </c>
      <c r="AV403" s="99">
        <f t="shared" si="189"/>
        <v>0</v>
      </c>
      <c r="AX403" s="100">
        <v>728</v>
      </c>
      <c r="AY403" s="101" t="s">
        <v>477</v>
      </c>
      <c r="AZ403" s="102"/>
      <c r="BA403" s="102"/>
      <c r="BB403" s="103"/>
      <c r="BC403" s="104">
        <f t="shared" si="194"/>
        <v>0</v>
      </c>
      <c r="BD403" s="103"/>
      <c r="BE403" s="103"/>
      <c r="BF403" s="104">
        <f t="shared" si="173"/>
        <v>0</v>
      </c>
      <c r="BG403" s="105">
        <f t="shared" si="174"/>
        <v>0</v>
      </c>
      <c r="BH403" s="106"/>
      <c r="BI403" s="104">
        <v>0</v>
      </c>
      <c r="BJ403" s="97">
        <f t="shared" si="190"/>
        <v>0</v>
      </c>
      <c r="BK403" s="97">
        <f t="shared" si="191"/>
        <v>0</v>
      </c>
      <c r="BL403" s="97">
        <f t="shared" si="192"/>
        <v>0</v>
      </c>
      <c r="BM403" s="97"/>
      <c r="BN403" s="104">
        <f t="shared" si="195"/>
        <v>0</v>
      </c>
      <c r="BO403" s="105">
        <f t="shared" si="196"/>
        <v>0</v>
      </c>
      <c r="BP403" s="107"/>
      <c r="BQ403" s="108">
        <v>0</v>
      </c>
      <c r="BR403" s="109">
        <v>0</v>
      </c>
      <c r="BS403" s="107"/>
      <c r="BT403" s="110"/>
      <c r="BU403" s="110">
        <f t="shared" si="175"/>
        <v>-728</v>
      </c>
      <c r="BV403"/>
      <c r="BW403" s="26"/>
      <c r="BX403" s="107"/>
    </row>
    <row r="404" spans="1:76">
      <c r="A404" s="79">
        <v>730</v>
      </c>
      <c r="B404" s="79">
        <v>741</v>
      </c>
      <c r="C404" s="80" t="s">
        <v>478</v>
      </c>
      <c r="D404" s="81">
        <f t="shared" si="193"/>
        <v>28</v>
      </c>
      <c r="E404" s="82">
        <f t="shared" si="176"/>
        <v>349179</v>
      </c>
      <c r="F404" s="82">
        <f t="shared" si="176"/>
        <v>25004</v>
      </c>
      <c r="G404" s="83">
        <f t="shared" si="177"/>
        <v>374183</v>
      </c>
      <c r="H404" s="84"/>
      <c r="I404" s="85">
        <f t="shared" si="178"/>
        <v>3004.0431802080152</v>
      </c>
      <c r="J404" s="86">
        <f t="shared" si="169"/>
        <v>5.0178825144308235E-2</v>
      </c>
      <c r="K404" s="87">
        <f t="shared" si="179"/>
        <v>25004</v>
      </c>
      <c r="L404" s="83">
        <f t="shared" si="180"/>
        <v>28008.043180208017</v>
      </c>
      <c r="M404" s="88"/>
      <c r="N404" s="111">
        <f t="shared" si="170"/>
        <v>346174.95681979199</v>
      </c>
      <c r="P404" s="85">
        <f t="shared" si="181"/>
        <v>0</v>
      </c>
      <c r="Q404" s="82">
        <f t="shared" si="182"/>
        <v>3004.0431802080152</v>
      </c>
      <c r="R404" s="82">
        <f t="shared" si="183"/>
        <v>25004</v>
      </c>
      <c r="S404" s="90">
        <f t="shared" si="171"/>
        <v>28008.043180208017</v>
      </c>
      <c r="U404" s="111">
        <f t="shared" si="184"/>
        <v>84870.75</v>
      </c>
      <c r="V404">
        <f t="shared" si="172"/>
        <v>0</v>
      </c>
      <c r="W404" s="91">
        <v>730</v>
      </c>
      <c r="X404" s="92">
        <v>28</v>
      </c>
      <c r="Y404" s="93">
        <v>349179</v>
      </c>
      <c r="Z404" s="93">
        <v>0</v>
      </c>
      <c r="AA404" s="93">
        <v>349179</v>
      </c>
      <c r="AB404" s="93">
        <v>25004</v>
      </c>
      <c r="AC404" s="93">
        <v>374183</v>
      </c>
      <c r="AD404" s="93">
        <v>0</v>
      </c>
      <c r="AE404" s="93">
        <v>0</v>
      </c>
      <c r="AF404" s="93">
        <v>0</v>
      </c>
      <c r="AG404" s="94">
        <v>374183</v>
      </c>
      <c r="AI404" s="91">
        <v>730</v>
      </c>
      <c r="AJ404" s="95">
        <v>741</v>
      </c>
      <c r="AK404" s="96" t="s">
        <v>478</v>
      </c>
      <c r="AL404" s="97">
        <f t="shared" si="185"/>
        <v>349179</v>
      </c>
      <c r="AM404" s="98">
        <v>345553</v>
      </c>
      <c r="AN404" s="97">
        <f t="shared" si="186"/>
        <v>3626</v>
      </c>
      <c r="AO404" s="97">
        <v>11482</v>
      </c>
      <c r="AP404" s="97">
        <v>0</v>
      </c>
      <c r="AQ404" s="97">
        <v>35516.75</v>
      </c>
      <c r="AR404" s="97">
        <v>8376.25</v>
      </c>
      <c r="AS404" s="97">
        <v>865.75</v>
      </c>
      <c r="AT404" s="97">
        <f t="shared" si="187"/>
        <v>0</v>
      </c>
      <c r="AU404" s="99">
        <f t="shared" si="188"/>
        <v>59866.75</v>
      </c>
      <c r="AV404" s="99">
        <f t="shared" si="189"/>
        <v>3004.0431802080152</v>
      </c>
      <c r="AX404" s="100">
        <v>730</v>
      </c>
      <c r="AY404" s="101" t="s">
        <v>478</v>
      </c>
      <c r="AZ404" s="102"/>
      <c r="BA404" s="102"/>
      <c r="BB404" s="103"/>
      <c r="BC404" s="104">
        <f t="shared" si="194"/>
        <v>0</v>
      </c>
      <c r="BD404" s="103"/>
      <c r="BE404" s="103"/>
      <c r="BF404" s="104">
        <f t="shared" si="173"/>
        <v>0</v>
      </c>
      <c r="BG404" s="105">
        <f t="shared" si="174"/>
        <v>0</v>
      </c>
      <c r="BH404" s="106"/>
      <c r="BI404" s="104">
        <v>0</v>
      </c>
      <c r="BJ404" s="97">
        <f t="shared" si="190"/>
        <v>3626</v>
      </c>
      <c r="BK404" s="97">
        <f t="shared" si="191"/>
        <v>3626</v>
      </c>
      <c r="BL404" s="97">
        <f t="shared" si="192"/>
        <v>0</v>
      </c>
      <c r="BM404" s="97"/>
      <c r="BN404" s="104">
        <f t="shared" si="195"/>
        <v>0</v>
      </c>
      <c r="BO404" s="105">
        <f t="shared" si="196"/>
        <v>0</v>
      </c>
      <c r="BP404" s="107"/>
      <c r="BQ404" s="108">
        <v>4248</v>
      </c>
      <c r="BR404" s="109">
        <v>14537.75</v>
      </c>
      <c r="BS404" s="107"/>
      <c r="BT404" s="110"/>
      <c r="BU404" s="110">
        <f t="shared" si="175"/>
        <v>-730</v>
      </c>
      <c r="BV404"/>
      <c r="BW404" s="26"/>
      <c r="BX404" s="107"/>
    </row>
    <row r="405" spans="1:76">
      <c r="A405" s="79">
        <v>735</v>
      </c>
      <c r="B405" s="79">
        <v>740</v>
      </c>
      <c r="C405" s="80" t="s">
        <v>479</v>
      </c>
      <c r="D405" s="81">
        <f t="shared" si="193"/>
        <v>62</v>
      </c>
      <c r="E405" s="82">
        <f t="shared" si="176"/>
        <v>724152</v>
      </c>
      <c r="F405" s="82">
        <f t="shared" si="176"/>
        <v>55366</v>
      </c>
      <c r="G405" s="83">
        <f t="shared" si="177"/>
        <v>779518</v>
      </c>
      <c r="H405" s="84"/>
      <c r="I405" s="85">
        <f t="shared" si="178"/>
        <v>0</v>
      </c>
      <c r="J405" s="86">
        <f t="shared" si="169"/>
        <v>0</v>
      </c>
      <c r="K405" s="87">
        <f t="shared" si="179"/>
        <v>55366</v>
      </c>
      <c r="L405" s="83">
        <f t="shared" si="180"/>
        <v>55366</v>
      </c>
      <c r="M405" s="88"/>
      <c r="N405" s="111">
        <f t="shared" si="170"/>
        <v>724152</v>
      </c>
      <c r="P405" s="85">
        <f t="shared" si="181"/>
        <v>0</v>
      </c>
      <c r="Q405" s="82">
        <f t="shared" si="182"/>
        <v>0</v>
      </c>
      <c r="R405" s="82">
        <f t="shared" si="183"/>
        <v>55366</v>
      </c>
      <c r="S405" s="90">
        <f t="shared" si="171"/>
        <v>55366</v>
      </c>
      <c r="U405" s="111">
        <f t="shared" si="184"/>
        <v>101728.75</v>
      </c>
      <c r="V405">
        <f t="shared" si="172"/>
        <v>0</v>
      </c>
      <c r="W405" s="91">
        <v>735</v>
      </c>
      <c r="X405" s="92">
        <v>62</v>
      </c>
      <c r="Y405" s="93">
        <v>724152</v>
      </c>
      <c r="Z405" s="93">
        <v>0</v>
      </c>
      <c r="AA405" s="93">
        <v>724152</v>
      </c>
      <c r="AB405" s="93">
        <v>55366</v>
      </c>
      <c r="AC405" s="93">
        <v>779518</v>
      </c>
      <c r="AD405" s="93">
        <v>0</v>
      </c>
      <c r="AE405" s="93">
        <v>0</v>
      </c>
      <c r="AF405" s="93">
        <v>0</v>
      </c>
      <c r="AG405" s="94">
        <v>779518</v>
      </c>
      <c r="AI405" s="91">
        <v>735</v>
      </c>
      <c r="AJ405" s="95">
        <v>740</v>
      </c>
      <c r="AK405" s="96" t="s">
        <v>479</v>
      </c>
      <c r="AL405" s="97">
        <f t="shared" si="185"/>
        <v>724152</v>
      </c>
      <c r="AM405" s="98">
        <v>818954</v>
      </c>
      <c r="AN405" s="97">
        <f t="shared" si="186"/>
        <v>0</v>
      </c>
      <c r="AO405" s="97">
        <v>29993.25</v>
      </c>
      <c r="AP405" s="97">
        <v>0</v>
      </c>
      <c r="AQ405" s="97">
        <v>0</v>
      </c>
      <c r="AR405" s="97">
        <v>0</v>
      </c>
      <c r="AS405" s="97">
        <v>16369.5</v>
      </c>
      <c r="AT405" s="97">
        <f t="shared" si="187"/>
        <v>0</v>
      </c>
      <c r="AU405" s="99">
        <f t="shared" si="188"/>
        <v>46362.75</v>
      </c>
      <c r="AV405" s="99">
        <f t="shared" si="189"/>
        <v>0</v>
      </c>
      <c r="AX405" s="100">
        <v>735</v>
      </c>
      <c r="AY405" s="101" t="s">
        <v>479</v>
      </c>
      <c r="AZ405" s="102"/>
      <c r="BA405" s="102"/>
      <c r="BB405" s="103"/>
      <c r="BC405" s="104">
        <f t="shared" si="194"/>
        <v>0</v>
      </c>
      <c r="BD405" s="103"/>
      <c r="BE405" s="103"/>
      <c r="BF405" s="104">
        <f t="shared" si="173"/>
        <v>0</v>
      </c>
      <c r="BG405" s="105">
        <f t="shared" si="174"/>
        <v>0</v>
      </c>
      <c r="BH405" s="106"/>
      <c r="BI405" s="104">
        <v>0</v>
      </c>
      <c r="BJ405" s="97">
        <f t="shared" si="190"/>
        <v>0</v>
      </c>
      <c r="BK405" s="97">
        <f t="shared" si="191"/>
        <v>0</v>
      </c>
      <c r="BL405" s="97">
        <f t="shared" si="192"/>
        <v>0</v>
      </c>
      <c r="BM405" s="97"/>
      <c r="BN405" s="104">
        <f t="shared" si="195"/>
        <v>0</v>
      </c>
      <c r="BO405" s="105">
        <f t="shared" si="196"/>
        <v>0</v>
      </c>
      <c r="BP405" s="107"/>
      <c r="BQ405" s="108">
        <v>39303</v>
      </c>
      <c r="BR405" s="109">
        <v>37655.5</v>
      </c>
      <c r="BS405" s="107"/>
      <c r="BT405" s="110"/>
      <c r="BU405" s="110">
        <f t="shared" si="175"/>
        <v>-735</v>
      </c>
      <c r="BV405"/>
      <c r="BW405" s="26"/>
      <c r="BX405" s="107"/>
    </row>
    <row r="406" spans="1:76">
      <c r="A406" s="79">
        <v>740</v>
      </c>
      <c r="B406" s="79">
        <v>745</v>
      </c>
      <c r="C406" s="80" t="s">
        <v>480</v>
      </c>
      <c r="D406" s="81">
        <f t="shared" si="193"/>
        <v>4</v>
      </c>
      <c r="E406" s="82">
        <f t="shared" si="176"/>
        <v>53952</v>
      </c>
      <c r="F406" s="82">
        <f t="shared" si="176"/>
        <v>3572</v>
      </c>
      <c r="G406" s="83">
        <f t="shared" si="177"/>
        <v>57524</v>
      </c>
      <c r="H406" s="84"/>
      <c r="I406" s="85">
        <f t="shared" si="178"/>
        <v>23140.079996246572</v>
      </c>
      <c r="J406" s="86">
        <f t="shared" si="169"/>
        <v>0.67196863759110159</v>
      </c>
      <c r="K406" s="87">
        <f t="shared" si="179"/>
        <v>3572</v>
      </c>
      <c r="L406" s="83">
        <f t="shared" si="180"/>
        <v>26712.079996246572</v>
      </c>
      <c r="M406" s="88"/>
      <c r="N406" s="111">
        <f t="shared" si="170"/>
        <v>30811.920003753428</v>
      </c>
      <c r="P406" s="85">
        <f t="shared" si="181"/>
        <v>0</v>
      </c>
      <c r="Q406" s="82">
        <f t="shared" si="182"/>
        <v>23140.079996246572</v>
      </c>
      <c r="R406" s="82">
        <f t="shared" si="183"/>
        <v>3572</v>
      </c>
      <c r="S406" s="90">
        <f t="shared" si="171"/>
        <v>26712.079996246572</v>
      </c>
      <c r="U406" s="111">
        <f t="shared" si="184"/>
        <v>38008.25</v>
      </c>
      <c r="V406">
        <f t="shared" si="172"/>
        <v>0</v>
      </c>
      <c r="W406" s="91">
        <v>740</v>
      </c>
      <c r="X406" s="92">
        <v>4</v>
      </c>
      <c r="Y406" s="93">
        <v>53952</v>
      </c>
      <c r="Z406" s="93">
        <v>0</v>
      </c>
      <c r="AA406" s="93">
        <v>53952</v>
      </c>
      <c r="AB406" s="93">
        <v>3572</v>
      </c>
      <c r="AC406" s="93">
        <v>57524</v>
      </c>
      <c r="AD406" s="93">
        <v>0</v>
      </c>
      <c r="AE406" s="93">
        <v>0</v>
      </c>
      <c r="AF406" s="93">
        <v>0</v>
      </c>
      <c r="AG406" s="94">
        <v>57524</v>
      </c>
      <c r="AI406" s="91">
        <v>740</v>
      </c>
      <c r="AJ406" s="95">
        <v>745</v>
      </c>
      <c r="AK406" s="96" t="s">
        <v>480</v>
      </c>
      <c r="AL406" s="97">
        <f t="shared" si="185"/>
        <v>53952</v>
      </c>
      <c r="AM406" s="98">
        <v>26021</v>
      </c>
      <c r="AN406" s="97">
        <f t="shared" si="186"/>
        <v>27931</v>
      </c>
      <c r="AO406" s="97">
        <v>3719</v>
      </c>
      <c r="AP406" s="97">
        <v>2786.25</v>
      </c>
      <c r="AQ406" s="97">
        <v>0</v>
      </c>
      <c r="AR406" s="97">
        <v>0</v>
      </c>
      <c r="AS406" s="97">
        <v>0</v>
      </c>
      <c r="AT406" s="97">
        <f t="shared" si="187"/>
        <v>0</v>
      </c>
      <c r="AU406" s="99">
        <f t="shared" si="188"/>
        <v>34436.25</v>
      </c>
      <c r="AV406" s="99">
        <f t="shared" si="189"/>
        <v>23140.079996246572</v>
      </c>
      <c r="AX406" s="100">
        <v>740</v>
      </c>
      <c r="AY406" s="101" t="s">
        <v>480</v>
      </c>
      <c r="AZ406" s="102"/>
      <c r="BA406" s="102"/>
      <c r="BB406" s="103"/>
      <c r="BC406" s="104">
        <f t="shared" si="194"/>
        <v>0</v>
      </c>
      <c r="BD406" s="103"/>
      <c r="BE406" s="103"/>
      <c r="BF406" s="104">
        <f t="shared" si="173"/>
        <v>0</v>
      </c>
      <c r="BG406" s="105">
        <f t="shared" si="174"/>
        <v>0</v>
      </c>
      <c r="BH406" s="106"/>
      <c r="BI406" s="104">
        <v>0</v>
      </c>
      <c r="BJ406" s="97">
        <f t="shared" si="190"/>
        <v>27931</v>
      </c>
      <c r="BK406" s="97">
        <f t="shared" si="191"/>
        <v>27931</v>
      </c>
      <c r="BL406" s="97">
        <f t="shared" si="192"/>
        <v>0</v>
      </c>
      <c r="BM406" s="97"/>
      <c r="BN406" s="104">
        <f t="shared" si="195"/>
        <v>0</v>
      </c>
      <c r="BO406" s="105">
        <f t="shared" si="196"/>
        <v>0</v>
      </c>
      <c r="BP406" s="107"/>
      <c r="BQ406" s="108">
        <v>18777</v>
      </c>
      <c r="BR406" s="109">
        <v>10238.5</v>
      </c>
      <c r="BS406" s="107"/>
      <c r="BT406" s="110"/>
      <c r="BU406" s="110">
        <f t="shared" si="175"/>
        <v>-740</v>
      </c>
      <c r="BV406"/>
      <c r="BW406" s="26"/>
      <c r="BX406" s="107"/>
    </row>
    <row r="407" spans="1:76">
      <c r="A407" s="79">
        <v>745</v>
      </c>
      <c r="B407" s="79">
        <v>746</v>
      </c>
      <c r="C407" s="80" t="s">
        <v>481</v>
      </c>
      <c r="D407" s="81">
        <f t="shared" si="193"/>
        <v>21</v>
      </c>
      <c r="E407" s="82">
        <f t="shared" si="176"/>
        <v>234066</v>
      </c>
      <c r="F407" s="82">
        <f t="shared" si="176"/>
        <v>18753</v>
      </c>
      <c r="G407" s="83">
        <f t="shared" si="177"/>
        <v>252819</v>
      </c>
      <c r="H407" s="84"/>
      <c r="I407" s="85">
        <f t="shared" si="178"/>
        <v>0</v>
      </c>
      <c r="J407" s="86">
        <f t="shared" si="169"/>
        <v>0</v>
      </c>
      <c r="K407" s="87">
        <f t="shared" si="179"/>
        <v>18753</v>
      </c>
      <c r="L407" s="83">
        <f t="shared" si="180"/>
        <v>18753</v>
      </c>
      <c r="M407" s="88"/>
      <c r="N407" s="111">
        <f t="shared" si="170"/>
        <v>234066</v>
      </c>
      <c r="P407" s="85">
        <f t="shared" si="181"/>
        <v>0</v>
      </c>
      <c r="Q407" s="82">
        <f t="shared" si="182"/>
        <v>0</v>
      </c>
      <c r="R407" s="82">
        <f t="shared" si="183"/>
        <v>18753</v>
      </c>
      <c r="S407" s="90">
        <f t="shared" si="171"/>
        <v>18753</v>
      </c>
      <c r="U407" s="111">
        <f t="shared" si="184"/>
        <v>29489</v>
      </c>
      <c r="V407">
        <f t="shared" si="172"/>
        <v>0</v>
      </c>
      <c r="W407" s="91">
        <v>745</v>
      </c>
      <c r="X407" s="92">
        <v>21</v>
      </c>
      <c r="Y407" s="93">
        <v>234066</v>
      </c>
      <c r="Z407" s="93">
        <v>0</v>
      </c>
      <c r="AA407" s="93">
        <v>234066</v>
      </c>
      <c r="AB407" s="93">
        <v>18753</v>
      </c>
      <c r="AC407" s="93">
        <v>252819</v>
      </c>
      <c r="AD407" s="93">
        <v>0</v>
      </c>
      <c r="AE407" s="93">
        <v>0</v>
      </c>
      <c r="AF407" s="93">
        <v>0</v>
      </c>
      <c r="AG407" s="94">
        <v>252819</v>
      </c>
      <c r="AI407" s="91">
        <v>745</v>
      </c>
      <c r="AJ407" s="95">
        <v>746</v>
      </c>
      <c r="AK407" s="96" t="s">
        <v>481</v>
      </c>
      <c r="AL407" s="97">
        <f t="shared" si="185"/>
        <v>234066</v>
      </c>
      <c r="AM407" s="98">
        <v>234941</v>
      </c>
      <c r="AN407" s="97">
        <f t="shared" si="186"/>
        <v>0</v>
      </c>
      <c r="AO407" s="97">
        <v>0</v>
      </c>
      <c r="AP407" s="97">
        <v>0</v>
      </c>
      <c r="AQ407" s="97">
        <v>8958.5</v>
      </c>
      <c r="AR407" s="97">
        <v>1777.5</v>
      </c>
      <c r="AS407" s="97">
        <v>0</v>
      </c>
      <c r="AT407" s="97">
        <f t="shared" si="187"/>
        <v>0</v>
      </c>
      <c r="AU407" s="99">
        <f t="shared" si="188"/>
        <v>10736</v>
      </c>
      <c r="AV407" s="99">
        <f t="shared" si="189"/>
        <v>0</v>
      </c>
      <c r="AX407" s="100">
        <v>745</v>
      </c>
      <c r="AY407" s="101" t="s">
        <v>481</v>
      </c>
      <c r="AZ407" s="102"/>
      <c r="BA407" s="102"/>
      <c r="BB407" s="103"/>
      <c r="BC407" s="104">
        <f t="shared" si="194"/>
        <v>0</v>
      </c>
      <c r="BD407" s="103"/>
      <c r="BE407" s="103"/>
      <c r="BF407" s="104">
        <f t="shared" si="173"/>
        <v>0</v>
      </c>
      <c r="BG407" s="105">
        <f t="shared" si="174"/>
        <v>0</v>
      </c>
      <c r="BH407" s="106"/>
      <c r="BI407" s="104">
        <v>0</v>
      </c>
      <c r="BJ407" s="97">
        <f t="shared" si="190"/>
        <v>0</v>
      </c>
      <c r="BK407" s="97">
        <f t="shared" si="191"/>
        <v>0</v>
      </c>
      <c r="BL407" s="97">
        <f t="shared" si="192"/>
        <v>0</v>
      </c>
      <c r="BM407" s="97"/>
      <c r="BN407" s="104">
        <f t="shared" si="195"/>
        <v>0</v>
      </c>
      <c r="BO407" s="105">
        <f t="shared" si="196"/>
        <v>0</v>
      </c>
      <c r="BP407" s="107"/>
      <c r="BQ407" s="108">
        <v>4587</v>
      </c>
      <c r="BR407" s="109">
        <v>7733.25</v>
      </c>
      <c r="BS407" s="107"/>
      <c r="BT407" s="110"/>
      <c r="BU407" s="110">
        <f t="shared" si="175"/>
        <v>-745</v>
      </c>
      <c r="BV407"/>
      <c r="BW407" s="26"/>
      <c r="BX407" s="107"/>
    </row>
    <row r="408" spans="1:76">
      <c r="A408" s="79">
        <v>750</v>
      </c>
      <c r="B408" s="79">
        <v>747</v>
      </c>
      <c r="C408" s="80" t="s">
        <v>482</v>
      </c>
      <c r="D408" s="81">
        <f t="shared" si="193"/>
        <v>16</v>
      </c>
      <c r="E408" s="82">
        <f t="shared" si="176"/>
        <v>261600</v>
      </c>
      <c r="F408" s="82">
        <f t="shared" si="176"/>
        <v>14288</v>
      </c>
      <c r="G408" s="83">
        <f t="shared" si="177"/>
        <v>275888</v>
      </c>
      <c r="H408" s="84"/>
      <c r="I408" s="85">
        <f t="shared" si="178"/>
        <v>40933.19510416923</v>
      </c>
      <c r="J408" s="86">
        <f t="shared" si="169"/>
        <v>0.5855923076969296</v>
      </c>
      <c r="K408" s="87">
        <f t="shared" si="179"/>
        <v>14288</v>
      </c>
      <c r="L408" s="83">
        <f t="shared" si="180"/>
        <v>55221.19510416923</v>
      </c>
      <c r="M408" s="88"/>
      <c r="N408" s="111">
        <f t="shared" si="170"/>
        <v>220666.80489583078</v>
      </c>
      <c r="P408" s="85">
        <f t="shared" si="181"/>
        <v>0</v>
      </c>
      <c r="Q408" s="82">
        <f t="shared" si="182"/>
        <v>40933.19510416923</v>
      </c>
      <c r="R408" s="82">
        <f t="shared" si="183"/>
        <v>14288</v>
      </c>
      <c r="S408" s="90">
        <f t="shared" si="171"/>
        <v>55221.19510416923</v>
      </c>
      <c r="U408" s="111">
        <f t="shared" si="184"/>
        <v>84188.5</v>
      </c>
      <c r="V408">
        <f t="shared" si="172"/>
        <v>0</v>
      </c>
      <c r="W408" s="91">
        <v>750</v>
      </c>
      <c r="X408" s="92">
        <v>16</v>
      </c>
      <c r="Y408" s="93">
        <v>261600</v>
      </c>
      <c r="Z408" s="93">
        <v>0</v>
      </c>
      <c r="AA408" s="93">
        <v>261600</v>
      </c>
      <c r="AB408" s="93">
        <v>14288</v>
      </c>
      <c r="AC408" s="93">
        <v>275888</v>
      </c>
      <c r="AD408" s="93">
        <v>0</v>
      </c>
      <c r="AE408" s="93">
        <v>0</v>
      </c>
      <c r="AF408" s="93">
        <v>0</v>
      </c>
      <c r="AG408" s="94">
        <v>275888</v>
      </c>
      <c r="AI408" s="91">
        <v>750</v>
      </c>
      <c r="AJ408" s="95">
        <v>747</v>
      </c>
      <c r="AK408" s="96" t="s">
        <v>482</v>
      </c>
      <c r="AL408" s="97">
        <f t="shared" si="185"/>
        <v>261600</v>
      </c>
      <c r="AM408" s="98">
        <v>212192</v>
      </c>
      <c r="AN408" s="97">
        <f t="shared" si="186"/>
        <v>49408</v>
      </c>
      <c r="AO408" s="97">
        <v>18378.25</v>
      </c>
      <c r="AP408" s="97">
        <v>0</v>
      </c>
      <c r="AQ408" s="97">
        <v>2114.25</v>
      </c>
      <c r="AR408" s="97">
        <v>0</v>
      </c>
      <c r="AS408" s="97">
        <v>0</v>
      </c>
      <c r="AT408" s="97">
        <f t="shared" si="187"/>
        <v>0</v>
      </c>
      <c r="AU408" s="99">
        <f t="shared" si="188"/>
        <v>69900.5</v>
      </c>
      <c r="AV408" s="99">
        <f t="shared" si="189"/>
        <v>40933.19510416923</v>
      </c>
      <c r="AX408" s="100">
        <v>750</v>
      </c>
      <c r="AY408" s="101" t="s">
        <v>482</v>
      </c>
      <c r="AZ408" s="102"/>
      <c r="BA408" s="102"/>
      <c r="BB408" s="103"/>
      <c r="BC408" s="104">
        <f t="shared" si="194"/>
        <v>0</v>
      </c>
      <c r="BD408" s="103"/>
      <c r="BE408" s="103"/>
      <c r="BF408" s="104">
        <f t="shared" si="173"/>
        <v>0</v>
      </c>
      <c r="BG408" s="105">
        <f t="shared" si="174"/>
        <v>0</v>
      </c>
      <c r="BH408" s="106"/>
      <c r="BI408" s="104">
        <v>0</v>
      </c>
      <c r="BJ408" s="97">
        <f t="shared" si="190"/>
        <v>49408</v>
      </c>
      <c r="BK408" s="97">
        <f t="shared" si="191"/>
        <v>49408</v>
      </c>
      <c r="BL408" s="97">
        <f t="shared" si="192"/>
        <v>0</v>
      </c>
      <c r="BM408" s="97"/>
      <c r="BN408" s="104">
        <f t="shared" si="195"/>
        <v>0</v>
      </c>
      <c r="BO408" s="105">
        <f t="shared" si="196"/>
        <v>0</v>
      </c>
      <c r="BP408" s="107"/>
      <c r="BQ408" s="108">
        <v>2722</v>
      </c>
      <c r="BR408" s="109">
        <v>13254.25</v>
      </c>
      <c r="BS408" s="107"/>
      <c r="BT408" s="110"/>
      <c r="BU408" s="110">
        <f t="shared" si="175"/>
        <v>-750</v>
      </c>
      <c r="BV408"/>
      <c r="BW408" s="26"/>
      <c r="BX408" s="107"/>
    </row>
    <row r="409" spans="1:76">
      <c r="A409" s="79">
        <v>753</v>
      </c>
      <c r="B409" s="79">
        <v>749</v>
      </c>
      <c r="C409" s="80" t="s">
        <v>483</v>
      </c>
      <c r="D409" s="81">
        <f t="shared" si="193"/>
        <v>37</v>
      </c>
      <c r="E409" s="82">
        <f t="shared" si="176"/>
        <v>419522</v>
      </c>
      <c r="F409" s="82">
        <f t="shared" si="176"/>
        <v>33041</v>
      </c>
      <c r="G409" s="83">
        <f t="shared" si="177"/>
        <v>452563</v>
      </c>
      <c r="H409" s="84"/>
      <c r="I409" s="85">
        <f t="shared" si="178"/>
        <v>121846.84133643509</v>
      </c>
      <c r="J409" s="86">
        <f t="shared" si="169"/>
        <v>0.62947822644463491</v>
      </c>
      <c r="K409" s="87">
        <f t="shared" si="179"/>
        <v>33041</v>
      </c>
      <c r="L409" s="83">
        <f t="shared" si="180"/>
        <v>154887.84133643509</v>
      </c>
      <c r="M409" s="88"/>
      <c r="N409" s="111">
        <f t="shared" si="170"/>
        <v>297675.15866356494</v>
      </c>
      <c r="P409" s="85">
        <f t="shared" si="181"/>
        <v>0</v>
      </c>
      <c r="Q409" s="82">
        <f t="shared" si="182"/>
        <v>121846.84133643509</v>
      </c>
      <c r="R409" s="82">
        <f t="shared" si="183"/>
        <v>33041</v>
      </c>
      <c r="S409" s="90">
        <f t="shared" si="171"/>
        <v>154887.84133643509</v>
      </c>
      <c r="U409" s="111">
        <f t="shared" si="184"/>
        <v>226609</v>
      </c>
      <c r="V409">
        <f t="shared" si="172"/>
        <v>0</v>
      </c>
      <c r="W409" s="91">
        <v>753</v>
      </c>
      <c r="X409" s="92">
        <v>37</v>
      </c>
      <c r="Y409" s="93">
        <v>419522</v>
      </c>
      <c r="Z409" s="93">
        <v>0</v>
      </c>
      <c r="AA409" s="93">
        <v>419522</v>
      </c>
      <c r="AB409" s="93">
        <v>33041</v>
      </c>
      <c r="AC409" s="93">
        <v>452563</v>
      </c>
      <c r="AD409" s="93">
        <v>0</v>
      </c>
      <c r="AE409" s="93">
        <v>0</v>
      </c>
      <c r="AF409" s="93">
        <v>0</v>
      </c>
      <c r="AG409" s="94">
        <v>452563</v>
      </c>
      <c r="AI409" s="91">
        <v>753</v>
      </c>
      <c r="AJ409" s="95">
        <v>749</v>
      </c>
      <c r="AK409" s="96" t="s">
        <v>483</v>
      </c>
      <c r="AL409" s="97">
        <f t="shared" si="185"/>
        <v>419522</v>
      </c>
      <c r="AM409" s="98">
        <v>272448</v>
      </c>
      <c r="AN409" s="97">
        <f t="shared" si="186"/>
        <v>147074</v>
      </c>
      <c r="AO409" s="97">
        <v>43707.25</v>
      </c>
      <c r="AP409" s="97">
        <v>2786.75</v>
      </c>
      <c r="AQ409" s="97">
        <v>0</v>
      </c>
      <c r="AR409" s="97">
        <v>0</v>
      </c>
      <c r="AS409" s="97">
        <v>0</v>
      </c>
      <c r="AT409" s="97">
        <f t="shared" si="187"/>
        <v>0</v>
      </c>
      <c r="AU409" s="99">
        <f t="shared" si="188"/>
        <v>193568</v>
      </c>
      <c r="AV409" s="99">
        <f t="shared" si="189"/>
        <v>121846.84133643509</v>
      </c>
      <c r="AX409" s="100">
        <v>753</v>
      </c>
      <c r="AY409" s="101" t="s">
        <v>483</v>
      </c>
      <c r="AZ409" s="102"/>
      <c r="BA409" s="102"/>
      <c r="BB409" s="103"/>
      <c r="BC409" s="104">
        <f t="shared" si="194"/>
        <v>0</v>
      </c>
      <c r="BD409" s="103"/>
      <c r="BE409" s="103"/>
      <c r="BF409" s="104">
        <f t="shared" si="173"/>
        <v>0</v>
      </c>
      <c r="BG409" s="105">
        <f t="shared" si="174"/>
        <v>0</v>
      </c>
      <c r="BH409" s="106"/>
      <c r="BI409" s="104">
        <v>0</v>
      </c>
      <c r="BJ409" s="97">
        <f t="shared" si="190"/>
        <v>147074</v>
      </c>
      <c r="BK409" s="97">
        <f t="shared" si="191"/>
        <v>147074</v>
      </c>
      <c r="BL409" s="97">
        <f t="shared" si="192"/>
        <v>0</v>
      </c>
      <c r="BM409" s="97"/>
      <c r="BN409" s="104">
        <f t="shared" si="195"/>
        <v>0</v>
      </c>
      <c r="BO409" s="105">
        <f t="shared" si="196"/>
        <v>0</v>
      </c>
      <c r="BP409" s="107"/>
      <c r="BQ409" s="108">
        <v>0</v>
      </c>
      <c r="BR409" s="109">
        <v>42672.25</v>
      </c>
      <c r="BS409" s="107"/>
      <c r="BT409" s="110"/>
      <c r="BU409" s="110">
        <f t="shared" si="175"/>
        <v>-753</v>
      </c>
      <c r="BV409"/>
      <c r="BW409" s="26"/>
      <c r="BX409" s="107"/>
    </row>
    <row r="410" spans="1:76">
      <c r="A410" s="79">
        <v>755</v>
      </c>
      <c r="B410" s="79">
        <v>730</v>
      </c>
      <c r="C410" s="80" t="s">
        <v>484</v>
      </c>
      <c r="D410" s="81">
        <f t="shared" si="193"/>
        <v>20</v>
      </c>
      <c r="E410" s="82">
        <f t="shared" si="176"/>
        <v>239042</v>
      </c>
      <c r="F410" s="82">
        <f t="shared" si="176"/>
        <v>17860</v>
      </c>
      <c r="G410" s="83">
        <f t="shared" si="177"/>
        <v>256902</v>
      </c>
      <c r="H410" s="84"/>
      <c r="I410" s="85">
        <f t="shared" si="178"/>
        <v>22220.474941080854</v>
      </c>
      <c r="J410" s="86">
        <f t="shared" si="169"/>
        <v>0.44150878609696004</v>
      </c>
      <c r="K410" s="87">
        <f t="shared" si="179"/>
        <v>17860</v>
      </c>
      <c r="L410" s="83">
        <f t="shared" si="180"/>
        <v>40080.474941080858</v>
      </c>
      <c r="M410" s="88"/>
      <c r="N410" s="111">
        <f t="shared" si="170"/>
        <v>216821.52505891916</v>
      </c>
      <c r="P410" s="85">
        <f t="shared" si="181"/>
        <v>0</v>
      </c>
      <c r="Q410" s="82">
        <f t="shared" si="182"/>
        <v>22220.474941080854</v>
      </c>
      <c r="R410" s="82">
        <f t="shared" si="183"/>
        <v>17860</v>
      </c>
      <c r="S410" s="90">
        <f t="shared" si="171"/>
        <v>40080.474941080858</v>
      </c>
      <c r="U410" s="111">
        <f t="shared" si="184"/>
        <v>68188.5</v>
      </c>
      <c r="V410">
        <f t="shared" si="172"/>
        <v>0</v>
      </c>
      <c r="W410" s="91">
        <v>755</v>
      </c>
      <c r="X410" s="92">
        <v>20</v>
      </c>
      <c r="Y410" s="93">
        <v>239042</v>
      </c>
      <c r="Z410" s="93">
        <v>0</v>
      </c>
      <c r="AA410" s="93">
        <v>239042</v>
      </c>
      <c r="AB410" s="93">
        <v>17860</v>
      </c>
      <c r="AC410" s="93">
        <v>256902</v>
      </c>
      <c r="AD410" s="93">
        <v>0</v>
      </c>
      <c r="AE410" s="93">
        <v>0</v>
      </c>
      <c r="AF410" s="93">
        <v>0</v>
      </c>
      <c r="AG410" s="94">
        <v>256902</v>
      </c>
      <c r="AI410" s="91">
        <v>755</v>
      </c>
      <c r="AJ410" s="95">
        <v>730</v>
      </c>
      <c r="AK410" s="96" t="s">
        <v>484</v>
      </c>
      <c r="AL410" s="97">
        <f t="shared" si="185"/>
        <v>239042</v>
      </c>
      <c r="AM410" s="98">
        <v>212221</v>
      </c>
      <c r="AN410" s="97">
        <f t="shared" si="186"/>
        <v>26821</v>
      </c>
      <c r="AO410" s="97">
        <v>15159.5</v>
      </c>
      <c r="AP410" s="97">
        <v>2897.25</v>
      </c>
      <c r="AQ410" s="97">
        <v>0</v>
      </c>
      <c r="AR410" s="97">
        <v>0</v>
      </c>
      <c r="AS410" s="97">
        <v>5450.75</v>
      </c>
      <c r="AT410" s="97">
        <f t="shared" si="187"/>
        <v>0</v>
      </c>
      <c r="AU410" s="99">
        <f t="shared" si="188"/>
        <v>50328.5</v>
      </c>
      <c r="AV410" s="99">
        <f t="shared" si="189"/>
        <v>22220.474941080854</v>
      </c>
      <c r="AX410" s="100">
        <v>755</v>
      </c>
      <c r="AY410" s="101" t="s">
        <v>484</v>
      </c>
      <c r="AZ410" s="102"/>
      <c r="BA410" s="102"/>
      <c r="BB410" s="103"/>
      <c r="BC410" s="104">
        <f t="shared" si="194"/>
        <v>0</v>
      </c>
      <c r="BD410" s="103"/>
      <c r="BE410" s="103"/>
      <c r="BF410" s="104">
        <f t="shared" si="173"/>
        <v>0</v>
      </c>
      <c r="BG410" s="105">
        <f t="shared" si="174"/>
        <v>0</v>
      </c>
      <c r="BH410" s="106"/>
      <c r="BI410" s="104">
        <v>0</v>
      </c>
      <c r="BJ410" s="97">
        <f t="shared" si="190"/>
        <v>26821</v>
      </c>
      <c r="BK410" s="97">
        <f t="shared" si="191"/>
        <v>26821</v>
      </c>
      <c r="BL410" s="97">
        <f t="shared" si="192"/>
        <v>0</v>
      </c>
      <c r="BM410" s="97"/>
      <c r="BN410" s="104">
        <f t="shared" si="195"/>
        <v>0</v>
      </c>
      <c r="BO410" s="105">
        <f t="shared" si="196"/>
        <v>0</v>
      </c>
      <c r="BP410" s="107"/>
      <c r="BQ410" s="108">
        <v>5009</v>
      </c>
      <c r="BR410" s="109">
        <v>21684.5</v>
      </c>
      <c r="BS410" s="107"/>
      <c r="BT410" s="110"/>
      <c r="BU410" s="110">
        <f t="shared" si="175"/>
        <v>-755</v>
      </c>
      <c r="BV410"/>
      <c r="BW410" s="26"/>
      <c r="BX410" s="107"/>
    </row>
    <row r="411" spans="1:76">
      <c r="A411" s="79">
        <v>760</v>
      </c>
      <c r="B411" s="79">
        <v>752</v>
      </c>
      <c r="C411" s="80" t="s">
        <v>485</v>
      </c>
      <c r="D411" s="81">
        <f t="shared" si="193"/>
        <v>48</v>
      </c>
      <c r="E411" s="82">
        <f t="shared" si="176"/>
        <v>516296</v>
      </c>
      <c r="F411" s="82">
        <f t="shared" si="176"/>
        <v>42864</v>
      </c>
      <c r="G411" s="83">
        <f t="shared" si="177"/>
        <v>559160</v>
      </c>
      <c r="H411" s="84"/>
      <c r="I411" s="85">
        <f t="shared" si="178"/>
        <v>164868.61693075998</v>
      </c>
      <c r="J411" s="86">
        <f t="shared" si="169"/>
        <v>0.67326289174599796</v>
      </c>
      <c r="K411" s="87">
        <f t="shared" si="179"/>
        <v>42864</v>
      </c>
      <c r="L411" s="83">
        <f t="shared" si="180"/>
        <v>207732.61693075998</v>
      </c>
      <c r="M411" s="88"/>
      <c r="N411" s="111">
        <f t="shared" si="170"/>
        <v>351427.38306924002</v>
      </c>
      <c r="P411" s="85">
        <f t="shared" si="181"/>
        <v>0</v>
      </c>
      <c r="Q411" s="82">
        <f t="shared" si="182"/>
        <v>164868.61693075998</v>
      </c>
      <c r="R411" s="82">
        <f t="shared" si="183"/>
        <v>42864</v>
      </c>
      <c r="S411" s="90">
        <f t="shared" si="171"/>
        <v>207732.61693075998</v>
      </c>
      <c r="U411" s="111">
        <f t="shared" si="184"/>
        <v>287744</v>
      </c>
      <c r="V411">
        <f t="shared" si="172"/>
        <v>0</v>
      </c>
      <c r="W411" s="91">
        <v>760</v>
      </c>
      <c r="X411" s="92">
        <v>48</v>
      </c>
      <c r="Y411" s="93">
        <v>516296</v>
      </c>
      <c r="Z411" s="93">
        <v>0</v>
      </c>
      <c r="AA411" s="93">
        <v>516296</v>
      </c>
      <c r="AB411" s="93">
        <v>42864</v>
      </c>
      <c r="AC411" s="93">
        <v>559160</v>
      </c>
      <c r="AD411" s="93">
        <v>0</v>
      </c>
      <c r="AE411" s="93">
        <v>0</v>
      </c>
      <c r="AF411" s="93">
        <v>0</v>
      </c>
      <c r="AG411" s="94">
        <v>559160</v>
      </c>
      <c r="AI411" s="91">
        <v>760</v>
      </c>
      <c r="AJ411" s="95">
        <v>752</v>
      </c>
      <c r="AK411" s="96" t="s">
        <v>485</v>
      </c>
      <c r="AL411" s="97">
        <f t="shared" si="185"/>
        <v>516296</v>
      </c>
      <c r="AM411" s="98">
        <v>317293</v>
      </c>
      <c r="AN411" s="97">
        <f t="shared" si="186"/>
        <v>199003</v>
      </c>
      <c r="AO411" s="97">
        <v>18901.25</v>
      </c>
      <c r="AP411" s="97">
        <v>10025.75</v>
      </c>
      <c r="AQ411" s="97">
        <v>3561</v>
      </c>
      <c r="AR411" s="97">
        <v>13389</v>
      </c>
      <c r="AS411" s="97">
        <v>0</v>
      </c>
      <c r="AT411" s="97">
        <f t="shared" si="187"/>
        <v>0</v>
      </c>
      <c r="AU411" s="99">
        <f t="shared" si="188"/>
        <v>244880</v>
      </c>
      <c r="AV411" s="99">
        <f t="shared" si="189"/>
        <v>164868.61693075998</v>
      </c>
      <c r="AX411" s="100">
        <v>760</v>
      </c>
      <c r="AY411" s="101" t="s">
        <v>485</v>
      </c>
      <c r="AZ411" s="102"/>
      <c r="BA411" s="102"/>
      <c r="BB411" s="103"/>
      <c r="BC411" s="104">
        <f t="shared" si="194"/>
        <v>0</v>
      </c>
      <c r="BD411" s="103"/>
      <c r="BE411" s="103"/>
      <c r="BF411" s="104">
        <f t="shared" si="173"/>
        <v>0</v>
      </c>
      <c r="BG411" s="105">
        <f t="shared" si="174"/>
        <v>0</v>
      </c>
      <c r="BH411" s="106"/>
      <c r="BI411" s="104">
        <v>0</v>
      </c>
      <c r="BJ411" s="97">
        <f t="shared" si="190"/>
        <v>199003</v>
      </c>
      <c r="BK411" s="97">
        <f t="shared" si="191"/>
        <v>199003</v>
      </c>
      <c r="BL411" s="97">
        <f t="shared" si="192"/>
        <v>0</v>
      </c>
      <c r="BM411" s="97"/>
      <c r="BN411" s="104">
        <f t="shared" si="195"/>
        <v>0</v>
      </c>
      <c r="BO411" s="105">
        <f t="shared" si="196"/>
        <v>0</v>
      </c>
      <c r="BP411" s="107"/>
      <c r="BQ411" s="108">
        <v>40061</v>
      </c>
      <c r="BR411" s="109">
        <v>30059.25</v>
      </c>
      <c r="BS411" s="107"/>
      <c r="BT411" s="110"/>
      <c r="BU411" s="110">
        <f t="shared" si="175"/>
        <v>-760</v>
      </c>
      <c r="BV411"/>
      <c r="BW411" s="26"/>
      <c r="BX411" s="107"/>
    </row>
    <row r="412" spans="1:76">
      <c r="A412" s="79">
        <v>763</v>
      </c>
      <c r="B412" s="79">
        <v>790</v>
      </c>
      <c r="C412" s="80" t="s">
        <v>486</v>
      </c>
      <c r="D412" s="81">
        <f t="shared" si="193"/>
        <v>1</v>
      </c>
      <c r="E412" s="82">
        <f t="shared" si="176"/>
        <v>13217</v>
      </c>
      <c r="F412" s="82">
        <f t="shared" si="176"/>
        <v>893</v>
      </c>
      <c r="G412" s="83">
        <f t="shared" si="177"/>
        <v>14110</v>
      </c>
      <c r="H412" s="84"/>
      <c r="I412" s="85">
        <f t="shared" si="178"/>
        <v>10949.92794065343</v>
      </c>
      <c r="J412" s="86">
        <f t="shared" si="169"/>
        <v>0.82847302267181888</v>
      </c>
      <c r="K412" s="87">
        <f t="shared" si="179"/>
        <v>893</v>
      </c>
      <c r="L412" s="83">
        <f t="shared" si="180"/>
        <v>11842.92794065343</v>
      </c>
      <c r="M412" s="88"/>
      <c r="N412" s="111">
        <f t="shared" si="170"/>
        <v>2267.0720593465703</v>
      </c>
      <c r="P412" s="85">
        <f t="shared" si="181"/>
        <v>0</v>
      </c>
      <c r="Q412" s="82">
        <f t="shared" si="182"/>
        <v>10949.92794065343</v>
      </c>
      <c r="R412" s="82">
        <f t="shared" si="183"/>
        <v>893</v>
      </c>
      <c r="S412" s="90">
        <f t="shared" si="171"/>
        <v>11842.92794065343</v>
      </c>
      <c r="U412" s="111">
        <f t="shared" si="184"/>
        <v>14110</v>
      </c>
      <c r="V412">
        <f t="shared" si="172"/>
        <v>0</v>
      </c>
      <c r="W412" s="91">
        <v>763</v>
      </c>
      <c r="X412" s="92">
        <v>1</v>
      </c>
      <c r="Y412" s="93">
        <v>13217</v>
      </c>
      <c r="Z412" s="93">
        <v>0</v>
      </c>
      <c r="AA412" s="93">
        <v>13217</v>
      </c>
      <c r="AB412" s="93">
        <v>893</v>
      </c>
      <c r="AC412" s="93">
        <v>14110</v>
      </c>
      <c r="AD412" s="93">
        <v>0</v>
      </c>
      <c r="AE412" s="93">
        <v>0</v>
      </c>
      <c r="AF412" s="93">
        <v>0</v>
      </c>
      <c r="AG412" s="94">
        <v>14110</v>
      </c>
      <c r="AI412" s="91">
        <v>763</v>
      </c>
      <c r="AJ412" s="95">
        <v>790</v>
      </c>
      <c r="AK412" s="96" t="s">
        <v>486</v>
      </c>
      <c r="AL412" s="97">
        <f t="shared" si="185"/>
        <v>13217</v>
      </c>
      <c r="AM412" s="98">
        <v>0</v>
      </c>
      <c r="AN412" s="97">
        <f t="shared" si="186"/>
        <v>13217</v>
      </c>
      <c r="AO412" s="97">
        <v>0</v>
      </c>
      <c r="AP412" s="97">
        <v>0</v>
      </c>
      <c r="AQ412" s="97">
        <v>0</v>
      </c>
      <c r="AR412" s="97">
        <v>0</v>
      </c>
      <c r="AS412" s="97">
        <v>0</v>
      </c>
      <c r="AT412" s="97">
        <f t="shared" si="187"/>
        <v>0</v>
      </c>
      <c r="AU412" s="99">
        <f t="shared" si="188"/>
        <v>13217</v>
      </c>
      <c r="AV412" s="99">
        <f t="shared" si="189"/>
        <v>10949.92794065343</v>
      </c>
      <c r="AX412" s="100">
        <v>763</v>
      </c>
      <c r="AY412" s="101" t="s">
        <v>486</v>
      </c>
      <c r="AZ412" s="116"/>
      <c r="BA412" s="102"/>
      <c r="BB412" s="103"/>
      <c r="BC412" s="104">
        <f t="shared" si="194"/>
        <v>0</v>
      </c>
      <c r="BD412" s="103"/>
      <c r="BE412" s="103"/>
      <c r="BF412" s="104">
        <f t="shared" si="173"/>
        <v>0</v>
      </c>
      <c r="BG412" s="105">
        <f t="shared" si="174"/>
        <v>0</v>
      </c>
      <c r="BH412" s="106"/>
      <c r="BI412" s="104">
        <v>0</v>
      </c>
      <c r="BJ412" s="97">
        <f t="shared" si="190"/>
        <v>13217</v>
      </c>
      <c r="BK412" s="97">
        <f t="shared" si="191"/>
        <v>13217</v>
      </c>
      <c r="BL412" s="97">
        <f t="shared" si="192"/>
        <v>0</v>
      </c>
      <c r="BM412" s="97"/>
      <c r="BN412" s="104">
        <f t="shared" si="195"/>
        <v>0</v>
      </c>
      <c r="BO412" s="105">
        <f t="shared" si="196"/>
        <v>0</v>
      </c>
      <c r="BP412" s="107"/>
      <c r="BQ412" s="108">
        <v>0</v>
      </c>
      <c r="BR412" s="109">
        <v>0</v>
      </c>
      <c r="BS412" s="107"/>
      <c r="BT412" s="110" t="s">
        <v>98</v>
      </c>
      <c r="BU412" s="110">
        <f t="shared" si="175"/>
        <v>-763</v>
      </c>
      <c r="BV412"/>
      <c r="BW412" s="26"/>
      <c r="BX412" s="107"/>
    </row>
    <row r="413" spans="1:76">
      <c r="A413" s="79">
        <v>765</v>
      </c>
      <c r="B413" s="79">
        <v>755</v>
      </c>
      <c r="C413" s="80" t="s">
        <v>487</v>
      </c>
      <c r="D413" s="81">
        <f t="shared" si="193"/>
        <v>0</v>
      </c>
      <c r="E413" s="82">
        <f t="shared" si="176"/>
        <v>0</v>
      </c>
      <c r="F413" s="82">
        <f t="shared" si="176"/>
        <v>0</v>
      </c>
      <c r="G413" s="83">
        <f t="shared" si="177"/>
        <v>0</v>
      </c>
      <c r="H413" s="84"/>
      <c r="I413" s="85">
        <f t="shared" si="178"/>
        <v>0</v>
      </c>
      <c r="J413" s="86">
        <f t="shared" si="169"/>
        <v>0</v>
      </c>
      <c r="K413" s="87">
        <f t="shared" si="179"/>
        <v>0</v>
      </c>
      <c r="L413" s="83">
        <f t="shared" si="180"/>
        <v>0</v>
      </c>
      <c r="M413" s="88"/>
      <c r="N413" s="111">
        <f t="shared" si="170"/>
        <v>0</v>
      </c>
      <c r="P413" s="85">
        <f t="shared" si="181"/>
        <v>0</v>
      </c>
      <c r="Q413" s="82">
        <f t="shared" si="182"/>
        <v>0</v>
      </c>
      <c r="R413" s="82">
        <f t="shared" si="183"/>
        <v>0</v>
      </c>
      <c r="S413" s="90">
        <f t="shared" si="171"/>
        <v>0</v>
      </c>
      <c r="U413" s="111">
        <f t="shared" si="184"/>
        <v>4109.75</v>
      </c>
      <c r="V413">
        <f t="shared" si="172"/>
        <v>0</v>
      </c>
      <c r="W413" s="91">
        <v>765</v>
      </c>
      <c r="X413" s="92"/>
      <c r="Y413" s="93"/>
      <c r="Z413" s="93"/>
      <c r="AA413" s="93"/>
      <c r="AB413" s="93"/>
      <c r="AC413" s="93"/>
      <c r="AD413" s="93"/>
      <c r="AE413" s="93"/>
      <c r="AF413" s="93"/>
      <c r="AG413" s="94"/>
      <c r="AI413" s="91">
        <v>765</v>
      </c>
      <c r="AJ413" s="95">
        <v>755</v>
      </c>
      <c r="AK413" s="96" t="s">
        <v>487</v>
      </c>
      <c r="AL413" s="97">
        <f t="shared" si="185"/>
        <v>0</v>
      </c>
      <c r="AM413" s="98">
        <v>0</v>
      </c>
      <c r="AN413" s="97">
        <f t="shared" si="186"/>
        <v>0</v>
      </c>
      <c r="AO413" s="97">
        <v>0</v>
      </c>
      <c r="AP413" s="97">
        <v>4109.75</v>
      </c>
      <c r="AQ413" s="97">
        <v>0</v>
      </c>
      <c r="AR413" s="97">
        <v>0</v>
      </c>
      <c r="AS413" s="97">
        <v>0</v>
      </c>
      <c r="AT413" s="97">
        <f t="shared" si="187"/>
        <v>0</v>
      </c>
      <c r="AU413" s="99">
        <f t="shared" si="188"/>
        <v>4109.75</v>
      </c>
      <c r="AV413" s="99">
        <f t="shared" si="189"/>
        <v>0</v>
      </c>
      <c r="AX413" s="100">
        <v>765</v>
      </c>
      <c r="AY413" s="101" t="s">
        <v>487</v>
      </c>
      <c r="AZ413" s="116"/>
      <c r="BA413" s="102"/>
      <c r="BB413" s="103"/>
      <c r="BC413" s="104">
        <f t="shared" si="194"/>
        <v>0</v>
      </c>
      <c r="BD413" s="103"/>
      <c r="BE413" s="103"/>
      <c r="BF413" s="104">
        <f t="shared" si="173"/>
        <v>0</v>
      </c>
      <c r="BG413" s="105">
        <f t="shared" si="174"/>
        <v>0</v>
      </c>
      <c r="BH413" s="106"/>
      <c r="BI413" s="104">
        <v>0</v>
      </c>
      <c r="BJ413" s="97">
        <f t="shared" si="190"/>
        <v>0</v>
      </c>
      <c r="BK413" s="97">
        <f t="shared" si="191"/>
        <v>0</v>
      </c>
      <c r="BL413" s="97">
        <f t="shared" si="192"/>
        <v>0</v>
      </c>
      <c r="BM413" s="97"/>
      <c r="BN413" s="104">
        <f t="shared" si="195"/>
        <v>0</v>
      </c>
      <c r="BO413" s="105">
        <f t="shared" si="196"/>
        <v>0</v>
      </c>
      <c r="BP413" s="107"/>
      <c r="BQ413" s="108">
        <v>0</v>
      </c>
      <c r="BR413" s="109">
        <v>0</v>
      </c>
      <c r="BS413" s="107"/>
      <c r="BT413" s="110"/>
      <c r="BU413" s="110">
        <f t="shared" si="175"/>
        <v>-765</v>
      </c>
      <c r="BV413"/>
      <c r="BW413" s="26"/>
      <c r="BX413" s="107"/>
    </row>
    <row r="414" spans="1:76">
      <c r="A414" s="79">
        <v>766</v>
      </c>
      <c r="B414" s="79">
        <v>766</v>
      </c>
      <c r="C414" s="114" t="s">
        <v>488</v>
      </c>
      <c r="D414" s="81">
        <f t="shared" si="193"/>
        <v>3</v>
      </c>
      <c r="E414" s="82">
        <f t="shared" si="176"/>
        <v>32019</v>
      </c>
      <c r="F414" s="82">
        <f t="shared" si="176"/>
        <v>2679</v>
      </c>
      <c r="G414" s="83">
        <f t="shared" si="177"/>
        <v>34698</v>
      </c>
      <c r="H414" s="84"/>
      <c r="I414" s="85">
        <f t="shared" si="178"/>
        <v>0</v>
      </c>
      <c r="J414" s="86">
        <f t="shared" si="169"/>
        <v>0</v>
      </c>
      <c r="K414" s="87">
        <f t="shared" si="179"/>
        <v>2679</v>
      </c>
      <c r="L414" s="83">
        <f t="shared" si="180"/>
        <v>2679</v>
      </c>
      <c r="M414" s="88"/>
      <c r="N414" s="111">
        <f t="shared" si="170"/>
        <v>32019</v>
      </c>
      <c r="P414" s="85">
        <f t="shared" si="181"/>
        <v>0</v>
      </c>
      <c r="Q414" s="82">
        <f t="shared" si="182"/>
        <v>0</v>
      </c>
      <c r="R414" s="82">
        <f t="shared" si="183"/>
        <v>2679</v>
      </c>
      <c r="S414" s="90">
        <f t="shared" si="171"/>
        <v>2679</v>
      </c>
      <c r="U414" s="111">
        <f t="shared" si="184"/>
        <v>12937</v>
      </c>
      <c r="V414">
        <f t="shared" si="172"/>
        <v>0</v>
      </c>
      <c r="W414" s="91">
        <v>766</v>
      </c>
      <c r="X414" s="92">
        <v>3</v>
      </c>
      <c r="Y414" s="93">
        <v>32019</v>
      </c>
      <c r="Z414" s="93">
        <v>0</v>
      </c>
      <c r="AA414" s="93">
        <v>32019</v>
      </c>
      <c r="AB414" s="93">
        <v>2679</v>
      </c>
      <c r="AC414" s="93">
        <v>34698</v>
      </c>
      <c r="AD414" s="93">
        <v>0</v>
      </c>
      <c r="AE414" s="93">
        <v>0</v>
      </c>
      <c r="AF414" s="93">
        <v>0</v>
      </c>
      <c r="AG414" s="94">
        <v>34698</v>
      </c>
      <c r="AI414" s="91">
        <v>766</v>
      </c>
      <c r="AJ414" s="95">
        <v>766</v>
      </c>
      <c r="AK414" s="96" t="s">
        <v>489</v>
      </c>
      <c r="AL414" s="97">
        <f t="shared" si="185"/>
        <v>32019</v>
      </c>
      <c r="AM414" s="98">
        <v>41032</v>
      </c>
      <c r="AN414" s="97">
        <f t="shared" si="186"/>
        <v>0</v>
      </c>
      <c r="AO414" s="97">
        <v>2037.25</v>
      </c>
      <c r="AP414" s="97">
        <v>2923.25</v>
      </c>
      <c r="AQ414" s="97">
        <v>5297.5</v>
      </c>
      <c r="AR414" s="97">
        <v>0</v>
      </c>
      <c r="AS414" s="97">
        <v>0</v>
      </c>
      <c r="AT414" s="97">
        <f t="shared" si="187"/>
        <v>0</v>
      </c>
      <c r="AU414" s="99">
        <f t="shared" si="188"/>
        <v>10258</v>
      </c>
      <c r="AV414" s="99">
        <f t="shared" si="189"/>
        <v>0</v>
      </c>
      <c r="AX414" s="100">
        <v>766</v>
      </c>
      <c r="AY414" s="101" t="s">
        <v>489</v>
      </c>
      <c r="AZ414" s="116"/>
      <c r="BA414" s="102"/>
      <c r="BB414" s="103"/>
      <c r="BC414" s="104">
        <f t="shared" si="194"/>
        <v>0</v>
      </c>
      <c r="BD414" s="103"/>
      <c r="BE414" s="103"/>
      <c r="BF414" s="104">
        <f t="shared" si="173"/>
        <v>0</v>
      </c>
      <c r="BG414" s="105">
        <f t="shared" si="174"/>
        <v>0</v>
      </c>
      <c r="BH414" s="106"/>
      <c r="BI414" s="104">
        <v>0</v>
      </c>
      <c r="BJ414" s="97">
        <f t="shared" si="190"/>
        <v>0</v>
      </c>
      <c r="BK414" s="97">
        <f t="shared" si="191"/>
        <v>0</v>
      </c>
      <c r="BL414" s="97">
        <f t="shared" si="192"/>
        <v>0</v>
      </c>
      <c r="BM414" s="97"/>
      <c r="BN414" s="104">
        <f t="shared" si="195"/>
        <v>0</v>
      </c>
      <c r="BO414" s="105">
        <f t="shared" si="196"/>
        <v>0</v>
      </c>
      <c r="BP414" s="107"/>
      <c r="BQ414" s="108">
        <v>0</v>
      </c>
      <c r="BR414" s="109">
        <v>0</v>
      </c>
      <c r="BS414" s="107"/>
      <c r="BT414" s="110" t="s">
        <v>136</v>
      </c>
      <c r="BU414" s="110">
        <f t="shared" si="175"/>
        <v>-766</v>
      </c>
      <c r="BV414"/>
      <c r="BW414" s="26"/>
      <c r="BX414" s="107"/>
    </row>
    <row r="415" spans="1:76">
      <c r="A415" s="79">
        <v>767</v>
      </c>
      <c r="B415" s="79">
        <v>756</v>
      </c>
      <c r="C415" s="80" t="s">
        <v>490</v>
      </c>
      <c r="D415" s="81">
        <f t="shared" si="193"/>
        <v>5</v>
      </c>
      <c r="E415" s="82">
        <f t="shared" si="176"/>
        <v>51061</v>
      </c>
      <c r="F415" s="82">
        <f t="shared" si="176"/>
        <v>4465</v>
      </c>
      <c r="G415" s="83">
        <f t="shared" si="177"/>
        <v>55526</v>
      </c>
      <c r="H415" s="84"/>
      <c r="I415" s="85">
        <f t="shared" si="178"/>
        <v>2845.8048328776977</v>
      </c>
      <c r="J415" s="86">
        <f t="shared" si="169"/>
        <v>0.36904585286142944</v>
      </c>
      <c r="K415" s="87">
        <f t="shared" si="179"/>
        <v>4465</v>
      </c>
      <c r="L415" s="83">
        <f t="shared" si="180"/>
        <v>7310.8048328776977</v>
      </c>
      <c r="M415" s="88"/>
      <c r="N415" s="111">
        <f t="shared" si="170"/>
        <v>48215.1951671223</v>
      </c>
      <c r="P415" s="85">
        <f t="shared" si="181"/>
        <v>0</v>
      </c>
      <c r="Q415" s="82">
        <f t="shared" si="182"/>
        <v>2845.8048328776977</v>
      </c>
      <c r="R415" s="82">
        <f t="shared" si="183"/>
        <v>4465</v>
      </c>
      <c r="S415" s="90">
        <f t="shared" si="171"/>
        <v>7310.8048328776977</v>
      </c>
      <c r="U415" s="111">
        <f t="shared" si="184"/>
        <v>12176.25</v>
      </c>
      <c r="V415">
        <f t="shared" si="172"/>
        <v>0</v>
      </c>
      <c r="W415" s="91">
        <v>767</v>
      </c>
      <c r="X415" s="92">
        <v>5</v>
      </c>
      <c r="Y415" s="93">
        <v>51061</v>
      </c>
      <c r="Z415" s="93">
        <v>0</v>
      </c>
      <c r="AA415" s="93">
        <v>51061</v>
      </c>
      <c r="AB415" s="93">
        <v>4465</v>
      </c>
      <c r="AC415" s="93">
        <v>55526</v>
      </c>
      <c r="AD415" s="93">
        <v>0</v>
      </c>
      <c r="AE415" s="93">
        <v>0</v>
      </c>
      <c r="AF415" s="93">
        <v>0</v>
      </c>
      <c r="AG415" s="94">
        <v>55526</v>
      </c>
      <c r="AI415" s="91">
        <v>767</v>
      </c>
      <c r="AJ415" s="95">
        <v>756</v>
      </c>
      <c r="AK415" s="96" t="s">
        <v>490</v>
      </c>
      <c r="AL415" s="97">
        <f t="shared" si="185"/>
        <v>51061</v>
      </c>
      <c r="AM415" s="98">
        <v>47626</v>
      </c>
      <c r="AN415" s="97">
        <f t="shared" si="186"/>
        <v>3435</v>
      </c>
      <c r="AO415" s="97">
        <v>0</v>
      </c>
      <c r="AP415" s="97">
        <v>0</v>
      </c>
      <c r="AQ415" s="97">
        <v>0</v>
      </c>
      <c r="AR415" s="97">
        <v>0</v>
      </c>
      <c r="AS415" s="97">
        <v>4276.25</v>
      </c>
      <c r="AT415" s="97">
        <f t="shared" si="187"/>
        <v>0</v>
      </c>
      <c r="AU415" s="99">
        <f t="shared" si="188"/>
        <v>7711.25</v>
      </c>
      <c r="AV415" s="99">
        <f t="shared" si="189"/>
        <v>2845.8048328776977</v>
      </c>
      <c r="AX415" s="100">
        <v>767</v>
      </c>
      <c r="AY415" s="101" t="s">
        <v>490</v>
      </c>
      <c r="AZ415" s="116"/>
      <c r="BA415" s="102"/>
      <c r="BB415" s="103"/>
      <c r="BC415" s="104">
        <f t="shared" si="194"/>
        <v>0</v>
      </c>
      <c r="BD415" s="103"/>
      <c r="BE415" s="103"/>
      <c r="BF415" s="104">
        <f t="shared" si="173"/>
        <v>0</v>
      </c>
      <c r="BG415" s="105">
        <f t="shared" si="174"/>
        <v>0</v>
      </c>
      <c r="BH415" s="106"/>
      <c r="BI415" s="104">
        <v>0</v>
      </c>
      <c r="BJ415" s="97">
        <f t="shared" si="190"/>
        <v>3435</v>
      </c>
      <c r="BK415" s="97">
        <f t="shared" si="191"/>
        <v>3435</v>
      </c>
      <c r="BL415" s="97">
        <f t="shared" si="192"/>
        <v>0</v>
      </c>
      <c r="BM415" s="97"/>
      <c r="BN415" s="104">
        <f t="shared" si="195"/>
        <v>0</v>
      </c>
      <c r="BO415" s="105">
        <f t="shared" si="196"/>
        <v>0</v>
      </c>
      <c r="BP415" s="107"/>
      <c r="BQ415" s="108">
        <v>6129</v>
      </c>
      <c r="BR415" s="109">
        <v>0</v>
      </c>
      <c r="BS415" s="107"/>
      <c r="BT415" s="110"/>
      <c r="BU415" s="110">
        <f t="shared" si="175"/>
        <v>-767</v>
      </c>
      <c r="BV415"/>
      <c r="BW415" s="26"/>
      <c r="BX415" s="107"/>
    </row>
    <row r="416" spans="1:76">
      <c r="A416" s="79">
        <v>770</v>
      </c>
      <c r="B416" s="79">
        <v>757</v>
      </c>
      <c r="C416" s="80" t="s">
        <v>491</v>
      </c>
      <c r="D416" s="81">
        <f t="shared" si="193"/>
        <v>0</v>
      </c>
      <c r="E416" s="82">
        <f t="shared" si="176"/>
        <v>0</v>
      </c>
      <c r="F416" s="82">
        <f t="shared" si="176"/>
        <v>0</v>
      </c>
      <c r="G416" s="83">
        <f t="shared" si="177"/>
        <v>0</v>
      </c>
      <c r="H416" s="84"/>
      <c r="I416" s="85">
        <f t="shared" si="178"/>
        <v>0</v>
      </c>
      <c r="J416" s="86" t="str">
        <f t="shared" si="169"/>
        <v/>
      </c>
      <c r="K416" s="87">
        <f t="shared" si="179"/>
        <v>0</v>
      </c>
      <c r="L416" s="83">
        <f t="shared" si="180"/>
        <v>0</v>
      </c>
      <c r="M416" s="88"/>
      <c r="N416" s="111">
        <f t="shared" si="170"/>
        <v>0</v>
      </c>
      <c r="P416" s="85">
        <f t="shared" si="181"/>
        <v>0</v>
      </c>
      <c r="Q416" s="82">
        <f t="shared" si="182"/>
        <v>0</v>
      </c>
      <c r="R416" s="82">
        <f t="shared" si="183"/>
        <v>0</v>
      </c>
      <c r="S416" s="90">
        <f t="shared" si="171"/>
        <v>0</v>
      </c>
      <c r="U416" s="111">
        <f t="shared" si="184"/>
        <v>0</v>
      </c>
      <c r="V416">
        <f t="shared" si="172"/>
        <v>0</v>
      </c>
      <c r="W416" s="91">
        <v>770</v>
      </c>
      <c r="X416" s="92"/>
      <c r="Y416" s="93"/>
      <c r="Z416" s="93"/>
      <c r="AA416" s="93"/>
      <c r="AB416" s="93"/>
      <c r="AC416" s="93"/>
      <c r="AD416" s="93"/>
      <c r="AE416" s="93"/>
      <c r="AF416" s="93"/>
      <c r="AG416" s="94"/>
      <c r="AI416" s="91">
        <v>770</v>
      </c>
      <c r="AJ416" s="95">
        <v>757</v>
      </c>
      <c r="AK416" s="96" t="s">
        <v>491</v>
      </c>
      <c r="AL416" s="97">
        <f t="shared" si="185"/>
        <v>0</v>
      </c>
      <c r="AM416" s="98">
        <v>0</v>
      </c>
      <c r="AN416" s="97">
        <f t="shared" si="186"/>
        <v>0</v>
      </c>
      <c r="AO416" s="97">
        <v>0</v>
      </c>
      <c r="AP416" s="97">
        <v>0</v>
      </c>
      <c r="AQ416" s="97">
        <v>0</v>
      </c>
      <c r="AR416" s="97">
        <v>0</v>
      </c>
      <c r="AS416" s="97">
        <v>0</v>
      </c>
      <c r="AT416" s="97">
        <f t="shared" si="187"/>
        <v>0</v>
      </c>
      <c r="AU416" s="99">
        <f t="shared" si="188"/>
        <v>0</v>
      </c>
      <c r="AV416" s="99">
        <f t="shared" si="189"/>
        <v>0</v>
      </c>
      <c r="AX416" s="100">
        <v>770</v>
      </c>
      <c r="AY416" s="101" t="s">
        <v>491</v>
      </c>
      <c r="AZ416" s="116"/>
      <c r="BA416" s="102"/>
      <c r="BB416" s="103"/>
      <c r="BC416" s="104">
        <f t="shared" si="194"/>
        <v>0</v>
      </c>
      <c r="BD416" s="103"/>
      <c r="BE416" s="103"/>
      <c r="BF416" s="104">
        <f t="shared" si="173"/>
        <v>0</v>
      </c>
      <c r="BG416" s="105">
        <f t="shared" si="174"/>
        <v>0</v>
      </c>
      <c r="BH416" s="106"/>
      <c r="BI416" s="104">
        <v>0</v>
      </c>
      <c r="BJ416" s="97">
        <f t="shared" si="190"/>
        <v>0</v>
      </c>
      <c r="BK416" s="97">
        <f t="shared" si="191"/>
        <v>0</v>
      </c>
      <c r="BL416" s="97">
        <f t="shared" si="192"/>
        <v>0</v>
      </c>
      <c r="BM416" s="97"/>
      <c r="BN416" s="104">
        <f t="shared" si="195"/>
        <v>0</v>
      </c>
      <c r="BO416" s="105">
        <f t="shared" si="196"/>
        <v>0</v>
      </c>
      <c r="BP416" s="107"/>
      <c r="BQ416" s="108">
        <v>0</v>
      </c>
      <c r="BR416" s="109">
        <v>0</v>
      </c>
      <c r="BS416" s="107"/>
      <c r="BT416" s="110"/>
      <c r="BU416" s="110">
        <f t="shared" si="175"/>
        <v>-770</v>
      </c>
      <c r="BV416"/>
      <c r="BW416" s="26"/>
      <c r="BX416" s="107"/>
    </row>
    <row r="417" spans="1:76">
      <c r="A417" s="79">
        <v>773</v>
      </c>
      <c r="B417" s="79">
        <v>763</v>
      </c>
      <c r="C417" s="80" t="s">
        <v>492</v>
      </c>
      <c r="D417" s="81">
        <f t="shared" si="193"/>
        <v>52</v>
      </c>
      <c r="E417" s="82">
        <f t="shared" si="176"/>
        <v>580463</v>
      </c>
      <c r="F417" s="82">
        <f t="shared" si="176"/>
        <v>46436</v>
      </c>
      <c r="G417" s="83">
        <f t="shared" si="177"/>
        <v>626899</v>
      </c>
      <c r="H417" s="84"/>
      <c r="I417" s="85">
        <f t="shared" si="178"/>
        <v>12782.510266803494</v>
      </c>
      <c r="J417" s="86">
        <f t="shared" si="169"/>
        <v>0.16326296097789733</v>
      </c>
      <c r="K417" s="87">
        <f t="shared" si="179"/>
        <v>46436</v>
      </c>
      <c r="L417" s="83">
        <f t="shared" si="180"/>
        <v>59218.510266803496</v>
      </c>
      <c r="M417" s="88"/>
      <c r="N417" s="111">
        <f t="shared" si="170"/>
        <v>567680.48973319656</v>
      </c>
      <c r="P417" s="85">
        <f t="shared" si="181"/>
        <v>0</v>
      </c>
      <c r="Q417" s="82">
        <f t="shared" si="182"/>
        <v>12782.510266803494</v>
      </c>
      <c r="R417" s="82">
        <f t="shared" si="183"/>
        <v>46436</v>
      </c>
      <c r="S417" s="90">
        <f t="shared" si="171"/>
        <v>59218.510266803496</v>
      </c>
      <c r="U417" s="111">
        <f t="shared" si="184"/>
        <v>124730</v>
      </c>
      <c r="V417">
        <f t="shared" si="172"/>
        <v>0</v>
      </c>
      <c r="W417" s="91">
        <v>773</v>
      </c>
      <c r="X417" s="92">
        <v>52</v>
      </c>
      <c r="Y417" s="93">
        <v>580463</v>
      </c>
      <c r="Z417" s="93">
        <v>0</v>
      </c>
      <c r="AA417" s="93">
        <v>580463</v>
      </c>
      <c r="AB417" s="93">
        <v>46436</v>
      </c>
      <c r="AC417" s="93">
        <v>626899</v>
      </c>
      <c r="AD417" s="93">
        <v>0</v>
      </c>
      <c r="AE417" s="93">
        <v>0</v>
      </c>
      <c r="AF417" s="93">
        <v>0</v>
      </c>
      <c r="AG417" s="94">
        <v>626899</v>
      </c>
      <c r="AI417" s="91">
        <v>773</v>
      </c>
      <c r="AJ417" s="95">
        <v>763</v>
      </c>
      <c r="AK417" s="96" t="s">
        <v>492</v>
      </c>
      <c r="AL417" s="97">
        <f t="shared" si="185"/>
        <v>580463</v>
      </c>
      <c r="AM417" s="98">
        <v>565034</v>
      </c>
      <c r="AN417" s="97">
        <f t="shared" si="186"/>
        <v>15429</v>
      </c>
      <c r="AO417" s="97">
        <v>33794.5</v>
      </c>
      <c r="AP417" s="97">
        <v>0</v>
      </c>
      <c r="AQ417" s="97">
        <v>1162.25</v>
      </c>
      <c r="AR417" s="97">
        <v>27908.25</v>
      </c>
      <c r="AS417" s="97">
        <v>0</v>
      </c>
      <c r="AT417" s="97">
        <f t="shared" si="187"/>
        <v>0</v>
      </c>
      <c r="AU417" s="99">
        <f t="shared" si="188"/>
        <v>78294</v>
      </c>
      <c r="AV417" s="99">
        <f t="shared" si="189"/>
        <v>12782.510266803494</v>
      </c>
      <c r="AX417" s="100">
        <v>773</v>
      </c>
      <c r="AY417" s="101" t="s">
        <v>492</v>
      </c>
      <c r="AZ417" s="116"/>
      <c r="BA417" s="102"/>
      <c r="BB417" s="103"/>
      <c r="BC417" s="104">
        <f t="shared" si="194"/>
        <v>0</v>
      </c>
      <c r="BD417" s="103"/>
      <c r="BE417" s="103"/>
      <c r="BF417" s="104">
        <f t="shared" si="173"/>
        <v>0</v>
      </c>
      <c r="BG417" s="105">
        <f t="shared" si="174"/>
        <v>0</v>
      </c>
      <c r="BH417" s="106"/>
      <c r="BI417" s="104">
        <v>0</v>
      </c>
      <c r="BJ417" s="97">
        <f t="shared" si="190"/>
        <v>15429</v>
      </c>
      <c r="BK417" s="97">
        <f t="shared" si="191"/>
        <v>15429</v>
      </c>
      <c r="BL417" s="97">
        <f t="shared" si="192"/>
        <v>0</v>
      </c>
      <c r="BM417" s="97"/>
      <c r="BN417" s="104">
        <f t="shared" si="195"/>
        <v>0</v>
      </c>
      <c r="BO417" s="105">
        <f t="shared" si="196"/>
        <v>0</v>
      </c>
      <c r="BP417" s="107"/>
      <c r="BQ417" s="108">
        <v>14098</v>
      </c>
      <c r="BR417" s="109">
        <v>24187</v>
      </c>
      <c r="BS417" s="107"/>
      <c r="BT417" s="110"/>
      <c r="BU417" s="110">
        <f t="shared" si="175"/>
        <v>-773</v>
      </c>
      <c r="BV417"/>
      <c r="BW417" s="26"/>
      <c r="BX417" s="107"/>
    </row>
    <row r="418" spans="1:76">
      <c r="A418" s="79">
        <v>774</v>
      </c>
      <c r="B418" s="79">
        <v>789</v>
      </c>
      <c r="C418" s="80" t="s">
        <v>493</v>
      </c>
      <c r="D418" s="81">
        <f t="shared" si="193"/>
        <v>34</v>
      </c>
      <c r="E418" s="82">
        <f t="shared" si="176"/>
        <v>938545.05799307721</v>
      </c>
      <c r="F418" s="82">
        <f t="shared" si="176"/>
        <v>30362</v>
      </c>
      <c r="G418" s="83">
        <f t="shared" si="177"/>
        <v>968907.05799307721</v>
      </c>
      <c r="H418" s="84"/>
      <c r="I418" s="85">
        <f t="shared" si="178"/>
        <v>34788.733799491776</v>
      </c>
      <c r="J418" s="86">
        <f t="shared" si="169"/>
        <v>0.41886228764593253</v>
      </c>
      <c r="K418" s="87">
        <f t="shared" si="179"/>
        <v>30362</v>
      </c>
      <c r="L418" s="83">
        <f t="shared" si="180"/>
        <v>65150.733799491776</v>
      </c>
      <c r="M418" s="88"/>
      <c r="N418" s="111">
        <f t="shared" si="170"/>
        <v>903756.32419358543</v>
      </c>
      <c r="P418" s="85">
        <f t="shared" si="181"/>
        <v>0</v>
      </c>
      <c r="Q418" s="82">
        <f t="shared" si="182"/>
        <v>34788.733799491776</v>
      </c>
      <c r="R418" s="82">
        <f t="shared" si="183"/>
        <v>30362</v>
      </c>
      <c r="S418" s="90">
        <f t="shared" si="171"/>
        <v>65150.733799491776</v>
      </c>
      <c r="U418" s="111">
        <f t="shared" si="184"/>
        <v>113417.30200632184</v>
      </c>
      <c r="V418">
        <f t="shared" si="172"/>
        <v>0</v>
      </c>
      <c r="W418" s="91">
        <v>774</v>
      </c>
      <c r="X418" s="92">
        <v>34</v>
      </c>
      <c r="Y418" s="93">
        <v>975392</v>
      </c>
      <c r="Z418" s="93">
        <v>36846.942006922909</v>
      </c>
      <c r="AA418" s="93">
        <v>938545.05799307721</v>
      </c>
      <c r="AB418" s="93">
        <v>30362</v>
      </c>
      <c r="AC418" s="93">
        <v>968907.05799307721</v>
      </c>
      <c r="AD418" s="93">
        <v>0</v>
      </c>
      <c r="AE418" s="93">
        <v>0</v>
      </c>
      <c r="AF418" s="93">
        <v>0</v>
      </c>
      <c r="AG418" s="94">
        <v>968907.05799307721</v>
      </c>
      <c r="AI418" s="91">
        <v>774</v>
      </c>
      <c r="AJ418" s="95">
        <v>789</v>
      </c>
      <c r="AK418" s="96" t="s">
        <v>493</v>
      </c>
      <c r="AL418" s="97">
        <f t="shared" si="185"/>
        <v>938545.05799307721</v>
      </c>
      <c r="AM418" s="98">
        <v>896553.66799307649</v>
      </c>
      <c r="AN418" s="97">
        <f t="shared" si="186"/>
        <v>41991.390000000712</v>
      </c>
      <c r="AO418" s="97">
        <v>17674.316383633239</v>
      </c>
      <c r="AP418" s="97">
        <v>6359.1018941672228</v>
      </c>
      <c r="AQ418" s="97">
        <v>12359.172902796097</v>
      </c>
      <c r="AR418" s="97">
        <v>4671.3208257245715</v>
      </c>
      <c r="AS418" s="97">
        <v>0</v>
      </c>
      <c r="AT418" s="97">
        <f t="shared" si="187"/>
        <v>0</v>
      </c>
      <c r="AU418" s="99">
        <f t="shared" si="188"/>
        <v>83055.302006321843</v>
      </c>
      <c r="AV418" s="99">
        <f t="shared" si="189"/>
        <v>34788.733799491776</v>
      </c>
      <c r="AX418" s="100">
        <v>774</v>
      </c>
      <c r="AY418" s="101" t="s">
        <v>493</v>
      </c>
      <c r="AZ418" s="116"/>
      <c r="BA418" s="102"/>
      <c r="BB418" s="103"/>
      <c r="BC418" s="104">
        <f t="shared" si="194"/>
        <v>0</v>
      </c>
      <c r="BD418" s="103"/>
      <c r="BE418" s="103"/>
      <c r="BF418" s="104">
        <f t="shared" si="173"/>
        <v>0</v>
      </c>
      <c r="BG418" s="105">
        <f t="shared" si="174"/>
        <v>0</v>
      </c>
      <c r="BH418" s="106"/>
      <c r="BI418" s="104">
        <v>0</v>
      </c>
      <c r="BJ418" s="97">
        <f t="shared" si="190"/>
        <v>41991.390000000712</v>
      </c>
      <c r="BK418" s="97">
        <f t="shared" si="191"/>
        <v>41991.390000000712</v>
      </c>
      <c r="BL418" s="97">
        <f t="shared" si="192"/>
        <v>0</v>
      </c>
      <c r="BM418" s="97"/>
      <c r="BN418" s="104">
        <f t="shared" si="195"/>
        <v>0</v>
      </c>
      <c r="BO418" s="105">
        <f t="shared" si="196"/>
        <v>0</v>
      </c>
      <c r="BP418" s="107"/>
      <c r="BQ418" s="108">
        <v>62336.607151608216</v>
      </c>
      <c r="BR418" s="109">
        <v>17980.960900092439</v>
      </c>
      <c r="BS418" s="107"/>
      <c r="BT418" s="110"/>
      <c r="BU418" s="110">
        <f t="shared" si="175"/>
        <v>-774</v>
      </c>
      <c r="BV418"/>
      <c r="BW418" s="26"/>
      <c r="BX418" s="107"/>
    </row>
    <row r="419" spans="1:76">
      <c r="A419" s="79">
        <v>775</v>
      </c>
      <c r="B419" s="79">
        <v>759</v>
      </c>
      <c r="C419" s="80" t="s">
        <v>494</v>
      </c>
      <c r="D419" s="81">
        <f t="shared" si="193"/>
        <v>43</v>
      </c>
      <c r="E419" s="82">
        <f t="shared" si="176"/>
        <v>444613</v>
      </c>
      <c r="F419" s="82">
        <f t="shared" si="176"/>
        <v>38399</v>
      </c>
      <c r="G419" s="83">
        <f t="shared" si="177"/>
        <v>483012</v>
      </c>
      <c r="H419" s="84"/>
      <c r="I419" s="85">
        <f t="shared" si="178"/>
        <v>0</v>
      </c>
      <c r="J419" s="86">
        <f t="shared" si="169"/>
        <v>0</v>
      </c>
      <c r="K419" s="87">
        <f t="shared" si="179"/>
        <v>38399</v>
      </c>
      <c r="L419" s="83">
        <f t="shared" si="180"/>
        <v>38399</v>
      </c>
      <c r="M419" s="88"/>
      <c r="N419" s="111">
        <f t="shared" si="170"/>
        <v>444613</v>
      </c>
      <c r="P419" s="85">
        <f t="shared" si="181"/>
        <v>0</v>
      </c>
      <c r="Q419" s="82">
        <f t="shared" si="182"/>
        <v>0</v>
      </c>
      <c r="R419" s="82">
        <f t="shared" si="183"/>
        <v>38399</v>
      </c>
      <c r="S419" s="90">
        <f t="shared" si="171"/>
        <v>38399</v>
      </c>
      <c r="U419" s="111">
        <f t="shared" si="184"/>
        <v>50649.75</v>
      </c>
      <c r="V419">
        <f t="shared" si="172"/>
        <v>0</v>
      </c>
      <c r="W419" s="91">
        <v>775</v>
      </c>
      <c r="X419" s="92">
        <v>43</v>
      </c>
      <c r="Y419" s="93">
        <v>444613</v>
      </c>
      <c r="Z419" s="93">
        <v>0</v>
      </c>
      <c r="AA419" s="93">
        <v>444613</v>
      </c>
      <c r="AB419" s="93">
        <v>38399</v>
      </c>
      <c r="AC419" s="93">
        <v>483012</v>
      </c>
      <c r="AD419" s="93">
        <v>0</v>
      </c>
      <c r="AE419" s="93">
        <v>0</v>
      </c>
      <c r="AF419" s="93">
        <v>0</v>
      </c>
      <c r="AG419" s="94">
        <v>483012</v>
      </c>
      <c r="AI419" s="91">
        <v>775</v>
      </c>
      <c r="AJ419" s="95">
        <v>759</v>
      </c>
      <c r="AK419" s="96" t="s">
        <v>494</v>
      </c>
      <c r="AL419" s="97">
        <f t="shared" si="185"/>
        <v>444613</v>
      </c>
      <c r="AM419" s="98">
        <v>468812</v>
      </c>
      <c r="AN419" s="97">
        <f t="shared" si="186"/>
        <v>0</v>
      </c>
      <c r="AO419" s="97">
        <v>0</v>
      </c>
      <c r="AP419" s="97">
        <v>0</v>
      </c>
      <c r="AQ419" s="97">
        <v>0</v>
      </c>
      <c r="AR419" s="97">
        <v>0</v>
      </c>
      <c r="AS419" s="97">
        <v>12250.75</v>
      </c>
      <c r="AT419" s="97">
        <f t="shared" si="187"/>
        <v>0</v>
      </c>
      <c r="AU419" s="99">
        <f t="shared" si="188"/>
        <v>12250.75</v>
      </c>
      <c r="AV419" s="99">
        <f t="shared" si="189"/>
        <v>0</v>
      </c>
      <c r="AX419" s="100">
        <v>775</v>
      </c>
      <c r="AY419" s="101" t="s">
        <v>494</v>
      </c>
      <c r="AZ419" s="116"/>
      <c r="BA419" s="102"/>
      <c r="BB419" s="103"/>
      <c r="BC419" s="104">
        <f t="shared" si="194"/>
        <v>0</v>
      </c>
      <c r="BD419" s="103"/>
      <c r="BE419" s="103"/>
      <c r="BF419" s="104">
        <f t="shared" si="173"/>
        <v>0</v>
      </c>
      <c r="BG419" s="105">
        <f t="shared" si="174"/>
        <v>0</v>
      </c>
      <c r="BH419" s="106"/>
      <c r="BI419" s="104">
        <v>0</v>
      </c>
      <c r="BJ419" s="97">
        <f t="shared" si="190"/>
        <v>0</v>
      </c>
      <c r="BK419" s="97">
        <f t="shared" si="191"/>
        <v>0</v>
      </c>
      <c r="BL419" s="97">
        <f t="shared" si="192"/>
        <v>0</v>
      </c>
      <c r="BM419" s="97"/>
      <c r="BN419" s="104">
        <f t="shared" si="195"/>
        <v>0</v>
      </c>
      <c r="BO419" s="105">
        <f t="shared" si="196"/>
        <v>0</v>
      </c>
      <c r="BP419" s="107"/>
      <c r="BQ419" s="108">
        <v>9010</v>
      </c>
      <c r="BR419" s="109">
        <v>0</v>
      </c>
      <c r="BS419" s="107"/>
      <c r="BT419" s="110"/>
      <c r="BU419" s="110">
        <f t="shared" si="175"/>
        <v>-775</v>
      </c>
      <c r="BV419"/>
      <c r="BW419" s="26"/>
      <c r="BX419" s="107"/>
    </row>
    <row r="420" spans="1:76">
      <c r="A420" s="79">
        <v>778</v>
      </c>
      <c r="B420" s="79">
        <v>750</v>
      </c>
      <c r="C420" s="80" t="s">
        <v>495</v>
      </c>
      <c r="D420" s="81">
        <f t="shared" si="193"/>
        <v>0</v>
      </c>
      <c r="E420" s="82">
        <f t="shared" si="176"/>
        <v>0</v>
      </c>
      <c r="F420" s="82">
        <f t="shared" si="176"/>
        <v>0</v>
      </c>
      <c r="G420" s="83">
        <f t="shared" si="177"/>
        <v>0</v>
      </c>
      <c r="H420" s="84"/>
      <c r="I420" s="85">
        <f t="shared" si="178"/>
        <v>0</v>
      </c>
      <c r="J420" s="86">
        <f t="shared" si="169"/>
        <v>0</v>
      </c>
      <c r="K420" s="87">
        <f t="shared" si="179"/>
        <v>0</v>
      </c>
      <c r="L420" s="83">
        <f t="shared" si="180"/>
        <v>0</v>
      </c>
      <c r="M420" s="88"/>
      <c r="N420" s="111">
        <f t="shared" si="170"/>
        <v>0</v>
      </c>
      <c r="P420" s="85">
        <f t="shared" si="181"/>
        <v>0</v>
      </c>
      <c r="Q420" s="82">
        <f t="shared" si="182"/>
        <v>0</v>
      </c>
      <c r="R420" s="82">
        <f t="shared" si="183"/>
        <v>0</v>
      </c>
      <c r="S420" s="90">
        <f t="shared" si="171"/>
        <v>0</v>
      </c>
      <c r="U420" s="111">
        <f t="shared" si="184"/>
        <v>152.5</v>
      </c>
      <c r="V420">
        <f t="shared" si="172"/>
        <v>0</v>
      </c>
      <c r="W420" s="91">
        <v>778</v>
      </c>
      <c r="X420" s="92"/>
      <c r="Y420" s="93"/>
      <c r="Z420" s="93"/>
      <c r="AA420" s="93"/>
      <c r="AB420" s="93"/>
      <c r="AC420" s="93"/>
      <c r="AD420" s="93"/>
      <c r="AE420" s="93"/>
      <c r="AF420" s="93"/>
      <c r="AG420" s="94"/>
      <c r="AI420" s="91">
        <v>778</v>
      </c>
      <c r="AJ420" s="95">
        <v>750</v>
      </c>
      <c r="AK420" s="96" t="s">
        <v>495</v>
      </c>
      <c r="AL420" s="97">
        <f t="shared" si="185"/>
        <v>0</v>
      </c>
      <c r="AM420" s="98">
        <v>0</v>
      </c>
      <c r="AN420" s="97">
        <f t="shared" si="186"/>
        <v>0</v>
      </c>
      <c r="AO420" s="97">
        <v>0</v>
      </c>
      <c r="AP420" s="97">
        <v>0</v>
      </c>
      <c r="AQ420" s="97">
        <v>0</v>
      </c>
      <c r="AR420" s="97">
        <v>0</v>
      </c>
      <c r="AS420" s="97">
        <v>152.5</v>
      </c>
      <c r="AT420" s="97">
        <f t="shared" si="187"/>
        <v>0</v>
      </c>
      <c r="AU420" s="99">
        <f t="shared" si="188"/>
        <v>152.5</v>
      </c>
      <c r="AV420" s="99">
        <f t="shared" si="189"/>
        <v>0</v>
      </c>
      <c r="AX420" s="100">
        <v>778</v>
      </c>
      <c r="AY420" s="101" t="s">
        <v>495</v>
      </c>
      <c r="AZ420" s="116"/>
      <c r="BA420" s="102"/>
      <c r="BB420" s="103"/>
      <c r="BC420" s="104">
        <f t="shared" si="194"/>
        <v>0</v>
      </c>
      <c r="BD420" s="103"/>
      <c r="BE420" s="103"/>
      <c r="BF420" s="104">
        <f t="shared" si="173"/>
        <v>0</v>
      </c>
      <c r="BG420" s="105">
        <f t="shared" si="174"/>
        <v>0</v>
      </c>
      <c r="BH420" s="106"/>
      <c r="BI420" s="104">
        <v>0</v>
      </c>
      <c r="BJ420" s="97">
        <f t="shared" si="190"/>
        <v>0</v>
      </c>
      <c r="BK420" s="97">
        <f t="shared" si="191"/>
        <v>0</v>
      </c>
      <c r="BL420" s="97">
        <f t="shared" si="192"/>
        <v>0</v>
      </c>
      <c r="BM420" s="97"/>
      <c r="BN420" s="104">
        <f t="shared" si="195"/>
        <v>0</v>
      </c>
      <c r="BO420" s="105">
        <f t="shared" si="196"/>
        <v>0</v>
      </c>
      <c r="BP420" s="107"/>
      <c r="BQ420" s="108">
        <v>0</v>
      </c>
      <c r="BR420" s="109">
        <v>0</v>
      </c>
      <c r="BS420" s="107"/>
      <c r="BT420" s="110"/>
      <c r="BU420" s="110">
        <f t="shared" si="175"/>
        <v>-778</v>
      </c>
      <c r="BV420"/>
      <c r="BW420" s="26"/>
      <c r="BX420" s="107"/>
    </row>
    <row r="421" spans="1:76">
      <c r="A421" s="79">
        <v>780</v>
      </c>
      <c r="B421" s="79">
        <v>761</v>
      </c>
      <c r="C421" s="80" t="s">
        <v>496</v>
      </c>
      <c r="D421" s="81">
        <f t="shared" si="193"/>
        <v>30</v>
      </c>
      <c r="E421" s="82">
        <f t="shared" si="176"/>
        <v>309040</v>
      </c>
      <c r="F421" s="82">
        <f t="shared" si="176"/>
        <v>26790</v>
      </c>
      <c r="G421" s="83">
        <f t="shared" si="177"/>
        <v>335830</v>
      </c>
      <c r="H421" s="84"/>
      <c r="I421" s="85">
        <f t="shared" si="178"/>
        <v>0</v>
      </c>
      <c r="J421" s="86">
        <f t="shared" si="169"/>
        <v>0</v>
      </c>
      <c r="K421" s="87">
        <f t="shared" si="179"/>
        <v>26790</v>
      </c>
      <c r="L421" s="83">
        <f t="shared" si="180"/>
        <v>26790</v>
      </c>
      <c r="M421" s="88"/>
      <c r="N421" s="111">
        <f t="shared" si="170"/>
        <v>309040</v>
      </c>
      <c r="P421" s="85">
        <f t="shared" si="181"/>
        <v>0</v>
      </c>
      <c r="Q421" s="82">
        <f t="shared" si="182"/>
        <v>0</v>
      </c>
      <c r="R421" s="82">
        <f t="shared" si="183"/>
        <v>26790</v>
      </c>
      <c r="S421" s="90">
        <f t="shared" si="171"/>
        <v>26790</v>
      </c>
      <c r="U421" s="111">
        <f t="shared" si="184"/>
        <v>69828.25</v>
      </c>
      <c r="V421">
        <f t="shared" si="172"/>
        <v>0</v>
      </c>
      <c r="W421" s="91">
        <v>780</v>
      </c>
      <c r="X421" s="92">
        <v>30</v>
      </c>
      <c r="Y421" s="93">
        <v>309040</v>
      </c>
      <c r="Z421" s="93">
        <v>0</v>
      </c>
      <c r="AA421" s="93">
        <v>309040</v>
      </c>
      <c r="AB421" s="93">
        <v>26790</v>
      </c>
      <c r="AC421" s="93">
        <v>335830</v>
      </c>
      <c r="AD421" s="93">
        <v>0</v>
      </c>
      <c r="AE421" s="93">
        <v>0</v>
      </c>
      <c r="AF421" s="93">
        <v>0</v>
      </c>
      <c r="AG421" s="94">
        <v>335830</v>
      </c>
      <c r="AI421" s="91">
        <v>780</v>
      </c>
      <c r="AJ421" s="95">
        <v>761</v>
      </c>
      <c r="AK421" s="96" t="s">
        <v>496</v>
      </c>
      <c r="AL421" s="97">
        <f t="shared" si="185"/>
        <v>309040</v>
      </c>
      <c r="AM421" s="98">
        <v>315822</v>
      </c>
      <c r="AN421" s="97">
        <f t="shared" si="186"/>
        <v>0</v>
      </c>
      <c r="AO421" s="97">
        <v>12419.5</v>
      </c>
      <c r="AP421" s="97">
        <v>3261.75</v>
      </c>
      <c r="AQ421" s="97">
        <v>8719.25</v>
      </c>
      <c r="AR421" s="97">
        <v>559.25</v>
      </c>
      <c r="AS421" s="97">
        <v>18078.5</v>
      </c>
      <c r="AT421" s="97">
        <f t="shared" si="187"/>
        <v>0</v>
      </c>
      <c r="AU421" s="99">
        <f t="shared" si="188"/>
        <v>43038.25</v>
      </c>
      <c r="AV421" s="99">
        <f t="shared" si="189"/>
        <v>0</v>
      </c>
      <c r="AX421" s="100">
        <v>780</v>
      </c>
      <c r="AY421" s="101" t="s">
        <v>496</v>
      </c>
      <c r="AZ421" s="116"/>
      <c r="BA421" s="102"/>
      <c r="BB421" s="103"/>
      <c r="BC421" s="104">
        <f t="shared" si="194"/>
        <v>0</v>
      </c>
      <c r="BD421" s="103"/>
      <c r="BE421" s="103"/>
      <c r="BF421" s="104">
        <f t="shared" si="173"/>
        <v>0</v>
      </c>
      <c r="BG421" s="105">
        <f t="shared" si="174"/>
        <v>0</v>
      </c>
      <c r="BH421" s="106"/>
      <c r="BI421" s="104">
        <v>0</v>
      </c>
      <c r="BJ421" s="97">
        <f t="shared" si="190"/>
        <v>0</v>
      </c>
      <c r="BK421" s="97">
        <f t="shared" si="191"/>
        <v>0</v>
      </c>
      <c r="BL421" s="97">
        <f t="shared" si="192"/>
        <v>0</v>
      </c>
      <c r="BM421" s="97"/>
      <c r="BN421" s="104">
        <f t="shared" si="195"/>
        <v>0</v>
      </c>
      <c r="BO421" s="105">
        <f t="shared" si="196"/>
        <v>0</v>
      </c>
      <c r="BP421" s="107"/>
      <c r="BQ421" s="108">
        <v>0</v>
      </c>
      <c r="BR421" s="109">
        <v>7060.5</v>
      </c>
      <c r="BS421" s="107"/>
      <c r="BT421" s="110"/>
      <c r="BU421" s="110">
        <f t="shared" si="175"/>
        <v>-780</v>
      </c>
      <c r="BV421"/>
      <c r="BW421" s="26"/>
      <c r="BX421" s="107"/>
    </row>
    <row r="422" spans="1:76">
      <c r="A422" s="79">
        <v>801</v>
      </c>
      <c r="B422" s="79">
        <v>770</v>
      </c>
      <c r="C422" s="80" t="s">
        <v>497</v>
      </c>
      <c r="D422" s="81">
        <f t="shared" si="193"/>
        <v>0</v>
      </c>
      <c r="E422" s="82">
        <f t="shared" si="176"/>
        <v>0</v>
      </c>
      <c r="F422" s="82">
        <f t="shared" si="176"/>
        <v>0</v>
      </c>
      <c r="G422" s="83">
        <f t="shared" si="177"/>
        <v>0</v>
      </c>
      <c r="H422" s="84"/>
      <c r="I422" s="85">
        <f t="shared" si="178"/>
        <v>0</v>
      </c>
      <c r="J422" s="86" t="str">
        <f t="shared" si="169"/>
        <v/>
      </c>
      <c r="K422" s="87">
        <f t="shared" si="179"/>
        <v>0</v>
      </c>
      <c r="L422" s="83">
        <f t="shared" si="180"/>
        <v>0</v>
      </c>
      <c r="M422" s="88"/>
      <c r="N422" s="111">
        <f t="shared" si="170"/>
        <v>0</v>
      </c>
      <c r="P422" s="85">
        <f t="shared" si="181"/>
        <v>0</v>
      </c>
      <c r="Q422" s="82">
        <f t="shared" si="182"/>
        <v>0</v>
      </c>
      <c r="R422" s="82">
        <f t="shared" si="183"/>
        <v>0</v>
      </c>
      <c r="S422" s="90">
        <f t="shared" si="171"/>
        <v>0</v>
      </c>
      <c r="U422" s="111">
        <f t="shared" si="184"/>
        <v>0</v>
      </c>
      <c r="V422">
        <f t="shared" si="172"/>
        <v>0</v>
      </c>
      <c r="W422" s="91">
        <v>801</v>
      </c>
      <c r="X422" s="92"/>
      <c r="Y422" s="93"/>
      <c r="Z422" s="93"/>
      <c r="AA422" s="93"/>
      <c r="AB422" s="93"/>
      <c r="AC422" s="93"/>
      <c r="AD422" s="93"/>
      <c r="AE422" s="93"/>
      <c r="AF422" s="93"/>
      <c r="AG422" s="94"/>
      <c r="AI422" s="91">
        <v>801</v>
      </c>
      <c r="AJ422" s="95">
        <v>770</v>
      </c>
      <c r="AK422" s="96" t="s">
        <v>497</v>
      </c>
      <c r="AL422" s="97">
        <f t="shared" si="185"/>
        <v>0</v>
      </c>
      <c r="AM422" s="98">
        <v>0</v>
      </c>
      <c r="AN422" s="97">
        <f t="shared" si="186"/>
        <v>0</v>
      </c>
      <c r="AO422" s="97">
        <v>0</v>
      </c>
      <c r="AP422" s="97">
        <v>0</v>
      </c>
      <c r="AQ422" s="97">
        <v>0</v>
      </c>
      <c r="AR422" s="97">
        <v>0</v>
      </c>
      <c r="AS422" s="97">
        <v>0</v>
      </c>
      <c r="AT422" s="97">
        <f t="shared" si="187"/>
        <v>0</v>
      </c>
      <c r="AU422" s="99">
        <f t="shared" si="188"/>
        <v>0</v>
      </c>
      <c r="AV422" s="99">
        <f t="shared" si="189"/>
        <v>0</v>
      </c>
      <c r="AX422" s="100">
        <v>801</v>
      </c>
      <c r="AY422" s="101" t="s">
        <v>497</v>
      </c>
      <c r="AZ422" s="116"/>
      <c r="BA422" s="102"/>
      <c r="BB422" s="103"/>
      <c r="BC422" s="104">
        <f t="shared" si="194"/>
        <v>0</v>
      </c>
      <c r="BD422" s="103"/>
      <c r="BE422" s="103"/>
      <c r="BF422" s="104">
        <f t="shared" si="173"/>
        <v>0</v>
      </c>
      <c r="BG422" s="105">
        <f t="shared" si="174"/>
        <v>0</v>
      </c>
      <c r="BH422" s="106"/>
      <c r="BI422" s="104">
        <v>0</v>
      </c>
      <c r="BJ422" s="97">
        <f t="shared" si="190"/>
        <v>0</v>
      </c>
      <c r="BK422" s="97">
        <f t="shared" si="191"/>
        <v>0</v>
      </c>
      <c r="BL422" s="97">
        <f t="shared" si="192"/>
        <v>0</v>
      </c>
      <c r="BM422" s="97"/>
      <c r="BN422" s="104">
        <f t="shared" si="195"/>
        <v>0</v>
      </c>
      <c r="BO422" s="105">
        <f t="shared" si="196"/>
        <v>0</v>
      </c>
      <c r="BP422" s="107"/>
      <c r="BQ422" s="108">
        <v>0</v>
      </c>
      <c r="BR422" s="109">
        <v>0</v>
      </c>
      <c r="BS422" s="107"/>
      <c r="BT422" s="110"/>
      <c r="BU422" s="110">
        <f t="shared" si="175"/>
        <v>-801</v>
      </c>
      <c r="BV422"/>
      <c r="BW422" s="26"/>
      <c r="BX422" s="107"/>
    </row>
    <row r="423" spans="1:76">
      <c r="A423" s="79">
        <v>805</v>
      </c>
      <c r="B423" s="79">
        <v>708</v>
      </c>
      <c r="C423" s="80" t="s">
        <v>498</v>
      </c>
      <c r="D423" s="81">
        <f t="shared" si="193"/>
        <v>0</v>
      </c>
      <c r="E423" s="82">
        <f t="shared" si="176"/>
        <v>0</v>
      </c>
      <c r="F423" s="82">
        <f t="shared" si="176"/>
        <v>0</v>
      </c>
      <c r="G423" s="83">
        <f t="shared" si="177"/>
        <v>0</v>
      </c>
      <c r="H423" s="84"/>
      <c r="I423" s="85">
        <f t="shared" si="178"/>
        <v>0</v>
      </c>
      <c r="J423" s="86" t="str">
        <f t="shared" si="169"/>
        <v/>
      </c>
      <c r="K423" s="87">
        <f t="shared" si="179"/>
        <v>0</v>
      </c>
      <c r="L423" s="83">
        <f t="shared" si="180"/>
        <v>0</v>
      </c>
      <c r="M423" s="88"/>
      <c r="N423" s="111">
        <f t="shared" si="170"/>
        <v>0</v>
      </c>
      <c r="P423" s="85">
        <f t="shared" si="181"/>
        <v>0</v>
      </c>
      <c r="Q423" s="82">
        <f t="shared" si="182"/>
        <v>0</v>
      </c>
      <c r="R423" s="82">
        <f t="shared" si="183"/>
        <v>0</v>
      </c>
      <c r="S423" s="90">
        <f t="shared" si="171"/>
        <v>0</v>
      </c>
      <c r="U423" s="111">
        <f t="shared" si="184"/>
        <v>0</v>
      </c>
      <c r="V423">
        <f t="shared" si="172"/>
        <v>0</v>
      </c>
      <c r="W423" s="91">
        <v>805</v>
      </c>
      <c r="X423" s="92"/>
      <c r="Y423" s="93"/>
      <c r="Z423" s="93"/>
      <c r="AA423" s="93"/>
      <c r="AB423" s="93"/>
      <c r="AC423" s="93"/>
      <c r="AD423" s="93"/>
      <c r="AE423" s="93"/>
      <c r="AF423" s="93"/>
      <c r="AG423" s="94"/>
      <c r="AI423" s="91">
        <v>805</v>
      </c>
      <c r="AJ423" s="95">
        <v>708</v>
      </c>
      <c r="AK423" s="96" t="s">
        <v>498</v>
      </c>
      <c r="AL423" s="97">
        <f t="shared" si="185"/>
        <v>0</v>
      </c>
      <c r="AM423" s="98">
        <v>0</v>
      </c>
      <c r="AN423" s="97">
        <f t="shared" si="186"/>
        <v>0</v>
      </c>
      <c r="AO423" s="97">
        <v>0</v>
      </c>
      <c r="AP423" s="97">
        <v>0</v>
      </c>
      <c r="AQ423" s="97">
        <v>0</v>
      </c>
      <c r="AR423" s="97">
        <v>0</v>
      </c>
      <c r="AS423" s="97">
        <v>0</v>
      </c>
      <c r="AT423" s="97">
        <f t="shared" si="187"/>
        <v>0</v>
      </c>
      <c r="AU423" s="99">
        <f t="shared" si="188"/>
        <v>0</v>
      </c>
      <c r="AV423" s="99">
        <f t="shared" si="189"/>
        <v>0</v>
      </c>
      <c r="AX423" s="100">
        <v>805</v>
      </c>
      <c r="AY423" s="101" t="s">
        <v>498</v>
      </c>
      <c r="AZ423" s="116"/>
      <c r="BA423" s="102"/>
      <c r="BB423" s="103"/>
      <c r="BC423" s="104">
        <f t="shared" si="194"/>
        <v>0</v>
      </c>
      <c r="BD423" s="103"/>
      <c r="BE423" s="103"/>
      <c r="BF423" s="104">
        <f t="shared" si="173"/>
        <v>0</v>
      </c>
      <c r="BG423" s="105">
        <f t="shared" si="174"/>
        <v>0</v>
      </c>
      <c r="BH423" s="106"/>
      <c r="BI423" s="104">
        <v>0</v>
      </c>
      <c r="BJ423" s="97">
        <f t="shared" si="190"/>
        <v>0</v>
      </c>
      <c r="BK423" s="97">
        <f t="shared" si="191"/>
        <v>0</v>
      </c>
      <c r="BL423" s="97">
        <f t="shared" si="192"/>
        <v>0</v>
      </c>
      <c r="BM423" s="97"/>
      <c r="BN423" s="104">
        <f t="shared" si="195"/>
        <v>0</v>
      </c>
      <c r="BO423" s="105">
        <f t="shared" si="196"/>
        <v>0</v>
      </c>
      <c r="BP423" s="107"/>
      <c r="BQ423" s="108">
        <v>0</v>
      </c>
      <c r="BR423" s="109">
        <v>0</v>
      </c>
      <c r="BS423" s="107"/>
      <c r="BT423" s="110"/>
      <c r="BU423" s="110">
        <f t="shared" si="175"/>
        <v>-805</v>
      </c>
      <c r="BV423"/>
      <c r="BW423" s="26"/>
      <c r="BX423" s="107"/>
    </row>
    <row r="424" spans="1:76">
      <c r="A424" s="79">
        <v>806</v>
      </c>
      <c r="B424" s="79">
        <v>709</v>
      </c>
      <c r="C424" s="80" t="s">
        <v>499</v>
      </c>
      <c r="D424" s="81">
        <f t="shared" si="193"/>
        <v>0</v>
      </c>
      <c r="E424" s="82">
        <f t="shared" si="176"/>
        <v>0</v>
      </c>
      <c r="F424" s="82">
        <f t="shared" si="176"/>
        <v>0</v>
      </c>
      <c r="G424" s="83">
        <f t="shared" si="177"/>
        <v>0</v>
      </c>
      <c r="H424" s="84"/>
      <c r="I424" s="85">
        <f t="shared" si="178"/>
        <v>0</v>
      </c>
      <c r="J424" s="86" t="str">
        <f t="shared" si="169"/>
        <v/>
      </c>
      <c r="K424" s="87">
        <f t="shared" si="179"/>
        <v>0</v>
      </c>
      <c r="L424" s="83">
        <f t="shared" si="180"/>
        <v>0</v>
      </c>
      <c r="M424" s="88"/>
      <c r="N424" s="111">
        <f t="shared" si="170"/>
        <v>0</v>
      </c>
      <c r="P424" s="85">
        <f t="shared" si="181"/>
        <v>0</v>
      </c>
      <c r="Q424" s="82">
        <f t="shared" si="182"/>
        <v>0</v>
      </c>
      <c r="R424" s="82">
        <f t="shared" si="183"/>
        <v>0</v>
      </c>
      <c r="S424" s="90">
        <f t="shared" si="171"/>
        <v>0</v>
      </c>
      <c r="U424" s="111">
        <f t="shared" si="184"/>
        <v>0</v>
      </c>
      <c r="V424">
        <f t="shared" si="172"/>
        <v>0</v>
      </c>
      <c r="W424" s="91">
        <v>806</v>
      </c>
      <c r="X424" s="92"/>
      <c r="Y424" s="93"/>
      <c r="Z424" s="93"/>
      <c r="AA424" s="93"/>
      <c r="AB424" s="93"/>
      <c r="AC424" s="93"/>
      <c r="AD424" s="93"/>
      <c r="AE424" s="93"/>
      <c r="AF424" s="93"/>
      <c r="AG424" s="94"/>
      <c r="AI424" s="91">
        <v>806</v>
      </c>
      <c r="AJ424" s="95">
        <v>709</v>
      </c>
      <c r="AK424" s="96" t="s">
        <v>499</v>
      </c>
      <c r="AL424" s="97">
        <f t="shared" si="185"/>
        <v>0</v>
      </c>
      <c r="AM424" s="98">
        <v>0</v>
      </c>
      <c r="AN424" s="97">
        <f t="shared" si="186"/>
        <v>0</v>
      </c>
      <c r="AO424" s="97">
        <v>0</v>
      </c>
      <c r="AP424" s="97">
        <v>0</v>
      </c>
      <c r="AQ424" s="97">
        <v>0</v>
      </c>
      <c r="AR424" s="97">
        <v>0</v>
      </c>
      <c r="AS424" s="97">
        <v>0</v>
      </c>
      <c r="AT424" s="97">
        <f t="shared" si="187"/>
        <v>0</v>
      </c>
      <c r="AU424" s="99">
        <f t="shared" si="188"/>
        <v>0</v>
      </c>
      <c r="AV424" s="99">
        <f t="shared" si="189"/>
        <v>0</v>
      </c>
      <c r="AX424" s="100">
        <v>806</v>
      </c>
      <c r="AY424" s="101" t="s">
        <v>499</v>
      </c>
      <c r="AZ424" s="116"/>
      <c r="BA424" s="102"/>
      <c r="BB424" s="103"/>
      <c r="BC424" s="104">
        <f t="shared" si="194"/>
        <v>0</v>
      </c>
      <c r="BD424" s="103"/>
      <c r="BE424" s="103"/>
      <c r="BF424" s="104">
        <f t="shared" si="173"/>
        <v>0</v>
      </c>
      <c r="BG424" s="105">
        <f t="shared" si="174"/>
        <v>0</v>
      </c>
      <c r="BH424" s="106"/>
      <c r="BI424" s="104">
        <v>0</v>
      </c>
      <c r="BJ424" s="97">
        <f t="shared" si="190"/>
        <v>0</v>
      </c>
      <c r="BK424" s="97">
        <f t="shared" si="191"/>
        <v>0</v>
      </c>
      <c r="BL424" s="97">
        <f t="shared" si="192"/>
        <v>0</v>
      </c>
      <c r="BM424" s="97"/>
      <c r="BN424" s="104">
        <f t="shared" si="195"/>
        <v>0</v>
      </c>
      <c r="BO424" s="105">
        <f t="shared" si="196"/>
        <v>0</v>
      </c>
      <c r="BP424" s="107"/>
      <c r="BQ424" s="108">
        <v>0</v>
      </c>
      <c r="BR424" s="109">
        <v>0</v>
      </c>
      <c r="BS424" s="107"/>
      <c r="BT424" s="110"/>
      <c r="BU424" s="110">
        <f t="shared" si="175"/>
        <v>-806</v>
      </c>
      <c r="BV424"/>
      <c r="BW424" s="26"/>
      <c r="BX424" s="107"/>
    </row>
    <row r="425" spans="1:76">
      <c r="A425" s="79">
        <v>810</v>
      </c>
      <c r="B425" s="79">
        <v>771</v>
      </c>
      <c r="C425" s="80" t="s">
        <v>500</v>
      </c>
      <c r="D425" s="81">
        <f t="shared" si="193"/>
        <v>0</v>
      </c>
      <c r="E425" s="82">
        <f t="shared" si="176"/>
        <v>0</v>
      </c>
      <c r="F425" s="82">
        <f t="shared" si="176"/>
        <v>0</v>
      </c>
      <c r="G425" s="83">
        <f t="shared" si="177"/>
        <v>0</v>
      </c>
      <c r="H425" s="84"/>
      <c r="I425" s="85">
        <f t="shared" si="178"/>
        <v>0</v>
      </c>
      <c r="J425" s="86" t="str">
        <f t="shared" si="169"/>
        <v/>
      </c>
      <c r="K425" s="87">
        <f t="shared" si="179"/>
        <v>0</v>
      </c>
      <c r="L425" s="83">
        <f t="shared" si="180"/>
        <v>0</v>
      </c>
      <c r="M425" s="88"/>
      <c r="N425" s="111">
        <f t="shared" si="170"/>
        <v>0</v>
      </c>
      <c r="P425" s="85">
        <f t="shared" si="181"/>
        <v>0</v>
      </c>
      <c r="Q425" s="82">
        <f t="shared" si="182"/>
        <v>0</v>
      </c>
      <c r="R425" s="82">
        <f t="shared" si="183"/>
        <v>0</v>
      </c>
      <c r="S425" s="90">
        <f t="shared" si="171"/>
        <v>0</v>
      </c>
      <c r="U425" s="111">
        <f t="shared" si="184"/>
        <v>0</v>
      </c>
      <c r="V425">
        <f t="shared" si="172"/>
        <v>0</v>
      </c>
      <c r="W425" s="91">
        <v>810</v>
      </c>
      <c r="X425" s="92"/>
      <c r="Y425" s="93"/>
      <c r="Z425" s="93"/>
      <c r="AA425" s="93"/>
      <c r="AB425" s="93"/>
      <c r="AC425" s="93"/>
      <c r="AD425" s="93"/>
      <c r="AE425" s="93"/>
      <c r="AF425" s="93"/>
      <c r="AG425" s="94"/>
      <c r="AI425" s="91">
        <v>810</v>
      </c>
      <c r="AJ425" s="95">
        <v>771</v>
      </c>
      <c r="AK425" s="96" t="s">
        <v>500</v>
      </c>
      <c r="AL425" s="97">
        <f t="shared" si="185"/>
        <v>0</v>
      </c>
      <c r="AM425" s="98">
        <v>0</v>
      </c>
      <c r="AN425" s="97">
        <f t="shared" si="186"/>
        <v>0</v>
      </c>
      <c r="AO425" s="97">
        <v>0</v>
      </c>
      <c r="AP425" s="97">
        <v>0</v>
      </c>
      <c r="AQ425" s="97">
        <v>0</v>
      </c>
      <c r="AR425" s="97">
        <v>0</v>
      </c>
      <c r="AS425" s="97">
        <v>0</v>
      </c>
      <c r="AT425" s="97">
        <f t="shared" si="187"/>
        <v>0</v>
      </c>
      <c r="AU425" s="99">
        <f t="shared" si="188"/>
        <v>0</v>
      </c>
      <c r="AV425" s="99">
        <f t="shared" si="189"/>
        <v>0</v>
      </c>
      <c r="AX425" s="100">
        <v>810</v>
      </c>
      <c r="AY425" s="101" t="s">
        <v>500</v>
      </c>
      <c r="AZ425" s="116"/>
      <c r="BA425" s="102"/>
      <c r="BB425" s="103"/>
      <c r="BC425" s="104">
        <f t="shared" si="194"/>
        <v>0</v>
      </c>
      <c r="BD425" s="103"/>
      <c r="BE425" s="103"/>
      <c r="BF425" s="104">
        <f t="shared" si="173"/>
        <v>0</v>
      </c>
      <c r="BG425" s="105">
        <f t="shared" si="174"/>
        <v>0</v>
      </c>
      <c r="BH425" s="106"/>
      <c r="BI425" s="104">
        <v>0</v>
      </c>
      <c r="BJ425" s="97">
        <f t="shared" si="190"/>
        <v>0</v>
      </c>
      <c r="BK425" s="97">
        <f t="shared" si="191"/>
        <v>0</v>
      </c>
      <c r="BL425" s="97">
        <f t="shared" si="192"/>
        <v>0</v>
      </c>
      <c r="BM425" s="97"/>
      <c r="BN425" s="104">
        <f t="shared" si="195"/>
        <v>0</v>
      </c>
      <c r="BO425" s="105">
        <f t="shared" si="196"/>
        <v>0</v>
      </c>
      <c r="BP425" s="107"/>
      <c r="BQ425" s="108">
        <v>0</v>
      </c>
      <c r="BR425" s="109">
        <v>0</v>
      </c>
      <c r="BS425" s="107"/>
      <c r="BT425" s="110"/>
      <c r="BU425" s="110">
        <f t="shared" si="175"/>
        <v>-810</v>
      </c>
      <c r="BV425"/>
      <c r="BW425" s="26"/>
      <c r="BX425" s="107"/>
    </row>
    <row r="426" spans="1:76">
      <c r="A426" s="79">
        <v>815</v>
      </c>
      <c r="B426" s="79">
        <v>779</v>
      </c>
      <c r="C426" s="80" t="s">
        <v>501</v>
      </c>
      <c r="D426" s="81">
        <f t="shared" si="193"/>
        <v>0</v>
      </c>
      <c r="E426" s="82">
        <f t="shared" si="176"/>
        <v>0</v>
      </c>
      <c r="F426" s="82">
        <f t="shared" si="176"/>
        <v>0</v>
      </c>
      <c r="G426" s="83">
        <f t="shared" si="177"/>
        <v>0</v>
      </c>
      <c r="H426" s="84"/>
      <c r="I426" s="85">
        <f t="shared" si="178"/>
        <v>0</v>
      </c>
      <c r="J426" s="86" t="str">
        <f t="shared" si="169"/>
        <v/>
      </c>
      <c r="K426" s="87">
        <f t="shared" si="179"/>
        <v>0</v>
      </c>
      <c r="L426" s="83">
        <f t="shared" si="180"/>
        <v>0</v>
      </c>
      <c r="M426" s="88"/>
      <c r="N426" s="111">
        <f t="shared" si="170"/>
        <v>0</v>
      </c>
      <c r="P426" s="85">
        <f t="shared" si="181"/>
        <v>0</v>
      </c>
      <c r="Q426" s="82">
        <f t="shared" si="182"/>
        <v>0</v>
      </c>
      <c r="R426" s="82">
        <f t="shared" si="183"/>
        <v>0</v>
      </c>
      <c r="S426" s="90">
        <f t="shared" si="171"/>
        <v>0</v>
      </c>
      <c r="U426" s="111">
        <f t="shared" si="184"/>
        <v>0</v>
      </c>
      <c r="V426">
        <f t="shared" si="172"/>
        <v>0</v>
      </c>
      <c r="W426" s="91">
        <v>815</v>
      </c>
      <c r="X426" s="92"/>
      <c r="Y426" s="93"/>
      <c r="Z426" s="93"/>
      <c r="AA426" s="93"/>
      <c r="AB426" s="93"/>
      <c r="AC426" s="93"/>
      <c r="AD426" s="93"/>
      <c r="AE426" s="93"/>
      <c r="AF426" s="93"/>
      <c r="AG426" s="94"/>
      <c r="AI426" s="91">
        <v>815</v>
      </c>
      <c r="AJ426" s="95">
        <v>779</v>
      </c>
      <c r="AK426" s="96" t="s">
        <v>501</v>
      </c>
      <c r="AL426" s="97">
        <f t="shared" si="185"/>
        <v>0</v>
      </c>
      <c r="AM426" s="98">
        <v>0</v>
      </c>
      <c r="AN426" s="97">
        <f t="shared" si="186"/>
        <v>0</v>
      </c>
      <c r="AO426" s="97">
        <v>0</v>
      </c>
      <c r="AP426" s="97">
        <v>0</v>
      </c>
      <c r="AQ426" s="97">
        <v>0</v>
      </c>
      <c r="AR426" s="97">
        <v>0</v>
      </c>
      <c r="AS426" s="97">
        <v>0</v>
      </c>
      <c r="AT426" s="97">
        <f t="shared" si="187"/>
        <v>0</v>
      </c>
      <c r="AU426" s="99">
        <f t="shared" si="188"/>
        <v>0</v>
      </c>
      <c r="AV426" s="99">
        <f t="shared" si="189"/>
        <v>0</v>
      </c>
      <c r="AX426" s="100">
        <v>815</v>
      </c>
      <c r="AY426" s="101" t="s">
        <v>501</v>
      </c>
      <c r="AZ426" s="116"/>
      <c r="BA426" s="102"/>
      <c r="BB426" s="103"/>
      <c r="BC426" s="104">
        <f t="shared" si="194"/>
        <v>0</v>
      </c>
      <c r="BD426" s="103"/>
      <c r="BE426" s="103"/>
      <c r="BF426" s="104">
        <f t="shared" si="173"/>
        <v>0</v>
      </c>
      <c r="BG426" s="105">
        <f t="shared" si="174"/>
        <v>0</v>
      </c>
      <c r="BH426" s="106"/>
      <c r="BI426" s="104">
        <v>0</v>
      </c>
      <c r="BJ426" s="97">
        <f t="shared" si="190"/>
        <v>0</v>
      </c>
      <c r="BK426" s="97">
        <f t="shared" si="191"/>
        <v>0</v>
      </c>
      <c r="BL426" s="97">
        <f t="shared" si="192"/>
        <v>0</v>
      </c>
      <c r="BM426" s="97"/>
      <c r="BN426" s="104">
        <f t="shared" si="195"/>
        <v>0</v>
      </c>
      <c r="BO426" s="105">
        <f t="shared" si="196"/>
        <v>0</v>
      </c>
      <c r="BP426" s="107"/>
      <c r="BQ426" s="108">
        <v>0</v>
      </c>
      <c r="BR426" s="109">
        <v>0</v>
      </c>
      <c r="BS426" s="107"/>
      <c r="BT426" s="110"/>
      <c r="BU426" s="110">
        <f t="shared" si="175"/>
        <v>-815</v>
      </c>
      <c r="BV426"/>
      <c r="BW426" s="26"/>
      <c r="BX426" s="107"/>
    </row>
    <row r="427" spans="1:76">
      <c r="A427" s="79">
        <v>817</v>
      </c>
      <c r="B427" s="79">
        <v>783</v>
      </c>
      <c r="C427" s="80" t="s">
        <v>502</v>
      </c>
      <c r="D427" s="81">
        <f t="shared" si="193"/>
        <v>0</v>
      </c>
      <c r="E427" s="82">
        <f t="shared" ref="E427:F449" si="197">AA427+BA427</f>
        <v>0</v>
      </c>
      <c r="F427" s="82">
        <f t="shared" si="197"/>
        <v>0</v>
      </c>
      <c r="G427" s="83">
        <f t="shared" si="177"/>
        <v>0</v>
      </c>
      <c r="H427" s="84"/>
      <c r="I427" s="85">
        <f t="shared" si="178"/>
        <v>0</v>
      </c>
      <c r="J427" s="86" t="str">
        <f t="shared" si="169"/>
        <v/>
      </c>
      <c r="K427" s="87">
        <f t="shared" si="179"/>
        <v>0</v>
      </c>
      <c r="L427" s="83">
        <f t="shared" si="180"/>
        <v>0</v>
      </c>
      <c r="M427" s="88"/>
      <c r="N427" s="111">
        <f t="shared" si="170"/>
        <v>0</v>
      </c>
      <c r="P427" s="85">
        <f t="shared" si="181"/>
        <v>0</v>
      </c>
      <c r="Q427" s="82">
        <f t="shared" si="182"/>
        <v>0</v>
      </c>
      <c r="R427" s="82">
        <f t="shared" si="183"/>
        <v>0</v>
      </c>
      <c r="S427" s="90">
        <f t="shared" si="171"/>
        <v>0</v>
      </c>
      <c r="U427" s="111">
        <f t="shared" si="184"/>
        <v>0</v>
      </c>
      <c r="V427">
        <f t="shared" si="172"/>
        <v>0</v>
      </c>
      <c r="W427" s="91">
        <v>817</v>
      </c>
      <c r="X427" s="92"/>
      <c r="Y427" s="93"/>
      <c r="Z427" s="93"/>
      <c r="AA427" s="93"/>
      <c r="AB427" s="93"/>
      <c r="AC427" s="93"/>
      <c r="AD427" s="93"/>
      <c r="AE427" s="93"/>
      <c r="AF427" s="93"/>
      <c r="AG427" s="94"/>
      <c r="AI427" s="91">
        <v>818</v>
      </c>
      <c r="AJ427" s="95">
        <v>782</v>
      </c>
      <c r="AK427" s="96" t="s">
        <v>503</v>
      </c>
      <c r="AL427" s="97">
        <f t="shared" si="185"/>
        <v>0</v>
      </c>
      <c r="AM427" s="98">
        <v>0</v>
      </c>
      <c r="AN427" s="97">
        <f t="shared" si="186"/>
        <v>0</v>
      </c>
      <c r="AO427" s="97">
        <v>0</v>
      </c>
      <c r="AP427" s="97">
        <v>0</v>
      </c>
      <c r="AQ427" s="97">
        <v>0</v>
      </c>
      <c r="AR427" s="97">
        <v>0</v>
      </c>
      <c r="AS427" s="97">
        <v>0</v>
      </c>
      <c r="AT427" s="97">
        <f t="shared" si="187"/>
        <v>0</v>
      </c>
      <c r="AU427" s="99">
        <f t="shared" si="188"/>
        <v>0</v>
      </c>
      <c r="AV427" s="99">
        <f t="shared" si="189"/>
        <v>0</v>
      </c>
      <c r="AX427" s="100">
        <v>818</v>
      </c>
      <c r="AY427" s="101" t="s">
        <v>503</v>
      </c>
      <c r="AZ427" s="116"/>
      <c r="BA427" s="102"/>
      <c r="BB427" s="103"/>
      <c r="BC427" s="104">
        <f t="shared" si="194"/>
        <v>0</v>
      </c>
      <c r="BD427" s="103"/>
      <c r="BE427" s="103"/>
      <c r="BF427" s="104">
        <f t="shared" si="173"/>
        <v>0</v>
      </c>
      <c r="BG427" s="105">
        <f t="shared" si="174"/>
        <v>0</v>
      </c>
      <c r="BH427" s="106"/>
      <c r="BI427" s="104">
        <v>0</v>
      </c>
      <c r="BJ427" s="97">
        <f t="shared" si="190"/>
        <v>0</v>
      </c>
      <c r="BK427" s="97">
        <f t="shared" si="191"/>
        <v>0</v>
      </c>
      <c r="BL427" s="97">
        <f t="shared" si="192"/>
        <v>0</v>
      </c>
      <c r="BM427" s="97"/>
      <c r="BN427" s="104">
        <f t="shared" si="195"/>
        <v>0</v>
      </c>
      <c r="BO427" s="105">
        <f t="shared" si="196"/>
        <v>0</v>
      </c>
      <c r="BP427" s="107"/>
      <c r="BQ427" s="108">
        <v>0</v>
      </c>
      <c r="BR427" s="109">
        <v>0</v>
      </c>
      <c r="BS427" s="107"/>
      <c r="BT427" s="110" t="s">
        <v>80</v>
      </c>
      <c r="BU427" s="110">
        <f t="shared" si="175"/>
        <v>-817</v>
      </c>
      <c r="BV427"/>
      <c r="BW427" s="26"/>
      <c r="BX427" s="107"/>
    </row>
    <row r="428" spans="1:76">
      <c r="A428" s="79">
        <v>818</v>
      </c>
      <c r="B428" s="79">
        <v>782</v>
      </c>
      <c r="C428" s="80" t="s">
        <v>503</v>
      </c>
      <c r="D428" s="81">
        <f t="shared" si="193"/>
        <v>0</v>
      </c>
      <c r="E428" s="82">
        <f t="shared" si="197"/>
        <v>0</v>
      </c>
      <c r="F428" s="82">
        <f t="shared" si="197"/>
        <v>0</v>
      </c>
      <c r="G428" s="83">
        <f t="shared" si="177"/>
        <v>0</v>
      </c>
      <c r="H428" s="84"/>
      <c r="I428" s="85">
        <f t="shared" si="178"/>
        <v>0</v>
      </c>
      <c r="J428" s="86" t="str">
        <f t="shared" si="169"/>
        <v/>
      </c>
      <c r="K428" s="87">
        <f t="shared" si="179"/>
        <v>0</v>
      </c>
      <c r="L428" s="83">
        <f t="shared" si="180"/>
        <v>0</v>
      </c>
      <c r="M428" s="88"/>
      <c r="N428" s="111">
        <f t="shared" si="170"/>
        <v>0</v>
      </c>
      <c r="P428" s="85">
        <f t="shared" si="181"/>
        <v>0</v>
      </c>
      <c r="Q428" s="82">
        <f t="shared" si="182"/>
        <v>0</v>
      </c>
      <c r="R428" s="82">
        <f t="shared" si="183"/>
        <v>0</v>
      </c>
      <c r="S428" s="90">
        <f t="shared" si="171"/>
        <v>0</v>
      </c>
      <c r="U428" s="111">
        <f t="shared" si="184"/>
        <v>0</v>
      </c>
      <c r="V428">
        <f t="shared" si="172"/>
        <v>0</v>
      </c>
      <c r="W428" s="91">
        <v>818</v>
      </c>
      <c r="X428" s="92"/>
      <c r="Y428" s="93"/>
      <c r="Z428" s="93"/>
      <c r="AA428" s="93"/>
      <c r="AB428" s="93"/>
      <c r="AC428" s="93"/>
      <c r="AD428" s="93"/>
      <c r="AE428" s="93"/>
      <c r="AF428" s="93"/>
      <c r="AG428" s="94"/>
      <c r="AI428" s="91">
        <v>821</v>
      </c>
      <c r="AJ428" s="95">
        <v>722</v>
      </c>
      <c r="AK428" s="96" t="s">
        <v>504</v>
      </c>
      <c r="AL428" s="97">
        <f t="shared" si="185"/>
        <v>0</v>
      </c>
      <c r="AM428" s="98">
        <v>0</v>
      </c>
      <c r="AN428" s="97">
        <f t="shared" si="186"/>
        <v>0</v>
      </c>
      <c r="AO428" s="97">
        <v>0</v>
      </c>
      <c r="AP428" s="97">
        <v>0</v>
      </c>
      <c r="AQ428" s="97">
        <v>0</v>
      </c>
      <c r="AR428" s="97">
        <v>0</v>
      </c>
      <c r="AS428" s="97">
        <v>0</v>
      </c>
      <c r="AT428" s="97">
        <f t="shared" si="187"/>
        <v>0</v>
      </c>
      <c r="AU428" s="99">
        <f t="shared" si="188"/>
        <v>0</v>
      </c>
      <c r="AV428" s="99">
        <f t="shared" si="189"/>
        <v>0</v>
      </c>
      <c r="AX428" s="100">
        <v>821</v>
      </c>
      <c r="AY428" s="101" t="s">
        <v>504</v>
      </c>
      <c r="AZ428" s="116"/>
      <c r="BA428" s="102"/>
      <c r="BB428" s="103"/>
      <c r="BC428" s="104">
        <f t="shared" si="194"/>
        <v>0</v>
      </c>
      <c r="BD428" s="103"/>
      <c r="BE428" s="103"/>
      <c r="BF428" s="104">
        <f t="shared" si="173"/>
        <v>0</v>
      </c>
      <c r="BG428" s="105">
        <f t="shared" si="174"/>
        <v>0</v>
      </c>
      <c r="BH428" s="106"/>
      <c r="BI428" s="104">
        <v>0</v>
      </c>
      <c r="BJ428" s="97">
        <f t="shared" si="190"/>
        <v>0</v>
      </c>
      <c r="BK428" s="97">
        <f t="shared" si="191"/>
        <v>0</v>
      </c>
      <c r="BL428" s="97">
        <f t="shared" si="192"/>
        <v>0</v>
      </c>
      <c r="BM428" s="97"/>
      <c r="BN428" s="104">
        <f t="shared" si="195"/>
        <v>0</v>
      </c>
      <c r="BO428" s="105">
        <f t="shared" si="196"/>
        <v>0</v>
      </c>
      <c r="BP428" s="107"/>
      <c r="BQ428" s="108">
        <v>0</v>
      </c>
      <c r="BR428" s="109">
        <v>0</v>
      </c>
      <c r="BS428" s="107"/>
      <c r="BT428" s="110"/>
      <c r="BU428" s="110">
        <f t="shared" si="175"/>
        <v>-818</v>
      </c>
      <c r="BV428"/>
      <c r="BW428" s="26"/>
      <c r="BX428" s="107"/>
    </row>
    <row r="429" spans="1:76">
      <c r="A429" s="79">
        <v>821</v>
      </c>
      <c r="B429" s="79">
        <v>722</v>
      </c>
      <c r="C429" s="80" t="s">
        <v>504</v>
      </c>
      <c r="D429" s="81">
        <f t="shared" si="193"/>
        <v>0</v>
      </c>
      <c r="E429" s="82">
        <f t="shared" si="197"/>
        <v>0</v>
      </c>
      <c r="F429" s="82">
        <f t="shared" si="197"/>
        <v>0</v>
      </c>
      <c r="G429" s="83">
        <f t="shared" si="177"/>
        <v>0</v>
      </c>
      <c r="H429" s="84"/>
      <c r="I429" s="85">
        <f t="shared" si="178"/>
        <v>0</v>
      </c>
      <c r="J429" s="86" t="str">
        <f t="shared" si="169"/>
        <v/>
      </c>
      <c r="K429" s="87">
        <f t="shared" si="179"/>
        <v>0</v>
      </c>
      <c r="L429" s="83">
        <f t="shared" si="180"/>
        <v>0</v>
      </c>
      <c r="M429" s="88"/>
      <c r="N429" s="111">
        <f t="shared" si="170"/>
        <v>0</v>
      </c>
      <c r="P429" s="85">
        <f t="shared" si="181"/>
        <v>0</v>
      </c>
      <c r="Q429" s="82">
        <f t="shared" si="182"/>
        <v>0</v>
      </c>
      <c r="R429" s="82">
        <f t="shared" si="183"/>
        <v>0</v>
      </c>
      <c r="S429" s="90">
        <f t="shared" si="171"/>
        <v>0</v>
      </c>
      <c r="U429" s="111">
        <f t="shared" si="184"/>
        <v>0</v>
      </c>
      <c r="V429">
        <f t="shared" si="172"/>
        <v>0</v>
      </c>
      <c r="W429" s="91">
        <v>821</v>
      </c>
      <c r="X429" s="92"/>
      <c r="Y429" s="93"/>
      <c r="Z429" s="93"/>
      <c r="AA429" s="93"/>
      <c r="AB429" s="93"/>
      <c r="AC429" s="93"/>
      <c r="AD429" s="93"/>
      <c r="AE429" s="93"/>
      <c r="AF429" s="93"/>
      <c r="AG429" s="94"/>
      <c r="AI429" s="91">
        <v>823</v>
      </c>
      <c r="AJ429" s="95">
        <v>723</v>
      </c>
      <c r="AK429" s="96" t="s">
        <v>505</v>
      </c>
      <c r="AL429" s="97">
        <f t="shared" si="185"/>
        <v>0</v>
      </c>
      <c r="AM429" s="98">
        <v>0</v>
      </c>
      <c r="AN429" s="97">
        <f t="shared" si="186"/>
        <v>0</v>
      </c>
      <c r="AO429" s="97">
        <v>0</v>
      </c>
      <c r="AP429" s="97">
        <v>0</v>
      </c>
      <c r="AQ429" s="97">
        <v>0</v>
      </c>
      <c r="AR429" s="97">
        <v>0</v>
      </c>
      <c r="AS429" s="97">
        <v>0</v>
      </c>
      <c r="AT429" s="97">
        <f t="shared" si="187"/>
        <v>0</v>
      </c>
      <c r="AU429" s="99">
        <f t="shared" si="188"/>
        <v>0</v>
      </c>
      <c r="AV429" s="99">
        <f t="shared" si="189"/>
        <v>0</v>
      </c>
      <c r="AX429" s="100">
        <v>823</v>
      </c>
      <c r="AY429" s="101" t="s">
        <v>505</v>
      </c>
      <c r="AZ429" s="116"/>
      <c r="BA429" s="102"/>
      <c r="BB429" s="103"/>
      <c r="BC429" s="104">
        <f t="shared" si="194"/>
        <v>0</v>
      </c>
      <c r="BD429" s="103"/>
      <c r="BE429" s="103"/>
      <c r="BF429" s="104">
        <f t="shared" si="173"/>
        <v>0</v>
      </c>
      <c r="BG429" s="105">
        <f t="shared" si="174"/>
        <v>0</v>
      </c>
      <c r="BH429" s="106"/>
      <c r="BI429" s="104">
        <v>0</v>
      </c>
      <c r="BJ429" s="97">
        <f t="shared" si="190"/>
        <v>0</v>
      </c>
      <c r="BK429" s="97">
        <f t="shared" si="191"/>
        <v>0</v>
      </c>
      <c r="BL429" s="97">
        <f t="shared" si="192"/>
        <v>0</v>
      </c>
      <c r="BM429" s="97"/>
      <c r="BN429" s="104">
        <f t="shared" si="195"/>
        <v>0</v>
      </c>
      <c r="BO429" s="105">
        <f t="shared" si="196"/>
        <v>0</v>
      </c>
      <c r="BP429" s="107"/>
      <c r="BQ429" s="108">
        <v>0</v>
      </c>
      <c r="BR429" s="109">
        <v>0</v>
      </c>
      <c r="BS429" s="107"/>
      <c r="BT429" s="110"/>
      <c r="BU429" s="110">
        <f t="shared" si="175"/>
        <v>-821</v>
      </c>
      <c r="BV429"/>
      <c r="BW429" s="26"/>
      <c r="BX429" s="107"/>
    </row>
    <row r="430" spans="1:76">
      <c r="A430" s="79">
        <v>823</v>
      </c>
      <c r="B430" s="79">
        <v>723</v>
      </c>
      <c r="C430" s="80" t="s">
        <v>505</v>
      </c>
      <c r="D430" s="81">
        <f t="shared" si="193"/>
        <v>0</v>
      </c>
      <c r="E430" s="82">
        <f t="shared" si="197"/>
        <v>0</v>
      </c>
      <c r="F430" s="82">
        <f t="shared" si="197"/>
        <v>0</v>
      </c>
      <c r="G430" s="83">
        <f t="shared" si="177"/>
        <v>0</v>
      </c>
      <c r="H430" s="84"/>
      <c r="I430" s="85">
        <f t="shared" si="178"/>
        <v>0</v>
      </c>
      <c r="J430" s="86" t="str">
        <f t="shared" si="169"/>
        <v/>
      </c>
      <c r="K430" s="87">
        <f t="shared" si="179"/>
        <v>0</v>
      </c>
      <c r="L430" s="83">
        <f t="shared" si="180"/>
        <v>0</v>
      </c>
      <c r="M430" s="88"/>
      <c r="N430" s="111">
        <f t="shared" si="170"/>
        <v>0</v>
      </c>
      <c r="P430" s="85">
        <f t="shared" si="181"/>
        <v>0</v>
      </c>
      <c r="Q430" s="82">
        <f t="shared" si="182"/>
        <v>0</v>
      </c>
      <c r="R430" s="82">
        <f t="shared" si="183"/>
        <v>0</v>
      </c>
      <c r="S430" s="90">
        <f t="shared" si="171"/>
        <v>0</v>
      </c>
      <c r="U430" s="111">
        <f t="shared" si="184"/>
        <v>0</v>
      </c>
      <c r="V430">
        <f t="shared" si="172"/>
        <v>0</v>
      </c>
      <c r="W430" s="91">
        <v>823</v>
      </c>
      <c r="X430" s="92"/>
      <c r="Y430" s="93"/>
      <c r="Z430" s="93"/>
      <c r="AA430" s="93"/>
      <c r="AB430" s="93"/>
      <c r="AC430" s="93"/>
      <c r="AD430" s="93"/>
      <c r="AE430" s="93"/>
      <c r="AF430" s="93"/>
      <c r="AG430" s="94"/>
      <c r="AI430" s="91">
        <v>825</v>
      </c>
      <c r="AJ430" s="95">
        <v>786</v>
      </c>
      <c r="AK430" s="96" t="s">
        <v>506</v>
      </c>
      <c r="AL430" s="97">
        <f t="shared" si="185"/>
        <v>0</v>
      </c>
      <c r="AM430" s="98">
        <v>0</v>
      </c>
      <c r="AN430" s="97">
        <f t="shared" si="186"/>
        <v>0</v>
      </c>
      <c r="AO430" s="97">
        <v>0</v>
      </c>
      <c r="AP430" s="97">
        <v>0</v>
      </c>
      <c r="AQ430" s="97">
        <v>0</v>
      </c>
      <c r="AR430" s="97">
        <v>0</v>
      </c>
      <c r="AS430" s="97">
        <v>0</v>
      </c>
      <c r="AT430" s="97">
        <f t="shared" si="187"/>
        <v>0</v>
      </c>
      <c r="AU430" s="99">
        <f t="shared" si="188"/>
        <v>0</v>
      </c>
      <c r="AV430" s="99">
        <f t="shared" si="189"/>
        <v>0</v>
      </c>
      <c r="AX430" s="100">
        <v>825</v>
      </c>
      <c r="AY430" s="101" t="s">
        <v>506</v>
      </c>
      <c r="AZ430" s="116"/>
      <c r="BA430" s="102"/>
      <c r="BB430" s="103"/>
      <c r="BC430" s="104">
        <f t="shared" si="194"/>
        <v>0</v>
      </c>
      <c r="BD430" s="103"/>
      <c r="BE430" s="103"/>
      <c r="BF430" s="104">
        <f t="shared" si="173"/>
        <v>0</v>
      </c>
      <c r="BG430" s="105">
        <f t="shared" si="174"/>
        <v>0</v>
      </c>
      <c r="BH430" s="106"/>
      <c r="BI430" s="104">
        <v>0</v>
      </c>
      <c r="BJ430" s="97">
        <f t="shared" si="190"/>
        <v>0</v>
      </c>
      <c r="BK430" s="97">
        <f t="shared" si="191"/>
        <v>0</v>
      </c>
      <c r="BL430" s="97">
        <f t="shared" si="192"/>
        <v>0</v>
      </c>
      <c r="BM430" s="97"/>
      <c r="BN430" s="104">
        <f t="shared" si="195"/>
        <v>0</v>
      </c>
      <c r="BO430" s="105">
        <f t="shared" si="196"/>
        <v>0</v>
      </c>
      <c r="BP430" s="107"/>
      <c r="BQ430" s="108">
        <v>0</v>
      </c>
      <c r="BR430" s="109">
        <v>0</v>
      </c>
      <c r="BS430" s="107"/>
      <c r="BT430" s="110"/>
      <c r="BU430" s="110">
        <f t="shared" si="175"/>
        <v>-823</v>
      </c>
      <c r="BV430"/>
      <c r="BW430" s="26"/>
      <c r="BX430" s="107"/>
    </row>
    <row r="431" spans="1:76">
      <c r="A431" s="79">
        <v>825</v>
      </c>
      <c r="B431" s="79">
        <v>786</v>
      </c>
      <c r="C431" s="80" t="s">
        <v>506</v>
      </c>
      <c r="D431" s="81">
        <f t="shared" si="193"/>
        <v>0</v>
      </c>
      <c r="E431" s="82">
        <f t="shared" si="197"/>
        <v>0</v>
      </c>
      <c r="F431" s="82">
        <f t="shared" si="197"/>
        <v>0</v>
      </c>
      <c r="G431" s="83">
        <f t="shared" si="177"/>
        <v>0</v>
      </c>
      <c r="H431" s="84"/>
      <c r="I431" s="85">
        <f t="shared" si="178"/>
        <v>0</v>
      </c>
      <c r="J431" s="86" t="str">
        <f t="shared" si="169"/>
        <v/>
      </c>
      <c r="K431" s="87">
        <f t="shared" si="179"/>
        <v>0</v>
      </c>
      <c r="L431" s="83">
        <f t="shared" si="180"/>
        <v>0</v>
      </c>
      <c r="M431" s="88"/>
      <c r="N431" s="111">
        <f t="shared" si="170"/>
        <v>0</v>
      </c>
      <c r="P431" s="85">
        <f t="shared" si="181"/>
        <v>0</v>
      </c>
      <c r="Q431" s="82">
        <f t="shared" si="182"/>
        <v>0</v>
      </c>
      <c r="R431" s="82">
        <f t="shared" si="183"/>
        <v>0</v>
      </c>
      <c r="S431" s="90">
        <f t="shared" si="171"/>
        <v>0</v>
      </c>
      <c r="U431" s="111">
        <f t="shared" si="184"/>
        <v>0</v>
      </c>
      <c r="V431">
        <f t="shared" si="172"/>
        <v>0</v>
      </c>
      <c r="W431" s="91">
        <v>825</v>
      </c>
      <c r="X431" s="92"/>
      <c r="Y431" s="93"/>
      <c r="Z431" s="93"/>
      <c r="AA431" s="93"/>
      <c r="AB431" s="93"/>
      <c r="AC431" s="93"/>
      <c r="AD431" s="93"/>
      <c r="AE431" s="93"/>
      <c r="AF431" s="93"/>
      <c r="AG431" s="94"/>
      <c r="AI431" s="91">
        <v>828</v>
      </c>
      <c r="AJ431" s="95">
        <v>767</v>
      </c>
      <c r="AK431" s="96" t="s">
        <v>507</v>
      </c>
      <c r="AL431" s="97">
        <f t="shared" si="185"/>
        <v>0</v>
      </c>
      <c r="AM431" s="98">
        <v>0</v>
      </c>
      <c r="AN431" s="97">
        <f t="shared" si="186"/>
        <v>0</v>
      </c>
      <c r="AO431" s="97">
        <v>0</v>
      </c>
      <c r="AP431" s="97">
        <v>0</v>
      </c>
      <c r="AQ431" s="97">
        <v>0</v>
      </c>
      <c r="AR431" s="97">
        <v>0</v>
      </c>
      <c r="AS431" s="97">
        <v>0</v>
      </c>
      <c r="AT431" s="97">
        <f t="shared" si="187"/>
        <v>0</v>
      </c>
      <c r="AU431" s="99">
        <f t="shared" si="188"/>
        <v>0</v>
      </c>
      <c r="AV431" s="99">
        <f t="shared" si="189"/>
        <v>0</v>
      </c>
      <c r="AX431" s="100">
        <v>828</v>
      </c>
      <c r="AY431" s="101" t="s">
        <v>507</v>
      </c>
      <c r="AZ431" s="116"/>
      <c r="BA431" s="102"/>
      <c r="BB431" s="103"/>
      <c r="BC431" s="104">
        <f t="shared" si="194"/>
        <v>0</v>
      </c>
      <c r="BD431" s="103"/>
      <c r="BE431" s="103"/>
      <c r="BF431" s="104">
        <f t="shared" si="173"/>
        <v>0</v>
      </c>
      <c r="BG431" s="105">
        <f t="shared" si="174"/>
        <v>0</v>
      </c>
      <c r="BH431" s="106"/>
      <c r="BI431" s="104">
        <v>0</v>
      </c>
      <c r="BJ431" s="97">
        <f t="shared" si="190"/>
        <v>0</v>
      </c>
      <c r="BK431" s="97">
        <f t="shared" si="191"/>
        <v>0</v>
      </c>
      <c r="BL431" s="97">
        <f t="shared" si="192"/>
        <v>0</v>
      </c>
      <c r="BM431" s="97"/>
      <c r="BN431" s="104">
        <f t="shared" si="195"/>
        <v>0</v>
      </c>
      <c r="BO431" s="105">
        <f t="shared" si="196"/>
        <v>0</v>
      </c>
      <c r="BP431" s="107"/>
      <c r="BQ431" s="108">
        <v>0</v>
      </c>
      <c r="BR431" s="109">
        <v>0</v>
      </c>
      <c r="BS431" s="107"/>
      <c r="BT431" s="110"/>
      <c r="BU431" s="110">
        <f t="shared" si="175"/>
        <v>-825</v>
      </c>
      <c r="BV431"/>
      <c r="BW431" s="26"/>
      <c r="BX431" s="107"/>
    </row>
    <row r="432" spans="1:76">
      <c r="A432" s="79">
        <v>828</v>
      </c>
      <c r="B432" s="79">
        <v>767</v>
      </c>
      <c r="C432" s="80" t="s">
        <v>507</v>
      </c>
      <c r="D432" s="81">
        <f t="shared" si="193"/>
        <v>0</v>
      </c>
      <c r="E432" s="82">
        <f t="shared" si="197"/>
        <v>0</v>
      </c>
      <c r="F432" s="82">
        <f t="shared" si="197"/>
        <v>0</v>
      </c>
      <c r="G432" s="83">
        <f t="shared" si="177"/>
        <v>0</v>
      </c>
      <c r="H432" s="84"/>
      <c r="I432" s="85">
        <f t="shared" si="178"/>
        <v>0</v>
      </c>
      <c r="J432" s="86" t="str">
        <f t="shared" si="169"/>
        <v/>
      </c>
      <c r="K432" s="87">
        <f t="shared" si="179"/>
        <v>0</v>
      </c>
      <c r="L432" s="83">
        <f t="shared" si="180"/>
        <v>0</v>
      </c>
      <c r="M432" s="88"/>
      <c r="N432" s="111">
        <f t="shared" si="170"/>
        <v>0</v>
      </c>
      <c r="P432" s="85">
        <f t="shared" si="181"/>
        <v>0</v>
      </c>
      <c r="Q432" s="82">
        <f t="shared" si="182"/>
        <v>0</v>
      </c>
      <c r="R432" s="82">
        <f t="shared" si="183"/>
        <v>0</v>
      </c>
      <c r="S432" s="90">
        <f t="shared" si="171"/>
        <v>0</v>
      </c>
      <c r="U432" s="111">
        <f t="shared" si="184"/>
        <v>0</v>
      </c>
      <c r="V432">
        <f t="shared" si="172"/>
        <v>0</v>
      </c>
      <c r="W432" s="91">
        <v>828</v>
      </c>
      <c r="X432" s="92"/>
      <c r="Y432" s="93"/>
      <c r="Z432" s="93"/>
      <c r="AA432" s="93"/>
      <c r="AB432" s="93"/>
      <c r="AC432" s="93"/>
      <c r="AD432" s="93"/>
      <c r="AE432" s="93"/>
      <c r="AF432" s="93"/>
      <c r="AG432" s="94"/>
      <c r="AI432" s="91">
        <v>829</v>
      </c>
      <c r="AJ432" s="95">
        <v>778</v>
      </c>
      <c r="AK432" s="96" t="s">
        <v>508</v>
      </c>
      <c r="AL432" s="97">
        <f t="shared" si="185"/>
        <v>0</v>
      </c>
      <c r="AM432" s="98">
        <v>0</v>
      </c>
      <c r="AN432" s="97">
        <f t="shared" si="186"/>
        <v>0</v>
      </c>
      <c r="AO432" s="97">
        <v>0</v>
      </c>
      <c r="AP432" s="97">
        <v>0</v>
      </c>
      <c r="AQ432" s="97">
        <v>0</v>
      </c>
      <c r="AR432" s="97">
        <v>0</v>
      </c>
      <c r="AS432" s="97">
        <v>0</v>
      </c>
      <c r="AT432" s="97">
        <f t="shared" si="187"/>
        <v>0</v>
      </c>
      <c r="AU432" s="99">
        <f t="shared" si="188"/>
        <v>0</v>
      </c>
      <c r="AV432" s="99">
        <f t="shared" si="189"/>
        <v>0</v>
      </c>
      <c r="AX432" s="100">
        <v>829</v>
      </c>
      <c r="AY432" s="101" t="s">
        <v>508</v>
      </c>
      <c r="AZ432" s="116"/>
      <c r="BA432" s="102"/>
      <c r="BB432" s="103"/>
      <c r="BC432" s="104">
        <f t="shared" si="194"/>
        <v>0</v>
      </c>
      <c r="BD432" s="103"/>
      <c r="BE432" s="103"/>
      <c r="BF432" s="104">
        <f t="shared" si="173"/>
        <v>0</v>
      </c>
      <c r="BG432" s="105">
        <f t="shared" si="174"/>
        <v>0</v>
      </c>
      <c r="BH432" s="106"/>
      <c r="BI432" s="104">
        <v>0</v>
      </c>
      <c r="BJ432" s="97">
        <f t="shared" si="190"/>
        <v>0</v>
      </c>
      <c r="BK432" s="97">
        <f t="shared" si="191"/>
        <v>0</v>
      </c>
      <c r="BL432" s="97">
        <f t="shared" si="192"/>
        <v>0</v>
      </c>
      <c r="BM432" s="97"/>
      <c r="BN432" s="104">
        <f t="shared" si="195"/>
        <v>0</v>
      </c>
      <c r="BO432" s="105">
        <f t="shared" si="196"/>
        <v>0</v>
      </c>
      <c r="BP432" s="107"/>
      <c r="BQ432" s="108">
        <v>0</v>
      </c>
      <c r="BR432" s="109">
        <v>0</v>
      </c>
      <c r="BS432" s="107"/>
      <c r="BT432" s="110"/>
      <c r="BU432" s="110">
        <f t="shared" si="175"/>
        <v>-828</v>
      </c>
      <c r="BV432"/>
      <c r="BW432" s="26"/>
      <c r="BX432" s="107"/>
    </row>
    <row r="433" spans="1:76">
      <c r="A433" s="79">
        <v>829</v>
      </c>
      <c r="B433" s="79">
        <v>778</v>
      </c>
      <c r="C433" s="80" t="s">
        <v>508</v>
      </c>
      <c r="D433" s="81">
        <f t="shared" si="193"/>
        <v>0</v>
      </c>
      <c r="E433" s="82">
        <f t="shared" si="197"/>
        <v>0</v>
      </c>
      <c r="F433" s="82">
        <f t="shared" si="197"/>
        <v>0</v>
      </c>
      <c r="G433" s="83">
        <f t="shared" si="177"/>
        <v>0</v>
      </c>
      <c r="H433" s="84"/>
      <c r="I433" s="85">
        <f t="shared" si="178"/>
        <v>0</v>
      </c>
      <c r="J433" s="86" t="str">
        <f t="shared" si="169"/>
        <v/>
      </c>
      <c r="K433" s="87">
        <f t="shared" si="179"/>
        <v>0</v>
      </c>
      <c r="L433" s="83">
        <f t="shared" si="180"/>
        <v>0</v>
      </c>
      <c r="M433" s="88"/>
      <c r="N433" s="111">
        <f t="shared" si="170"/>
        <v>0</v>
      </c>
      <c r="P433" s="85">
        <f t="shared" si="181"/>
        <v>0</v>
      </c>
      <c r="Q433" s="82">
        <f t="shared" si="182"/>
        <v>0</v>
      </c>
      <c r="R433" s="82">
        <f t="shared" si="183"/>
        <v>0</v>
      </c>
      <c r="S433" s="90">
        <f t="shared" si="171"/>
        <v>0</v>
      </c>
      <c r="U433" s="111">
        <f t="shared" si="184"/>
        <v>0</v>
      </c>
      <c r="V433">
        <f t="shared" si="172"/>
        <v>0</v>
      </c>
      <c r="W433" s="91">
        <v>829</v>
      </c>
      <c r="X433" s="92"/>
      <c r="Y433" s="93"/>
      <c r="Z433" s="93"/>
      <c r="AA433" s="93"/>
      <c r="AB433" s="93"/>
      <c r="AC433" s="93"/>
      <c r="AD433" s="93"/>
      <c r="AE433" s="93"/>
      <c r="AF433" s="93"/>
      <c r="AG433" s="94"/>
      <c r="AI433" s="91">
        <v>830</v>
      </c>
      <c r="AJ433" s="95">
        <v>781</v>
      </c>
      <c r="AK433" s="96" t="s">
        <v>509</v>
      </c>
      <c r="AL433" s="97">
        <f t="shared" si="185"/>
        <v>0</v>
      </c>
      <c r="AM433" s="98">
        <v>0</v>
      </c>
      <c r="AN433" s="97">
        <f t="shared" si="186"/>
        <v>0</v>
      </c>
      <c r="AO433" s="97">
        <v>0</v>
      </c>
      <c r="AP433" s="97">
        <v>0</v>
      </c>
      <c r="AQ433" s="97">
        <v>0</v>
      </c>
      <c r="AR433" s="97">
        <v>0</v>
      </c>
      <c r="AS433" s="97">
        <v>0</v>
      </c>
      <c r="AT433" s="97">
        <f t="shared" si="187"/>
        <v>0</v>
      </c>
      <c r="AU433" s="99">
        <f t="shared" si="188"/>
        <v>0</v>
      </c>
      <c r="AV433" s="99">
        <f t="shared" si="189"/>
        <v>0</v>
      </c>
      <c r="AX433" s="100">
        <v>830</v>
      </c>
      <c r="AY433" s="101" t="s">
        <v>509</v>
      </c>
      <c r="AZ433" s="116"/>
      <c r="BA433" s="102"/>
      <c r="BB433" s="103"/>
      <c r="BC433" s="104">
        <f t="shared" si="194"/>
        <v>0</v>
      </c>
      <c r="BD433" s="103"/>
      <c r="BE433" s="103"/>
      <c r="BF433" s="104">
        <f t="shared" si="173"/>
        <v>0</v>
      </c>
      <c r="BG433" s="105">
        <f t="shared" si="174"/>
        <v>0</v>
      </c>
      <c r="BH433" s="106"/>
      <c r="BI433" s="104">
        <v>0</v>
      </c>
      <c r="BJ433" s="97">
        <f t="shared" si="190"/>
        <v>0</v>
      </c>
      <c r="BK433" s="97">
        <f t="shared" si="191"/>
        <v>0</v>
      </c>
      <c r="BL433" s="97">
        <f t="shared" si="192"/>
        <v>0</v>
      </c>
      <c r="BM433" s="97"/>
      <c r="BN433" s="104">
        <f t="shared" si="195"/>
        <v>0</v>
      </c>
      <c r="BO433" s="105">
        <f t="shared" si="196"/>
        <v>0</v>
      </c>
      <c r="BP433" s="107"/>
      <c r="BQ433" s="108">
        <v>0</v>
      </c>
      <c r="BR433" s="109">
        <v>0</v>
      </c>
      <c r="BS433" s="107"/>
      <c r="BT433" s="110"/>
      <c r="BU433" s="110">
        <f t="shared" si="175"/>
        <v>-829</v>
      </c>
      <c r="BV433"/>
      <c r="BW433" s="26"/>
      <c r="BX433" s="107"/>
    </row>
    <row r="434" spans="1:76">
      <c r="A434" s="79">
        <v>830</v>
      </c>
      <c r="B434" s="79">
        <v>781</v>
      </c>
      <c r="C434" s="80" t="s">
        <v>509</v>
      </c>
      <c r="D434" s="81">
        <f t="shared" si="193"/>
        <v>0</v>
      </c>
      <c r="E434" s="82">
        <f t="shared" si="197"/>
        <v>0</v>
      </c>
      <c r="F434" s="82">
        <f t="shared" si="197"/>
        <v>0</v>
      </c>
      <c r="G434" s="83">
        <f t="shared" si="177"/>
        <v>0</v>
      </c>
      <c r="H434" s="84"/>
      <c r="I434" s="85">
        <f t="shared" si="178"/>
        <v>0</v>
      </c>
      <c r="J434" s="86" t="str">
        <f t="shared" si="169"/>
        <v/>
      </c>
      <c r="K434" s="87">
        <f t="shared" si="179"/>
        <v>0</v>
      </c>
      <c r="L434" s="83">
        <f t="shared" si="180"/>
        <v>0</v>
      </c>
      <c r="M434" s="88"/>
      <c r="N434" s="111">
        <f t="shared" si="170"/>
        <v>0</v>
      </c>
      <c r="P434" s="85">
        <f t="shared" si="181"/>
        <v>0</v>
      </c>
      <c r="Q434" s="82">
        <f t="shared" si="182"/>
        <v>0</v>
      </c>
      <c r="R434" s="82">
        <f t="shared" si="183"/>
        <v>0</v>
      </c>
      <c r="S434" s="90">
        <f t="shared" si="171"/>
        <v>0</v>
      </c>
      <c r="U434" s="111">
        <f t="shared" si="184"/>
        <v>0</v>
      </c>
      <c r="V434">
        <f t="shared" si="172"/>
        <v>0</v>
      </c>
      <c r="W434" s="91">
        <v>830</v>
      </c>
      <c r="X434" s="92"/>
      <c r="Y434" s="93"/>
      <c r="Z434" s="93"/>
      <c r="AA434" s="93"/>
      <c r="AB434" s="93"/>
      <c r="AC434" s="93"/>
      <c r="AD434" s="93"/>
      <c r="AE434" s="93"/>
      <c r="AF434" s="93"/>
      <c r="AG434" s="94"/>
      <c r="AI434" s="91">
        <v>832</v>
      </c>
      <c r="AJ434" s="95">
        <v>735</v>
      </c>
      <c r="AK434" s="96" t="s">
        <v>510</v>
      </c>
      <c r="AL434" s="97">
        <f t="shared" si="185"/>
        <v>0</v>
      </c>
      <c r="AM434" s="98">
        <v>0</v>
      </c>
      <c r="AN434" s="97">
        <f t="shared" si="186"/>
        <v>0</v>
      </c>
      <c r="AO434" s="97">
        <v>0</v>
      </c>
      <c r="AP434" s="97">
        <v>0</v>
      </c>
      <c r="AQ434" s="97">
        <v>0</v>
      </c>
      <c r="AR434" s="97">
        <v>0</v>
      </c>
      <c r="AS434" s="97">
        <v>0</v>
      </c>
      <c r="AT434" s="97">
        <f t="shared" si="187"/>
        <v>0</v>
      </c>
      <c r="AU434" s="99">
        <f t="shared" si="188"/>
        <v>0</v>
      </c>
      <c r="AV434" s="99">
        <f t="shared" si="189"/>
        <v>0</v>
      </c>
      <c r="AX434" s="100">
        <v>832</v>
      </c>
      <c r="AY434" s="101" t="s">
        <v>510</v>
      </c>
      <c r="AZ434" s="116"/>
      <c r="BA434" s="102"/>
      <c r="BB434" s="103"/>
      <c r="BC434" s="104">
        <f t="shared" si="194"/>
        <v>0</v>
      </c>
      <c r="BD434" s="103"/>
      <c r="BE434" s="103"/>
      <c r="BF434" s="104">
        <f t="shared" si="173"/>
        <v>0</v>
      </c>
      <c r="BG434" s="105">
        <f t="shared" si="174"/>
        <v>0</v>
      </c>
      <c r="BH434" s="106"/>
      <c r="BI434" s="104">
        <v>0</v>
      </c>
      <c r="BJ434" s="97">
        <f t="shared" si="190"/>
        <v>0</v>
      </c>
      <c r="BK434" s="97">
        <f t="shared" si="191"/>
        <v>0</v>
      </c>
      <c r="BL434" s="97">
        <f t="shared" si="192"/>
        <v>0</v>
      </c>
      <c r="BM434" s="97"/>
      <c r="BN434" s="104">
        <f t="shared" si="195"/>
        <v>0</v>
      </c>
      <c r="BO434" s="105">
        <f t="shared" si="196"/>
        <v>0</v>
      </c>
      <c r="BP434" s="107"/>
      <c r="BQ434" s="108">
        <v>0</v>
      </c>
      <c r="BR434" s="109">
        <v>0</v>
      </c>
      <c r="BS434" s="107"/>
      <c r="BT434" s="110"/>
      <c r="BU434" s="110">
        <f t="shared" si="175"/>
        <v>-830</v>
      </c>
      <c r="BV434"/>
      <c r="BW434" s="26"/>
      <c r="BX434" s="107"/>
    </row>
    <row r="435" spans="1:76">
      <c r="A435" s="79">
        <v>832</v>
      </c>
      <c r="B435" s="79">
        <v>735</v>
      </c>
      <c r="C435" s="80" t="s">
        <v>510</v>
      </c>
      <c r="D435" s="81">
        <f t="shared" si="193"/>
        <v>0</v>
      </c>
      <c r="E435" s="82">
        <f t="shared" si="197"/>
        <v>0</v>
      </c>
      <c r="F435" s="82">
        <f t="shared" si="197"/>
        <v>0</v>
      </c>
      <c r="G435" s="83">
        <f t="shared" si="177"/>
        <v>0</v>
      </c>
      <c r="H435" s="84"/>
      <c r="I435" s="85">
        <f t="shared" si="178"/>
        <v>0</v>
      </c>
      <c r="J435" s="86" t="str">
        <f t="shared" si="169"/>
        <v/>
      </c>
      <c r="K435" s="87">
        <f t="shared" si="179"/>
        <v>0</v>
      </c>
      <c r="L435" s="83">
        <f t="shared" si="180"/>
        <v>0</v>
      </c>
      <c r="M435" s="88"/>
      <c r="N435" s="111">
        <f t="shared" si="170"/>
        <v>0</v>
      </c>
      <c r="P435" s="85">
        <f t="shared" si="181"/>
        <v>0</v>
      </c>
      <c r="Q435" s="82">
        <f t="shared" si="182"/>
        <v>0</v>
      </c>
      <c r="R435" s="82">
        <f t="shared" si="183"/>
        <v>0</v>
      </c>
      <c r="S435" s="90">
        <f t="shared" si="171"/>
        <v>0</v>
      </c>
      <c r="U435" s="111">
        <f t="shared" si="184"/>
        <v>0</v>
      </c>
      <c r="V435">
        <f t="shared" si="172"/>
        <v>0</v>
      </c>
      <c r="W435" s="91">
        <v>832</v>
      </c>
      <c r="X435" s="92"/>
      <c r="Y435" s="93"/>
      <c r="Z435" s="93"/>
      <c r="AA435" s="93"/>
      <c r="AB435" s="93"/>
      <c r="AC435" s="93"/>
      <c r="AD435" s="93"/>
      <c r="AE435" s="93"/>
      <c r="AF435" s="93"/>
      <c r="AG435" s="94"/>
      <c r="AI435" s="91">
        <v>851</v>
      </c>
      <c r="AJ435" s="95">
        <v>743</v>
      </c>
      <c r="AK435" s="96" t="s">
        <v>511</v>
      </c>
      <c r="AL435" s="97">
        <f t="shared" si="185"/>
        <v>0</v>
      </c>
      <c r="AM435" s="98">
        <v>0</v>
      </c>
      <c r="AN435" s="97">
        <f t="shared" si="186"/>
        <v>0</v>
      </c>
      <c r="AO435" s="97">
        <v>0</v>
      </c>
      <c r="AP435" s="97">
        <v>0</v>
      </c>
      <c r="AQ435" s="97">
        <v>0</v>
      </c>
      <c r="AR435" s="97">
        <v>0</v>
      </c>
      <c r="AS435" s="97">
        <v>0</v>
      </c>
      <c r="AT435" s="97">
        <f t="shared" si="187"/>
        <v>0</v>
      </c>
      <c r="AU435" s="99">
        <f t="shared" si="188"/>
        <v>0</v>
      </c>
      <c r="AV435" s="99">
        <f t="shared" si="189"/>
        <v>0</v>
      </c>
      <c r="AX435" s="100">
        <v>851</v>
      </c>
      <c r="AY435" s="101" t="s">
        <v>511</v>
      </c>
      <c r="AZ435" s="116"/>
      <c r="BA435" s="102"/>
      <c r="BB435" s="103"/>
      <c r="BC435" s="104">
        <f t="shared" si="194"/>
        <v>0</v>
      </c>
      <c r="BD435" s="103"/>
      <c r="BE435" s="103"/>
      <c r="BF435" s="104">
        <f t="shared" si="173"/>
        <v>0</v>
      </c>
      <c r="BG435" s="105">
        <f t="shared" si="174"/>
        <v>0</v>
      </c>
      <c r="BH435" s="106"/>
      <c r="BI435" s="104">
        <v>0</v>
      </c>
      <c r="BJ435" s="97">
        <f t="shared" si="190"/>
        <v>0</v>
      </c>
      <c r="BK435" s="97">
        <f t="shared" si="191"/>
        <v>0</v>
      </c>
      <c r="BL435" s="97">
        <f t="shared" si="192"/>
        <v>0</v>
      </c>
      <c r="BM435" s="97"/>
      <c r="BN435" s="104">
        <f t="shared" si="195"/>
        <v>0</v>
      </c>
      <c r="BO435" s="105">
        <f t="shared" si="196"/>
        <v>0</v>
      </c>
      <c r="BP435" s="107"/>
      <c r="BQ435" s="108">
        <v>0</v>
      </c>
      <c r="BR435" s="109">
        <v>0</v>
      </c>
      <c r="BS435" s="107"/>
      <c r="BT435" s="110"/>
      <c r="BU435" s="110">
        <f t="shared" si="175"/>
        <v>-832</v>
      </c>
      <c r="BV435"/>
      <c r="BW435" s="26"/>
      <c r="BX435" s="107"/>
    </row>
    <row r="436" spans="1:76">
      <c r="A436" s="79">
        <v>851</v>
      </c>
      <c r="B436" s="79">
        <v>743</v>
      </c>
      <c r="C436" s="80" t="s">
        <v>511</v>
      </c>
      <c r="D436" s="81">
        <f t="shared" si="193"/>
        <v>0</v>
      </c>
      <c r="E436" s="82">
        <f t="shared" si="197"/>
        <v>0</v>
      </c>
      <c r="F436" s="82">
        <f t="shared" si="197"/>
        <v>0</v>
      </c>
      <c r="G436" s="83">
        <f t="shared" si="177"/>
        <v>0</v>
      </c>
      <c r="H436" s="84"/>
      <c r="I436" s="85">
        <f t="shared" si="178"/>
        <v>0</v>
      </c>
      <c r="J436" s="86" t="str">
        <f t="shared" si="169"/>
        <v/>
      </c>
      <c r="K436" s="87">
        <f t="shared" si="179"/>
        <v>0</v>
      </c>
      <c r="L436" s="83">
        <f t="shared" si="180"/>
        <v>0</v>
      </c>
      <c r="M436" s="88"/>
      <c r="N436" s="111">
        <f t="shared" si="170"/>
        <v>0</v>
      </c>
      <c r="P436" s="85">
        <f t="shared" si="181"/>
        <v>0</v>
      </c>
      <c r="Q436" s="82">
        <f t="shared" si="182"/>
        <v>0</v>
      </c>
      <c r="R436" s="82">
        <f t="shared" si="183"/>
        <v>0</v>
      </c>
      <c r="S436" s="90">
        <f t="shared" si="171"/>
        <v>0</v>
      </c>
      <c r="U436" s="111">
        <f t="shared" si="184"/>
        <v>0</v>
      </c>
      <c r="V436">
        <f t="shared" si="172"/>
        <v>0</v>
      </c>
      <c r="W436" s="91">
        <v>851</v>
      </c>
      <c r="X436" s="92"/>
      <c r="Y436" s="93"/>
      <c r="Z436" s="93"/>
      <c r="AA436" s="93"/>
      <c r="AB436" s="93"/>
      <c r="AC436" s="93"/>
      <c r="AD436" s="93"/>
      <c r="AE436" s="93"/>
      <c r="AF436" s="93"/>
      <c r="AG436" s="94"/>
      <c r="AI436" s="91">
        <v>852</v>
      </c>
      <c r="AJ436" s="95">
        <v>739</v>
      </c>
      <c r="AK436" s="96" t="s">
        <v>512</v>
      </c>
      <c r="AL436" s="97">
        <f t="shared" si="185"/>
        <v>0</v>
      </c>
      <c r="AM436" s="98">
        <v>0</v>
      </c>
      <c r="AN436" s="97">
        <f t="shared" si="186"/>
        <v>0</v>
      </c>
      <c r="AO436" s="97">
        <v>0</v>
      </c>
      <c r="AP436" s="97">
        <v>0</v>
      </c>
      <c r="AQ436" s="97">
        <v>0</v>
      </c>
      <c r="AR436" s="97">
        <v>0</v>
      </c>
      <c r="AS436" s="97">
        <v>0</v>
      </c>
      <c r="AT436" s="97">
        <f t="shared" si="187"/>
        <v>0</v>
      </c>
      <c r="AU436" s="99">
        <f t="shared" si="188"/>
        <v>0</v>
      </c>
      <c r="AV436" s="99">
        <f t="shared" si="189"/>
        <v>0</v>
      </c>
      <c r="AX436" s="100">
        <v>852</v>
      </c>
      <c r="AY436" s="101" t="s">
        <v>512</v>
      </c>
      <c r="AZ436" s="116"/>
      <c r="BA436" s="102"/>
      <c r="BB436" s="103"/>
      <c r="BC436" s="104">
        <f t="shared" si="194"/>
        <v>0</v>
      </c>
      <c r="BD436" s="103"/>
      <c r="BE436" s="103"/>
      <c r="BF436" s="104">
        <f t="shared" si="173"/>
        <v>0</v>
      </c>
      <c r="BG436" s="105">
        <f t="shared" si="174"/>
        <v>0</v>
      </c>
      <c r="BH436" s="106"/>
      <c r="BI436" s="104">
        <v>0</v>
      </c>
      <c r="BJ436" s="97">
        <f t="shared" si="190"/>
        <v>0</v>
      </c>
      <c r="BK436" s="97">
        <f t="shared" si="191"/>
        <v>0</v>
      </c>
      <c r="BL436" s="97">
        <f t="shared" si="192"/>
        <v>0</v>
      </c>
      <c r="BM436" s="97"/>
      <c r="BN436" s="104">
        <f t="shared" si="195"/>
        <v>0</v>
      </c>
      <c r="BO436" s="105">
        <f t="shared" si="196"/>
        <v>0</v>
      </c>
      <c r="BP436" s="107"/>
      <c r="BQ436" s="108">
        <v>0</v>
      </c>
      <c r="BR436" s="109">
        <v>0</v>
      </c>
      <c r="BS436" s="107"/>
      <c r="BT436" s="110"/>
      <c r="BU436" s="110">
        <f t="shared" si="175"/>
        <v>-851</v>
      </c>
      <c r="BV436"/>
      <c r="BW436" s="26"/>
      <c r="BX436" s="107"/>
    </row>
    <row r="437" spans="1:76">
      <c r="A437" s="79">
        <v>852</v>
      </c>
      <c r="B437" s="79">
        <v>739</v>
      </c>
      <c r="C437" s="80" t="s">
        <v>512</v>
      </c>
      <c r="D437" s="81">
        <f t="shared" si="193"/>
        <v>0</v>
      </c>
      <c r="E437" s="82">
        <f t="shared" si="197"/>
        <v>0</v>
      </c>
      <c r="F437" s="82">
        <f t="shared" si="197"/>
        <v>0</v>
      </c>
      <c r="G437" s="83">
        <f t="shared" si="177"/>
        <v>0</v>
      </c>
      <c r="H437" s="84"/>
      <c r="I437" s="85">
        <f t="shared" si="178"/>
        <v>0</v>
      </c>
      <c r="J437" s="86" t="str">
        <f t="shared" si="169"/>
        <v/>
      </c>
      <c r="K437" s="87">
        <f t="shared" si="179"/>
        <v>0</v>
      </c>
      <c r="L437" s="83">
        <f t="shared" si="180"/>
        <v>0</v>
      </c>
      <c r="M437" s="88"/>
      <c r="N437" s="111">
        <f t="shared" si="170"/>
        <v>0</v>
      </c>
      <c r="P437" s="85">
        <f t="shared" si="181"/>
        <v>0</v>
      </c>
      <c r="Q437" s="82">
        <f t="shared" si="182"/>
        <v>0</v>
      </c>
      <c r="R437" s="82">
        <f t="shared" si="183"/>
        <v>0</v>
      </c>
      <c r="S437" s="90">
        <f t="shared" si="171"/>
        <v>0</v>
      </c>
      <c r="U437" s="111">
        <f t="shared" si="184"/>
        <v>0</v>
      </c>
      <c r="V437">
        <f t="shared" si="172"/>
        <v>0</v>
      </c>
      <c r="W437" s="91">
        <v>852</v>
      </c>
      <c r="X437" s="92"/>
      <c r="Y437" s="93"/>
      <c r="Z437" s="93"/>
      <c r="AA437" s="93"/>
      <c r="AB437" s="93"/>
      <c r="AC437" s="93"/>
      <c r="AD437" s="93"/>
      <c r="AE437" s="93"/>
      <c r="AF437" s="93"/>
      <c r="AG437" s="94"/>
      <c r="AI437" s="91">
        <v>853</v>
      </c>
      <c r="AJ437" s="95">
        <v>742</v>
      </c>
      <c r="AK437" s="96" t="s">
        <v>513</v>
      </c>
      <c r="AL437" s="97">
        <f t="shared" si="185"/>
        <v>0</v>
      </c>
      <c r="AM437" s="98">
        <v>0</v>
      </c>
      <c r="AN437" s="97">
        <f t="shared" si="186"/>
        <v>0</v>
      </c>
      <c r="AO437" s="97">
        <v>0</v>
      </c>
      <c r="AP437" s="97">
        <v>0</v>
      </c>
      <c r="AQ437" s="97">
        <v>0</v>
      </c>
      <c r="AR437" s="97">
        <v>0</v>
      </c>
      <c r="AS437" s="97">
        <v>0</v>
      </c>
      <c r="AT437" s="97">
        <f t="shared" si="187"/>
        <v>0</v>
      </c>
      <c r="AU437" s="99">
        <f t="shared" si="188"/>
        <v>0</v>
      </c>
      <c r="AV437" s="99">
        <f t="shared" si="189"/>
        <v>0</v>
      </c>
      <c r="AX437" s="100">
        <v>853</v>
      </c>
      <c r="AY437" s="101" t="s">
        <v>513</v>
      </c>
      <c r="AZ437" s="116"/>
      <c r="BA437" s="102"/>
      <c r="BB437" s="103"/>
      <c r="BC437" s="104">
        <f t="shared" si="194"/>
        <v>0</v>
      </c>
      <c r="BD437" s="103"/>
      <c r="BE437" s="103"/>
      <c r="BF437" s="104">
        <f t="shared" si="173"/>
        <v>0</v>
      </c>
      <c r="BG437" s="105">
        <f t="shared" si="174"/>
        <v>0</v>
      </c>
      <c r="BH437" s="106"/>
      <c r="BI437" s="104">
        <v>0</v>
      </c>
      <c r="BJ437" s="97">
        <f t="shared" si="190"/>
        <v>0</v>
      </c>
      <c r="BK437" s="97">
        <f t="shared" si="191"/>
        <v>0</v>
      </c>
      <c r="BL437" s="97">
        <f t="shared" si="192"/>
        <v>0</v>
      </c>
      <c r="BM437" s="97"/>
      <c r="BN437" s="104">
        <f t="shared" si="195"/>
        <v>0</v>
      </c>
      <c r="BO437" s="105">
        <f t="shared" si="196"/>
        <v>0</v>
      </c>
      <c r="BP437" s="107"/>
      <c r="BQ437" s="108">
        <v>0</v>
      </c>
      <c r="BR437" s="109">
        <v>0</v>
      </c>
      <c r="BS437" s="107"/>
      <c r="BT437" s="110"/>
      <c r="BU437" s="110">
        <f t="shared" si="175"/>
        <v>-852</v>
      </c>
      <c r="BV437"/>
      <c r="BW437" s="26"/>
      <c r="BX437" s="107"/>
    </row>
    <row r="438" spans="1:76">
      <c r="A438" s="79">
        <v>853</v>
      </c>
      <c r="B438" s="79">
        <v>742</v>
      </c>
      <c r="C438" s="80" t="s">
        <v>513</v>
      </c>
      <c r="D438" s="81">
        <f t="shared" si="193"/>
        <v>0</v>
      </c>
      <c r="E438" s="82">
        <f t="shared" si="197"/>
        <v>0</v>
      </c>
      <c r="F438" s="82">
        <f t="shared" si="197"/>
        <v>0</v>
      </c>
      <c r="G438" s="83">
        <f t="shared" si="177"/>
        <v>0</v>
      </c>
      <c r="H438" s="84"/>
      <c r="I438" s="85">
        <f t="shared" si="178"/>
        <v>0</v>
      </c>
      <c r="J438" s="86" t="str">
        <f t="shared" si="169"/>
        <v/>
      </c>
      <c r="K438" s="87">
        <f t="shared" si="179"/>
        <v>0</v>
      </c>
      <c r="L438" s="83">
        <f t="shared" si="180"/>
        <v>0</v>
      </c>
      <c r="M438" s="88"/>
      <c r="N438" s="111">
        <f t="shared" si="170"/>
        <v>0</v>
      </c>
      <c r="P438" s="85">
        <f t="shared" si="181"/>
        <v>0</v>
      </c>
      <c r="Q438" s="82">
        <f t="shared" si="182"/>
        <v>0</v>
      </c>
      <c r="R438" s="82">
        <f t="shared" si="183"/>
        <v>0</v>
      </c>
      <c r="S438" s="90">
        <f t="shared" si="171"/>
        <v>0</v>
      </c>
      <c r="U438" s="111">
        <f t="shared" si="184"/>
        <v>0</v>
      </c>
      <c r="V438">
        <f t="shared" si="172"/>
        <v>0</v>
      </c>
      <c r="W438" s="91">
        <v>853</v>
      </c>
      <c r="X438" s="92"/>
      <c r="Y438" s="93"/>
      <c r="Z438" s="93"/>
      <c r="AA438" s="93"/>
      <c r="AB438" s="93"/>
      <c r="AC438" s="93"/>
      <c r="AD438" s="93"/>
      <c r="AE438" s="93"/>
      <c r="AF438" s="93"/>
      <c r="AG438" s="94"/>
      <c r="AI438" s="91">
        <v>854</v>
      </c>
      <c r="AJ438" s="95">
        <v>783</v>
      </c>
      <c r="AK438" s="96" t="s">
        <v>514</v>
      </c>
      <c r="AL438" s="97">
        <f t="shared" si="185"/>
        <v>0</v>
      </c>
      <c r="AM438" s="98">
        <v>0</v>
      </c>
      <c r="AN438" s="97">
        <f t="shared" si="186"/>
        <v>0</v>
      </c>
      <c r="AO438" s="97">
        <v>0</v>
      </c>
      <c r="AP438" s="97">
        <v>0</v>
      </c>
      <c r="AQ438" s="97">
        <v>0</v>
      </c>
      <c r="AR438" s="97">
        <v>0</v>
      </c>
      <c r="AS438" s="97">
        <v>0</v>
      </c>
      <c r="AT438" s="97">
        <f t="shared" si="187"/>
        <v>0</v>
      </c>
      <c r="AU438" s="99">
        <f t="shared" si="188"/>
        <v>0</v>
      </c>
      <c r="AV438" s="99">
        <f t="shared" si="189"/>
        <v>0</v>
      </c>
      <c r="AX438" s="100">
        <v>854</v>
      </c>
      <c r="AY438" s="101" t="s">
        <v>514</v>
      </c>
      <c r="AZ438" s="116"/>
      <c r="BA438" s="102"/>
      <c r="BB438" s="103"/>
      <c r="BC438" s="104">
        <f t="shared" si="194"/>
        <v>0</v>
      </c>
      <c r="BD438" s="103"/>
      <c r="BE438" s="103"/>
      <c r="BF438" s="104">
        <f t="shared" si="173"/>
        <v>0</v>
      </c>
      <c r="BG438" s="105">
        <f t="shared" si="174"/>
        <v>0</v>
      </c>
      <c r="BH438" s="106"/>
      <c r="BI438" s="104">
        <v>0</v>
      </c>
      <c r="BJ438" s="97">
        <f t="shared" si="190"/>
        <v>0</v>
      </c>
      <c r="BK438" s="97">
        <f t="shared" si="191"/>
        <v>0</v>
      </c>
      <c r="BL438" s="97">
        <f t="shared" si="192"/>
        <v>0</v>
      </c>
      <c r="BM438" s="97"/>
      <c r="BN438" s="104">
        <f t="shared" si="195"/>
        <v>0</v>
      </c>
      <c r="BO438" s="105">
        <f t="shared" si="196"/>
        <v>0</v>
      </c>
      <c r="BP438" s="107"/>
      <c r="BQ438" s="108">
        <v>0</v>
      </c>
      <c r="BR438" s="109">
        <v>0</v>
      </c>
      <c r="BS438" s="107"/>
      <c r="BT438" s="110"/>
      <c r="BU438" s="110">
        <f t="shared" si="175"/>
        <v>-853</v>
      </c>
      <c r="BV438"/>
      <c r="BW438" s="26"/>
      <c r="BX438" s="107"/>
    </row>
    <row r="439" spans="1:76">
      <c r="A439" s="79">
        <v>855</v>
      </c>
      <c r="B439" s="79">
        <v>784</v>
      </c>
      <c r="C439" s="80" t="s">
        <v>515</v>
      </c>
      <c r="D439" s="81">
        <f t="shared" si="193"/>
        <v>0</v>
      </c>
      <c r="E439" s="82">
        <f t="shared" si="197"/>
        <v>0</v>
      </c>
      <c r="F439" s="82">
        <f t="shared" si="197"/>
        <v>0</v>
      </c>
      <c r="G439" s="83">
        <f t="shared" si="177"/>
        <v>0</v>
      </c>
      <c r="H439" s="84"/>
      <c r="I439" s="85">
        <f t="shared" si="178"/>
        <v>0</v>
      </c>
      <c r="J439" s="86" t="str">
        <f t="shared" si="169"/>
        <v/>
      </c>
      <c r="K439" s="87">
        <f t="shared" si="179"/>
        <v>0</v>
      </c>
      <c r="L439" s="83">
        <f t="shared" si="180"/>
        <v>0</v>
      </c>
      <c r="M439" s="88"/>
      <c r="N439" s="111">
        <f t="shared" si="170"/>
        <v>0</v>
      </c>
      <c r="P439" s="85">
        <f t="shared" si="181"/>
        <v>0</v>
      </c>
      <c r="Q439" s="82">
        <f t="shared" si="182"/>
        <v>0</v>
      </c>
      <c r="R439" s="82">
        <f t="shared" si="183"/>
        <v>0</v>
      </c>
      <c r="S439" s="90">
        <f t="shared" si="171"/>
        <v>0</v>
      </c>
      <c r="U439" s="111">
        <f t="shared" si="184"/>
        <v>0</v>
      </c>
      <c r="V439">
        <f t="shared" si="172"/>
        <v>0</v>
      </c>
      <c r="W439" s="91">
        <v>855</v>
      </c>
      <c r="X439" s="92"/>
      <c r="Y439" s="93"/>
      <c r="Z439" s="93"/>
      <c r="AA439" s="93"/>
      <c r="AB439" s="93"/>
      <c r="AC439" s="93"/>
      <c r="AD439" s="93"/>
      <c r="AE439" s="93"/>
      <c r="AF439" s="93"/>
      <c r="AG439" s="94"/>
      <c r="AI439" s="91">
        <v>855</v>
      </c>
      <c r="AJ439" s="95">
        <v>784</v>
      </c>
      <c r="AK439" s="96" t="s">
        <v>515</v>
      </c>
      <c r="AL439" s="97">
        <f t="shared" si="185"/>
        <v>0</v>
      </c>
      <c r="AM439" s="98">
        <v>0</v>
      </c>
      <c r="AN439" s="97">
        <f t="shared" si="186"/>
        <v>0</v>
      </c>
      <c r="AO439" s="97">
        <v>0</v>
      </c>
      <c r="AP439" s="97">
        <v>0</v>
      </c>
      <c r="AQ439" s="97">
        <v>0</v>
      </c>
      <c r="AR439" s="97">
        <v>0</v>
      </c>
      <c r="AS439" s="97">
        <v>0</v>
      </c>
      <c r="AT439" s="97">
        <f t="shared" si="187"/>
        <v>0</v>
      </c>
      <c r="AU439" s="99">
        <f t="shared" si="188"/>
        <v>0</v>
      </c>
      <c r="AV439" s="99">
        <f t="shared" si="189"/>
        <v>0</v>
      </c>
      <c r="AX439" s="100">
        <v>855</v>
      </c>
      <c r="AY439" s="101" t="s">
        <v>515</v>
      </c>
      <c r="AZ439" s="116"/>
      <c r="BA439" s="102"/>
      <c r="BB439" s="103"/>
      <c r="BC439" s="104">
        <f t="shared" si="194"/>
        <v>0</v>
      </c>
      <c r="BD439" s="103"/>
      <c r="BE439" s="103"/>
      <c r="BF439" s="104">
        <f t="shared" si="173"/>
        <v>0</v>
      </c>
      <c r="BG439" s="105">
        <f t="shared" si="174"/>
        <v>0</v>
      </c>
      <c r="BH439" s="106"/>
      <c r="BI439" s="104">
        <v>0</v>
      </c>
      <c r="BJ439" s="97">
        <f t="shared" si="190"/>
        <v>0</v>
      </c>
      <c r="BK439" s="97">
        <f t="shared" si="191"/>
        <v>0</v>
      </c>
      <c r="BL439" s="97">
        <f t="shared" si="192"/>
        <v>0</v>
      </c>
      <c r="BM439" s="97"/>
      <c r="BN439" s="104">
        <f t="shared" si="195"/>
        <v>0</v>
      </c>
      <c r="BO439" s="105">
        <f t="shared" si="196"/>
        <v>0</v>
      </c>
      <c r="BP439" s="107"/>
      <c r="BQ439" s="108">
        <v>0</v>
      </c>
      <c r="BR439" s="109">
        <v>0</v>
      </c>
      <c r="BS439" s="107"/>
      <c r="BT439" s="110"/>
      <c r="BU439" s="110">
        <f t="shared" si="175"/>
        <v>-855</v>
      </c>
      <c r="BV439"/>
      <c r="BW439" s="26"/>
      <c r="BX439" s="107"/>
    </row>
    <row r="440" spans="1:76">
      <c r="A440" s="79">
        <v>860</v>
      </c>
      <c r="B440" s="79">
        <v>773</v>
      </c>
      <c r="C440" s="80" t="s">
        <v>516</v>
      </c>
      <c r="D440" s="81">
        <f t="shared" si="193"/>
        <v>0</v>
      </c>
      <c r="E440" s="82">
        <f t="shared" si="197"/>
        <v>0</v>
      </c>
      <c r="F440" s="82">
        <f t="shared" si="197"/>
        <v>0</v>
      </c>
      <c r="G440" s="83">
        <f t="shared" si="177"/>
        <v>0</v>
      </c>
      <c r="H440" s="84"/>
      <c r="I440" s="85">
        <f t="shared" si="178"/>
        <v>0</v>
      </c>
      <c r="J440" s="86" t="str">
        <f t="shared" si="169"/>
        <v/>
      </c>
      <c r="K440" s="87">
        <f t="shared" si="179"/>
        <v>0</v>
      </c>
      <c r="L440" s="83">
        <f t="shared" si="180"/>
        <v>0</v>
      </c>
      <c r="M440" s="88"/>
      <c r="N440" s="111">
        <f t="shared" si="170"/>
        <v>0</v>
      </c>
      <c r="P440" s="85">
        <f t="shared" si="181"/>
        <v>0</v>
      </c>
      <c r="Q440" s="82">
        <f t="shared" si="182"/>
        <v>0</v>
      </c>
      <c r="R440" s="82">
        <f t="shared" si="183"/>
        <v>0</v>
      </c>
      <c r="S440" s="90">
        <f t="shared" si="171"/>
        <v>0</v>
      </c>
      <c r="U440" s="111">
        <f t="shared" si="184"/>
        <v>0</v>
      </c>
      <c r="V440">
        <f t="shared" si="172"/>
        <v>0</v>
      </c>
      <c r="W440" s="91">
        <v>860</v>
      </c>
      <c r="X440" s="92"/>
      <c r="Y440" s="93"/>
      <c r="Z440" s="93"/>
      <c r="AA440" s="93"/>
      <c r="AB440" s="93"/>
      <c r="AC440" s="93"/>
      <c r="AD440" s="93"/>
      <c r="AE440" s="93"/>
      <c r="AF440" s="93"/>
      <c r="AG440" s="94"/>
      <c r="AI440" s="91">
        <v>860</v>
      </c>
      <c r="AJ440" s="95">
        <v>773</v>
      </c>
      <c r="AK440" s="96" t="s">
        <v>516</v>
      </c>
      <c r="AL440" s="97">
        <f t="shared" si="185"/>
        <v>0</v>
      </c>
      <c r="AM440" s="98">
        <v>0</v>
      </c>
      <c r="AN440" s="97">
        <f t="shared" si="186"/>
        <v>0</v>
      </c>
      <c r="AO440" s="97">
        <v>0</v>
      </c>
      <c r="AP440" s="97">
        <v>0</v>
      </c>
      <c r="AQ440" s="97">
        <v>0</v>
      </c>
      <c r="AR440" s="97">
        <v>0</v>
      </c>
      <c r="AS440" s="97">
        <v>0</v>
      </c>
      <c r="AT440" s="97">
        <f t="shared" si="187"/>
        <v>0</v>
      </c>
      <c r="AU440" s="99">
        <f t="shared" si="188"/>
        <v>0</v>
      </c>
      <c r="AV440" s="99">
        <f t="shared" si="189"/>
        <v>0</v>
      </c>
      <c r="AX440" s="100">
        <v>860</v>
      </c>
      <c r="AY440" s="101" t="s">
        <v>516</v>
      </c>
      <c r="AZ440" s="116"/>
      <c r="BA440" s="102"/>
      <c r="BB440" s="103"/>
      <c r="BC440" s="104">
        <f t="shared" si="194"/>
        <v>0</v>
      </c>
      <c r="BD440" s="103"/>
      <c r="BE440" s="103"/>
      <c r="BF440" s="104">
        <f t="shared" si="173"/>
        <v>0</v>
      </c>
      <c r="BG440" s="105">
        <f t="shared" si="174"/>
        <v>0</v>
      </c>
      <c r="BH440" s="106"/>
      <c r="BI440" s="104">
        <v>0</v>
      </c>
      <c r="BJ440" s="97">
        <f t="shared" si="190"/>
        <v>0</v>
      </c>
      <c r="BK440" s="97">
        <f t="shared" si="191"/>
        <v>0</v>
      </c>
      <c r="BL440" s="97">
        <f t="shared" si="192"/>
        <v>0</v>
      </c>
      <c r="BM440" s="97"/>
      <c r="BN440" s="104">
        <f t="shared" si="195"/>
        <v>0</v>
      </c>
      <c r="BO440" s="105">
        <f t="shared" si="196"/>
        <v>0</v>
      </c>
      <c r="BP440" s="107"/>
      <c r="BQ440" s="108">
        <v>0</v>
      </c>
      <c r="BR440" s="109">
        <v>0</v>
      </c>
      <c r="BS440" s="107"/>
      <c r="BT440" s="110"/>
      <c r="BU440" s="110">
        <f t="shared" si="175"/>
        <v>-860</v>
      </c>
      <c r="BV440"/>
      <c r="BW440" s="26"/>
      <c r="BX440" s="107"/>
    </row>
    <row r="441" spans="1:76">
      <c r="A441" s="79">
        <v>871</v>
      </c>
      <c r="B441" s="79">
        <v>751</v>
      </c>
      <c r="C441" s="80" t="s">
        <v>517</v>
      </c>
      <c r="D441" s="81">
        <f t="shared" si="193"/>
        <v>0</v>
      </c>
      <c r="E441" s="82">
        <f t="shared" si="197"/>
        <v>0</v>
      </c>
      <c r="F441" s="82">
        <f t="shared" si="197"/>
        <v>0</v>
      </c>
      <c r="G441" s="83">
        <f t="shared" si="177"/>
        <v>0</v>
      </c>
      <c r="H441" s="84"/>
      <c r="I441" s="85">
        <f t="shared" si="178"/>
        <v>0</v>
      </c>
      <c r="J441" s="86" t="str">
        <f t="shared" si="169"/>
        <v/>
      </c>
      <c r="K441" s="87">
        <f t="shared" si="179"/>
        <v>0</v>
      </c>
      <c r="L441" s="83">
        <f t="shared" si="180"/>
        <v>0</v>
      </c>
      <c r="M441" s="88"/>
      <c r="N441" s="111">
        <f t="shared" si="170"/>
        <v>0</v>
      </c>
      <c r="P441" s="85">
        <f t="shared" si="181"/>
        <v>0</v>
      </c>
      <c r="Q441" s="82">
        <f t="shared" si="182"/>
        <v>0</v>
      </c>
      <c r="R441" s="82">
        <f t="shared" si="183"/>
        <v>0</v>
      </c>
      <c r="S441" s="90">
        <f t="shared" si="171"/>
        <v>0</v>
      </c>
      <c r="U441" s="111">
        <f t="shared" si="184"/>
        <v>0</v>
      </c>
      <c r="V441">
        <f t="shared" si="172"/>
        <v>0</v>
      </c>
      <c r="W441" s="91">
        <v>871</v>
      </c>
      <c r="X441" s="92"/>
      <c r="Y441" s="93"/>
      <c r="Z441" s="93"/>
      <c r="AA441" s="93"/>
      <c r="AB441" s="93"/>
      <c r="AC441" s="93"/>
      <c r="AD441" s="93"/>
      <c r="AE441" s="93"/>
      <c r="AF441" s="93"/>
      <c r="AG441" s="94"/>
      <c r="AI441" s="91">
        <v>871</v>
      </c>
      <c r="AJ441" s="95">
        <v>751</v>
      </c>
      <c r="AK441" s="96" t="s">
        <v>517</v>
      </c>
      <c r="AL441" s="97">
        <f t="shared" si="185"/>
        <v>0</v>
      </c>
      <c r="AM441" s="98">
        <v>0</v>
      </c>
      <c r="AN441" s="97">
        <f t="shared" si="186"/>
        <v>0</v>
      </c>
      <c r="AO441" s="97">
        <v>0</v>
      </c>
      <c r="AP441" s="97">
        <v>0</v>
      </c>
      <c r="AQ441" s="97">
        <v>0</v>
      </c>
      <c r="AR441" s="97">
        <v>0</v>
      </c>
      <c r="AS441" s="97">
        <v>0</v>
      </c>
      <c r="AT441" s="97">
        <f t="shared" si="187"/>
        <v>0</v>
      </c>
      <c r="AU441" s="99">
        <f t="shared" si="188"/>
        <v>0</v>
      </c>
      <c r="AV441" s="99">
        <f t="shared" si="189"/>
        <v>0</v>
      </c>
      <c r="AX441" s="100">
        <v>871</v>
      </c>
      <c r="AY441" s="101" t="s">
        <v>517</v>
      </c>
      <c r="AZ441" s="116"/>
      <c r="BA441" s="102"/>
      <c r="BB441" s="103"/>
      <c r="BC441" s="104">
        <f t="shared" si="194"/>
        <v>0</v>
      </c>
      <c r="BD441" s="103"/>
      <c r="BE441" s="103"/>
      <c r="BF441" s="104">
        <f t="shared" si="173"/>
        <v>0</v>
      </c>
      <c r="BG441" s="105">
        <f t="shared" si="174"/>
        <v>0</v>
      </c>
      <c r="BH441" s="106"/>
      <c r="BI441" s="104">
        <v>0</v>
      </c>
      <c r="BJ441" s="97">
        <f t="shared" si="190"/>
        <v>0</v>
      </c>
      <c r="BK441" s="97">
        <f t="shared" si="191"/>
        <v>0</v>
      </c>
      <c r="BL441" s="97">
        <f t="shared" si="192"/>
        <v>0</v>
      </c>
      <c r="BM441" s="97"/>
      <c r="BN441" s="104">
        <f t="shared" si="195"/>
        <v>0</v>
      </c>
      <c r="BO441" s="105">
        <f t="shared" si="196"/>
        <v>0</v>
      </c>
      <c r="BP441" s="107"/>
      <c r="BQ441" s="108">
        <v>0</v>
      </c>
      <c r="BR441" s="109">
        <v>0</v>
      </c>
      <c r="BS441" s="107"/>
      <c r="BT441" s="110"/>
      <c r="BU441" s="110">
        <f t="shared" si="175"/>
        <v>-871</v>
      </c>
      <c r="BV441"/>
      <c r="BW441" s="26"/>
      <c r="BX441" s="107"/>
    </row>
    <row r="442" spans="1:76">
      <c r="A442" s="79">
        <v>872</v>
      </c>
      <c r="B442" s="79">
        <v>754</v>
      </c>
      <c r="C442" s="80" t="s">
        <v>518</v>
      </c>
      <c r="D442" s="81">
        <f t="shared" si="193"/>
        <v>0</v>
      </c>
      <c r="E442" s="82">
        <f t="shared" si="197"/>
        <v>0</v>
      </c>
      <c r="F442" s="82">
        <f t="shared" si="197"/>
        <v>0</v>
      </c>
      <c r="G442" s="83">
        <f t="shared" si="177"/>
        <v>0</v>
      </c>
      <c r="H442" s="84"/>
      <c r="I442" s="85">
        <f t="shared" si="178"/>
        <v>0</v>
      </c>
      <c r="J442" s="86" t="str">
        <f t="shared" si="169"/>
        <v/>
      </c>
      <c r="K442" s="87">
        <f t="shared" si="179"/>
        <v>0</v>
      </c>
      <c r="L442" s="83">
        <f t="shared" si="180"/>
        <v>0</v>
      </c>
      <c r="M442" s="88"/>
      <c r="N442" s="111">
        <f t="shared" si="170"/>
        <v>0</v>
      </c>
      <c r="P442" s="85">
        <f t="shared" si="181"/>
        <v>0</v>
      </c>
      <c r="Q442" s="82">
        <f t="shared" si="182"/>
        <v>0</v>
      </c>
      <c r="R442" s="82">
        <f t="shared" si="183"/>
        <v>0</v>
      </c>
      <c r="S442" s="90">
        <f t="shared" si="171"/>
        <v>0</v>
      </c>
      <c r="U442" s="111">
        <f t="shared" si="184"/>
        <v>0</v>
      </c>
      <c r="V442">
        <f t="shared" si="172"/>
        <v>0</v>
      </c>
      <c r="W442" s="91">
        <v>872</v>
      </c>
      <c r="X442" s="92"/>
      <c r="Y442" s="93"/>
      <c r="Z442" s="93"/>
      <c r="AA442" s="93"/>
      <c r="AB442" s="93"/>
      <c r="AC442" s="93"/>
      <c r="AD442" s="93"/>
      <c r="AE442" s="93"/>
      <c r="AF442" s="93"/>
      <c r="AG442" s="94"/>
      <c r="AI442" s="91">
        <v>872</v>
      </c>
      <c r="AJ442" s="95">
        <v>754</v>
      </c>
      <c r="AK442" s="96" t="s">
        <v>518</v>
      </c>
      <c r="AL442" s="97">
        <f t="shared" si="185"/>
        <v>0</v>
      </c>
      <c r="AM442" s="98">
        <v>0</v>
      </c>
      <c r="AN442" s="97">
        <f t="shared" si="186"/>
        <v>0</v>
      </c>
      <c r="AO442" s="97">
        <v>0</v>
      </c>
      <c r="AP442" s="97">
        <v>0</v>
      </c>
      <c r="AQ442" s="97">
        <v>0</v>
      </c>
      <c r="AR442" s="97">
        <v>0</v>
      </c>
      <c r="AS442" s="97">
        <v>0</v>
      </c>
      <c r="AT442" s="97">
        <f t="shared" si="187"/>
        <v>0</v>
      </c>
      <c r="AU442" s="99">
        <f t="shared" si="188"/>
        <v>0</v>
      </c>
      <c r="AV442" s="99">
        <f t="shared" si="189"/>
        <v>0</v>
      </c>
      <c r="AX442" s="100">
        <v>872</v>
      </c>
      <c r="AY442" s="101" t="s">
        <v>518</v>
      </c>
      <c r="AZ442" s="116"/>
      <c r="BA442" s="102"/>
      <c r="BB442" s="103"/>
      <c r="BC442" s="104">
        <f t="shared" si="194"/>
        <v>0</v>
      </c>
      <c r="BD442" s="103"/>
      <c r="BE442" s="103"/>
      <c r="BF442" s="104">
        <f t="shared" si="173"/>
        <v>0</v>
      </c>
      <c r="BG442" s="105">
        <f t="shared" si="174"/>
        <v>0</v>
      </c>
      <c r="BH442" s="106"/>
      <c r="BI442" s="104">
        <v>0</v>
      </c>
      <c r="BJ442" s="97">
        <f t="shared" si="190"/>
        <v>0</v>
      </c>
      <c r="BK442" s="97">
        <f t="shared" si="191"/>
        <v>0</v>
      </c>
      <c r="BL442" s="97">
        <f t="shared" si="192"/>
        <v>0</v>
      </c>
      <c r="BM442" s="97"/>
      <c r="BN442" s="104">
        <f t="shared" si="195"/>
        <v>0</v>
      </c>
      <c r="BO442" s="105">
        <f t="shared" si="196"/>
        <v>0</v>
      </c>
      <c r="BP442" s="107"/>
      <c r="BQ442" s="108">
        <v>0</v>
      </c>
      <c r="BR442" s="109">
        <v>0</v>
      </c>
      <c r="BS442" s="107"/>
      <c r="BT442" s="110"/>
      <c r="BU442" s="110">
        <f t="shared" si="175"/>
        <v>-872</v>
      </c>
      <c r="BV442"/>
      <c r="BW442" s="26"/>
      <c r="BX442" s="107"/>
    </row>
    <row r="443" spans="1:76">
      <c r="A443" s="79">
        <v>873</v>
      </c>
      <c r="B443" s="79">
        <v>753</v>
      </c>
      <c r="C443" s="80" t="s">
        <v>519</v>
      </c>
      <c r="D443" s="81">
        <f t="shared" si="193"/>
        <v>0</v>
      </c>
      <c r="E443" s="82">
        <f t="shared" si="197"/>
        <v>0</v>
      </c>
      <c r="F443" s="82">
        <f t="shared" si="197"/>
        <v>0</v>
      </c>
      <c r="G443" s="83">
        <f t="shared" si="177"/>
        <v>0</v>
      </c>
      <c r="H443" s="84"/>
      <c r="I443" s="85">
        <f t="shared" si="178"/>
        <v>0</v>
      </c>
      <c r="J443" s="86" t="str">
        <f t="shared" si="169"/>
        <v/>
      </c>
      <c r="K443" s="87">
        <f t="shared" si="179"/>
        <v>0</v>
      </c>
      <c r="L443" s="83">
        <f t="shared" si="180"/>
        <v>0</v>
      </c>
      <c r="M443" s="88"/>
      <c r="N443" s="111">
        <f t="shared" si="170"/>
        <v>0</v>
      </c>
      <c r="P443" s="85">
        <f t="shared" si="181"/>
        <v>0</v>
      </c>
      <c r="Q443" s="82">
        <f t="shared" si="182"/>
        <v>0</v>
      </c>
      <c r="R443" s="82">
        <f t="shared" si="183"/>
        <v>0</v>
      </c>
      <c r="S443" s="90">
        <f t="shared" si="171"/>
        <v>0</v>
      </c>
      <c r="U443" s="111">
        <f t="shared" si="184"/>
        <v>0</v>
      </c>
      <c r="V443">
        <f t="shared" si="172"/>
        <v>0</v>
      </c>
      <c r="W443" s="91">
        <v>873</v>
      </c>
      <c r="X443" s="92"/>
      <c r="Y443" s="93"/>
      <c r="Z443" s="93"/>
      <c r="AA443" s="93"/>
      <c r="AB443" s="93"/>
      <c r="AC443" s="93"/>
      <c r="AD443" s="93"/>
      <c r="AE443" s="93"/>
      <c r="AF443" s="93"/>
      <c r="AG443" s="94"/>
      <c r="AI443" s="91">
        <v>873</v>
      </c>
      <c r="AJ443" s="95">
        <v>753</v>
      </c>
      <c r="AK443" s="96" t="s">
        <v>519</v>
      </c>
      <c r="AL443" s="97">
        <f t="shared" si="185"/>
        <v>0</v>
      </c>
      <c r="AM443" s="98">
        <v>0</v>
      </c>
      <c r="AN443" s="97">
        <f t="shared" si="186"/>
        <v>0</v>
      </c>
      <c r="AO443" s="97">
        <v>0</v>
      </c>
      <c r="AP443" s="97">
        <v>0</v>
      </c>
      <c r="AQ443" s="97">
        <v>0</v>
      </c>
      <c r="AR443" s="97">
        <v>0</v>
      </c>
      <c r="AS443" s="97">
        <v>0</v>
      </c>
      <c r="AT443" s="97">
        <f t="shared" si="187"/>
        <v>0</v>
      </c>
      <c r="AU443" s="99">
        <f t="shared" si="188"/>
        <v>0</v>
      </c>
      <c r="AV443" s="99">
        <f t="shared" si="189"/>
        <v>0</v>
      </c>
      <c r="AX443" s="100">
        <v>873</v>
      </c>
      <c r="AY443" s="101" t="s">
        <v>519</v>
      </c>
      <c r="AZ443" s="116"/>
      <c r="BA443" s="102"/>
      <c r="BB443" s="103"/>
      <c r="BC443" s="104">
        <f t="shared" si="194"/>
        <v>0</v>
      </c>
      <c r="BD443" s="103"/>
      <c r="BE443" s="103"/>
      <c r="BF443" s="104">
        <f t="shared" si="173"/>
        <v>0</v>
      </c>
      <c r="BG443" s="105">
        <f t="shared" si="174"/>
        <v>0</v>
      </c>
      <c r="BH443" s="106"/>
      <c r="BI443" s="104">
        <v>0</v>
      </c>
      <c r="BJ443" s="97">
        <f t="shared" si="190"/>
        <v>0</v>
      </c>
      <c r="BK443" s="97">
        <f t="shared" si="191"/>
        <v>0</v>
      </c>
      <c r="BL443" s="97">
        <f t="shared" si="192"/>
        <v>0</v>
      </c>
      <c r="BM443" s="97"/>
      <c r="BN443" s="104">
        <f t="shared" si="195"/>
        <v>0</v>
      </c>
      <c r="BO443" s="105">
        <f t="shared" si="196"/>
        <v>0</v>
      </c>
      <c r="BP443" s="107"/>
      <c r="BQ443" s="108">
        <v>0</v>
      </c>
      <c r="BR443" s="109">
        <v>0</v>
      </c>
      <c r="BS443" s="107"/>
      <c r="BT443" s="110"/>
      <c r="BU443" s="110">
        <f t="shared" si="175"/>
        <v>-873</v>
      </c>
      <c r="BV443"/>
      <c r="BW443" s="26"/>
      <c r="BX443" s="107"/>
    </row>
    <row r="444" spans="1:76">
      <c r="A444" s="79">
        <v>876</v>
      </c>
      <c r="B444" s="79">
        <v>762</v>
      </c>
      <c r="C444" s="80" t="s">
        <v>520</v>
      </c>
      <c r="D444" s="81">
        <f t="shared" si="193"/>
        <v>0</v>
      </c>
      <c r="E444" s="82">
        <f t="shared" si="197"/>
        <v>0</v>
      </c>
      <c r="F444" s="82">
        <f t="shared" si="197"/>
        <v>0</v>
      </c>
      <c r="G444" s="83">
        <f t="shared" si="177"/>
        <v>0</v>
      </c>
      <c r="H444" s="84"/>
      <c r="I444" s="85">
        <f t="shared" si="178"/>
        <v>0</v>
      </c>
      <c r="J444" s="86" t="str">
        <f t="shared" si="169"/>
        <v/>
      </c>
      <c r="K444" s="87">
        <f t="shared" si="179"/>
        <v>0</v>
      </c>
      <c r="L444" s="83">
        <f t="shared" si="180"/>
        <v>0</v>
      </c>
      <c r="M444" s="88"/>
      <c r="N444" s="111">
        <f t="shared" si="170"/>
        <v>0</v>
      </c>
      <c r="P444" s="85">
        <f t="shared" si="181"/>
        <v>0</v>
      </c>
      <c r="Q444" s="82">
        <f t="shared" si="182"/>
        <v>0</v>
      </c>
      <c r="R444" s="82">
        <f t="shared" si="183"/>
        <v>0</v>
      </c>
      <c r="S444" s="90">
        <f t="shared" si="171"/>
        <v>0</v>
      </c>
      <c r="U444" s="111">
        <f t="shared" si="184"/>
        <v>0</v>
      </c>
      <c r="V444">
        <f t="shared" si="172"/>
        <v>0</v>
      </c>
      <c r="W444" s="91">
        <v>876</v>
      </c>
      <c r="X444" s="92"/>
      <c r="Y444" s="93"/>
      <c r="Z444" s="93"/>
      <c r="AA444" s="93"/>
      <c r="AB444" s="93"/>
      <c r="AC444" s="93"/>
      <c r="AD444" s="93"/>
      <c r="AE444" s="93"/>
      <c r="AF444" s="93"/>
      <c r="AG444" s="94"/>
      <c r="AI444" s="91">
        <v>876</v>
      </c>
      <c r="AJ444" s="95">
        <v>762</v>
      </c>
      <c r="AK444" s="96" t="s">
        <v>520</v>
      </c>
      <c r="AL444" s="97">
        <f t="shared" si="185"/>
        <v>0</v>
      </c>
      <c r="AM444" s="98">
        <v>0</v>
      </c>
      <c r="AN444" s="97">
        <f t="shared" si="186"/>
        <v>0</v>
      </c>
      <c r="AO444" s="97">
        <v>0</v>
      </c>
      <c r="AP444" s="97">
        <v>0</v>
      </c>
      <c r="AQ444" s="97">
        <v>0</v>
      </c>
      <c r="AR444" s="97">
        <v>0</v>
      </c>
      <c r="AS444" s="97">
        <v>0</v>
      </c>
      <c r="AT444" s="97">
        <f t="shared" si="187"/>
        <v>0</v>
      </c>
      <c r="AU444" s="99">
        <f t="shared" si="188"/>
        <v>0</v>
      </c>
      <c r="AV444" s="99">
        <f t="shared" si="189"/>
        <v>0</v>
      </c>
      <c r="AX444" s="100">
        <v>876</v>
      </c>
      <c r="AY444" s="101" t="s">
        <v>520</v>
      </c>
      <c r="AZ444" s="116"/>
      <c r="BA444" s="102"/>
      <c r="BB444" s="103"/>
      <c r="BC444" s="104">
        <f t="shared" si="194"/>
        <v>0</v>
      </c>
      <c r="BD444" s="103"/>
      <c r="BE444" s="103"/>
      <c r="BF444" s="104">
        <f t="shared" si="173"/>
        <v>0</v>
      </c>
      <c r="BG444" s="105">
        <f t="shared" si="174"/>
        <v>0</v>
      </c>
      <c r="BH444" s="106"/>
      <c r="BI444" s="104">
        <v>0</v>
      </c>
      <c r="BJ444" s="97">
        <f t="shared" si="190"/>
        <v>0</v>
      </c>
      <c r="BK444" s="97">
        <f t="shared" si="191"/>
        <v>0</v>
      </c>
      <c r="BL444" s="97">
        <f t="shared" si="192"/>
        <v>0</v>
      </c>
      <c r="BM444" s="97"/>
      <c r="BN444" s="104">
        <f t="shared" si="195"/>
        <v>0</v>
      </c>
      <c r="BO444" s="105">
        <f t="shared" si="196"/>
        <v>0</v>
      </c>
      <c r="BP444" s="107"/>
      <c r="BQ444" s="108">
        <v>0</v>
      </c>
      <c r="BR444" s="109">
        <v>0</v>
      </c>
      <c r="BS444" s="107"/>
      <c r="BT444" s="110"/>
      <c r="BU444" s="110">
        <f t="shared" si="175"/>
        <v>-876</v>
      </c>
      <c r="BV444"/>
      <c r="BW444" s="26"/>
      <c r="BX444" s="107"/>
    </row>
    <row r="445" spans="1:76">
      <c r="A445" s="79">
        <v>878</v>
      </c>
      <c r="B445" s="79">
        <v>785</v>
      </c>
      <c r="C445" s="80" t="s">
        <v>521</v>
      </c>
      <c r="D445" s="81">
        <f t="shared" si="193"/>
        <v>0</v>
      </c>
      <c r="E445" s="82">
        <f t="shared" si="197"/>
        <v>0</v>
      </c>
      <c r="F445" s="82">
        <f t="shared" si="197"/>
        <v>0</v>
      </c>
      <c r="G445" s="83">
        <f t="shared" si="177"/>
        <v>0</v>
      </c>
      <c r="H445" s="84"/>
      <c r="I445" s="85">
        <f t="shared" si="178"/>
        <v>0</v>
      </c>
      <c r="J445" s="86" t="str">
        <f t="shared" si="169"/>
        <v/>
      </c>
      <c r="K445" s="87">
        <f t="shared" si="179"/>
        <v>0</v>
      </c>
      <c r="L445" s="83">
        <f t="shared" si="180"/>
        <v>0</v>
      </c>
      <c r="M445" s="88"/>
      <c r="N445" s="111">
        <f t="shared" si="170"/>
        <v>0</v>
      </c>
      <c r="P445" s="85">
        <f t="shared" si="181"/>
        <v>0</v>
      </c>
      <c r="Q445" s="82">
        <f t="shared" si="182"/>
        <v>0</v>
      </c>
      <c r="R445" s="82">
        <f t="shared" si="183"/>
        <v>0</v>
      </c>
      <c r="S445" s="90">
        <f t="shared" si="171"/>
        <v>0</v>
      </c>
      <c r="U445" s="111">
        <f t="shared" si="184"/>
        <v>0</v>
      </c>
      <c r="V445">
        <f t="shared" si="172"/>
        <v>0</v>
      </c>
      <c r="W445" s="91">
        <v>878</v>
      </c>
      <c r="X445" s="92"/>
      <c r="Y445" s="93"/>
      <c r="Z445" s="93"/>
      <c r="AA445" s="93"/>
      <c r="AB445" s="93"/>
      <c r="AC445" s="93"/>
      <c r="AD445" s="93"/>
      <c r="AE445" s="93"/>
      <c r="AF445" s="93"/>
      <c r="AG445" s="94"/>
      <c r="AI445" s="91">
        <v>878</v>
      </c>
      <c r="AJ445" s="95">
        <v>785</v>
      </c>
      <c r="AK445" s="96" t="s">
        <v>521</v>
      </c>
      <c r="AL445" s="97">
        <f t="shared" si="185"/>
        <v>0</v>
      </c>
      <c r="AM445" s="98">
        <v>0</v>
      </c>
      <c r="AN445" s="97">
        <f t="shared" si="186"/>
        <v>0</v>
      </c>
      <c r="AO445" s="97">
        <v>0</v>
      </c>
      <c r="AP445" s="97">
        <v>0</v>
      </c>
      <c r="AQ445" s="97">
        <v>0</v>
      </c>
      <c r="AR445" s="97">
        <v>0</v>
      </c>
      <c r="AS445" s="97">
        <v>0</v>
      </c>
      <c r="AT445" s="97">
        <f t="shared" si="187"/>
        <v>0</v>
      </c>
      <c r="AU445" s="99">
        <f t="shared" si="188"/>
        <v>0</v>
      </c>
      <c r="AV445" s="99">
        <f t="shared" si="189"/>
        <v>0</v>
      </c>
      <c r="AX445" s="100">
        <v>878</v>
      </c>
      <c r="AY445" s="101" t="s">
        <v>521</v>
      </c>
      <c r="AZ445" s="116"/>
      <c r="BA445" s="102"/>
      <c r="BB445" s="103"/>
      <c r="BC445" s="104">
        <f t="shared" si="194"/>
        <v>0</v>
      </c>
      <c r="BD445" s="103"/>
      <c r="BE445" s="103"/>
      <c r="BF445" s="104">
        <f t="shared" si="173"/>
        <v>0</v>
      </c>
      <c r="BG445" s="105">
        <f t="shared" si="174"/>
        <v>0</v>
      </c>
      <c r="BH445" s="106"/>
      <c r="BI445" s="104">
        <v>0</v>
      </c>
      <c r="BJ445" s="97">
        <f t="shared" si="190"/>
        <v>0</v>
      </c>
      <c r="BK445" s="97">
        <f t="shared" si="191"/>
        <v>0</v>
      </c>
      <c r="BL445" s="97">
        <f t="shared" si="192"/>
        <v>0</v>
      </c>
      <c r="BM445" s="97"/>
      <c r="BN445" s="104">
        <f t="shared" si="195"/>
        <v>0</v>
      </c>
      <c r="BO445" s="105">
        <f t="shared" si="196"/>
        <v>0</v>
      </c>
      <c r="BP445" s="107"/>
      <c r="BQ445" s="108">
        <v>0</v>
      </c>
      <c r="BR445" s="109">
        <v>0</v>
      </c>
      <c r="BS445" s="107"/>
      <c r="BT445" s="110"/>
      <c r="BU445" s="110">
        <f t="shared" si="175"/>
        <v>-878</v>
      </c>
      <c r="BV445"/>
      <c r="BW445" s="26"/>
      <c r="BX445" s="107"/>
    </row>
    <row r="446" spans="1:76">
      <c r="A446" s="79">
        <v>879</v>
      </c>
      <c r="B446" s="79">
        <v>758</v>
      </c>
      <c r="C446" s="80" t="s">
        <v>522</v>
      </c>
      <c r="D446" s="81">
        <f t="shared" si="193"/>
        <v>0</v>
      </c>
      <c r="E446" s="82">
        <f t="shared" si="197"/>
        <v>0</v>
      </c>
      <c r="F446" s="82">
        <f t="shared" si="197"/>
        <v>0</v>
      </c>
      <c r="G446" s="83">
        <f t="shared" si="177"/>
        <v>0</v>
      </c>
      <c r="H446" s="84"/>
      <c r="I446" s="85">
        <f t="shared" si="178"/>
        <v>0</v>
      </c>
      <c r="J446" s="86" t="str">
        <f t="shared" si="169"/>
        <v/>
      </c>
      <c r="K446" s="87">
        <f t="shared" si="179"/>
        <v>0</v>
      </c>
      <c r="L446" s="83">
        <f t="shared" si="180"/>
        <v>0</v>
      </c>
      <c r="M446" s="88"/>
      <c r="N446" s="111">
        <f t="shared" si="170"/>
        <v>0</v>
      </c>
      <c r="P446" s="85">
        <f t="shared" si="181"/>
        <v>0</v>
      </c>
      <c r="Q446" s="82">
        <f t="shared" si="182"/>
        <v>0</v>
      </c>
      <c r="R446" s="82">
        <f t="shared" si="183"/>
        <v>0</v>
      </c>
      <c r="S446" s="90">
        <f t="shared" si="171"/>
        <v>0</v>
      </c>
      <c r="U446" s="111">
        <f t="shared" si="184"/>
        <v>0</v>
      </c>
      <c r="V446">
        <f t="shared" si="172"/>
        <v>0</v>
      </c>
      <c r="W446" s="91">
        <v>879</v>
      </c>
      <c r="X446" s="92"/>
      <c r="Y446" s="93"/>
      <c r="Z446" s="93"/>
      <c r="AA446" s="93"/>
      <c r="AB446" s="93"/>
      <c r="AC446" s="93"/>
      <c r="AD446" s="93"/>
      <c r="AE446" s="93"/>
      <c r="AF446" s="93"/>
      <c r="AG446" s="94"/>
      <c r="AI446" s="91">
        <v>879</v>
      </c>
      <c r="AJ446" s="95">
        <v>758</v>
      </c>
      <c r="AK446" s="96" t="s">
        <v>522</v>
      </c>
      <c r="AL446" s="97">
        <f t="shared" si="185"/>
        <v>0</v>
      </c>
      <c r="AM446" s="98">
        <v>0</v>
      </c>
      <c r="AN446" s="97">
        <f t="shared" si="186"/>
        <v>0</v>
      </c>
      <c r="AO446" s="97">
        <v>0</v>
      </c>
      <c r="AP446" s="97">
        <v>0</v>
      </c>
      <c r="AQ446" s="97">
        <v>0</v>
      </c>
      <c r="AR446" s="97">
        <v>0</v>
      </c>
      <c r="AS446" s="97">
        <v>0</v>
      </c>
      <c r="AT446" s="97">
        <f t="shared" si="187"/>
        <v>0</v>
      </c>
      <c r="AU446" s="99">
        <f t="shared" si="188"/>
        <v>0</v>
      </c>
      <c r="AV446" s="99">
        <f t="shared" si="189"/>
        <v>0</v>
      </c>
      <c r="AX446" s="100">
        <v>879</v>
      </c>
      <c r="AY446" s="101" t="s">
        <v>522</v>
      </c>
      <c r="AZ446" s="116"/>
      <c r="BA446" s="102"/>
      <c r="BB446" s="103"/>
      <c r="BC446" s="104">
        <f t="shared" si="194"/>
        <v>0</v>
      </c>
      <c r="BD446" s="103"/>
      <c r="BE446" s="103"/>
      <c r="BF446" s="104">
        <f t="shared" si="173"/>
        <v>0</v>
      </c>
      <c r="BG446" s="105">
        <f t="shared" si="174"/>
        <v>0</v>
      </c>
      <c r="BH446" s="106"/>
      <c r="BI446" s="104">
        <v>0</v>
      </c>
      <c r="BJ446" s="97">
        <f t="shared" si="190"/>
        <v>0</v>
      </c>
      <c r="BK446" s="97">
        <f t="shared" si="191"/>
        <v>0</v>
      </c>
      <c r="BL446" s="97">
        <f t="shared" si="192"/>
        <v>0</v>
      </c>
      <c r="BM446" s="97"/>
      <c r="BN446" s="104">
        <f t="shared" si="195"/>
        <v>0</v>
      </c>
      <c r="BO446" s="105">
        <f t="shared" si="196"/>
        <v>0</v>
      </c>
      <c r="BP446" s="107"/>
      <c r="BQ446" s="108">
        <v>0</v>
      </c>
      <c r="BR446" s="109">
        <v>0</v>
      </c>
      <c r="BS446" s="107"/>
      <c r="BT446" s="110"/>
      <c r="BU446" s="110">
        <f t="shared" si="175"/>
        <v>-879</v>
      </c>
      <c r="BV446"/>
      <c r="BW446" s="26"/>
      <c r="BX446" s="107"/>
    </row>
    <row r="447" spans="1:76">
      <c r="A447" s="79">
        <v>885</v>
      </c>
      <c r="B447" s="79">
        <v>774</v>
      </c>
      <c r="C447" s="80" t="s">
        <v>523</v>
      </c>
      <c r="D447" s="81">
        <f t="shared" si="193"/>
        <v>0</v>
      </c>
      <c r="E447" s="82">
        <f t="shared" si="197"/>
        <v>0</v>
      </c>
      <c r="F447" s="82">
        <f t="shared" si="197"/>
        <v>0</v>
      </c>
      <c r="G447" s="83">
        <f t="shared" si="177"/>
        <v>0</v>
      </c>
      <c r="H447" s="84"/>
      <c r="I447" s="85">
        <f t="shared" si="178"/>
        <v>0</v>
      </c>
      <c r="J447" s="86" t="str">
        <f t="shared" si="169"/>
        <v/>
      </c>
      <c r="K447" s="87">
        <f t="shared" si="179"/>
        <v>0</v>
      </c>
      <c r="L447" s="83">
        <f t="shared" si="180"/>
        <v>0</v>
      </c>
      <c r="M447" s="88"/>
      <c r="N447" s="111">
        <f t="shared" si="170"/>
        <v>0</v>
      </c>
      <c r="P447" s="85">
        <f t="shared" si="181"/>
        <v>0</v>
      </c>
      <c r="Q447" s="82">
        <f t="shared" si="182"/>
        <v>0</v>
      </c>
      <c r="R447" s="82">
        <f t="shared" si="183"/>
        <v>0</v>
      </c>
      <c r="S447" s="90">
        <f t="shared" si="171"/>
        <v>0</v>
      </c>
      <c r="U447" s="111">
        <f t="shared" si="184"/>
        <v>0</v>
      </c>
      <c r="V447">
        <f t="shared" si="172"/>
        <v>0</v>
      </c>
      <c r="W447" s="91">
        <v>885</v>
      </c>
      <c r="X447" s="92"/>
      <c r="Y447" s="93"/>
      <c r="Z447" s="93"/>
      <c r="AA447" s="93"/>
      <c r="AB447" s="93"/>
      <c r="AC447" s="93"/>
      <c r="AD447" s="93"/>
      <c r="AE447" s="93"/>
      <c r="AF447" s="93"/>
      <c r="AG447" s="94"/>
      <c r="AI447" s="91">
        <v>885</v>
      </c>
      <c r="AJ447" s="95">
        <v>774</v>
      </c>
      <c r="AK447" s="96" t="s">
        <v>523</v>
      </c>
      <c r="AL447" s="97">
        <f t="shared" si="185"/>
        <v>0</v>
      </c>
      <c r="AM447" s="98">
        <v>0</v>
      </c>
      <c r="AN447" s="97">
        <f t="shared" si="186"/>
        <v>0</v>
      </c>
      <c r="AO447" s="97">
        <v>0</v>
      </c>
      <c r="AP447" s="97">
        <v>0</v>
      </c>
      <c r="AQ447" s="97">
        <v>0</v>
      </c>
      <c r="AR447" s="97">
        <v>0</v>
      </c>
      <c r="AS447" s="97">
        <v>0</v>
      </c>
      <c r="AT447" s="97">
        <f t="shared" si="187"/>
        <v>0</v>
      </c>
      <c r="AU447" s="99">
        <f t="shared" si="188"/>
        <v>0</v>
      </c>
      <c r="AV447" s="99">
        <f t="shared" si="189"/>
        <v>0</v>
      </c>
      <c r="AX447" s="100">
        <v>885</v>
      </c>
      <c r="AY447" s="101" t="s">
        <v>523</v>
      </c>
      <c r="AZ447" s="116"/>
      <c r="BA447" s="102"/>
      <c r="BB447" s="103"/>
      <c r="BC447" s="104">
        <f t="shared" si="194"/>
        <v>0</v>
      </c>
      <c r="BD447" s="103"/>
      <c r="BE447" s="103"/>
      <c r="BF447" s="104">
        <f t="shared" si="173"/>
        <v>0</v>
      </c>
      <c r="BG447" s="105">
        <f t="shared" si="174"/>
        <v>0</v>
      </c>
      <c r="BH447" s="106"/>
      <c r="BI447" s="104">
        <v>0</v>
      </c>
      <c r="BJ447" s="97">
        <f t="shared" si="190"/>
        <v>0</v>
      </c>
      <c r="BK447" s="97">
        <f t="shared" si="191"/>
        <v>0</v>
      </c>
      <c r="BL447" s="97">
        <f t="shared" si="192"/>
        <v>0</v>
      </c>
      <c r="BM447" s="97"/>
      <c r="BN447" s="104">
        <f t="shared" si="195"/>
        <v>0</v>
      </c>
      <c r="BO447" s="105">
        <f t="shared" si="196"/>
        <v>0</v>
      </c>
      <c r="BP447" s="107"/>
      <c r="BQ447" s="108">
        <v>0</v>
      </c>
      <c r="BR447" s="109">
        <v>0</v>
      </c>
      <c r="BS447" s="107"/>
      <c r="BT447" s="110"/>
      <c r="BU447" s="110">
        <f t="shared" si="175"/>
        <v>-885</v>
      </c>
      <c r="BV447"/>
      <c r="BW447" s="26"/>
      <c r="BX447" s="107"/>
    </row>
    <row r="448" spans="1:76">
      <c r="A448" s="79">
        <v>910</v>
      </c>
      <c r="B448" s="79">
        <v>810</v>
      </c>
      <c r="C448" s="80" t="s">
        <v>524</v>
      </c>
      <c r="D448" s="81">
        <f t="shared" si="193"/>
        <v>0</v>
      </c>
      <c r="E448" s="82">
        <f t="shared" si="197"/>
        <v>0</v>
      </c>
      <c r="F448" s="82">
        <f t="shared" si="197"/>
        <v>0</v>
      </c>
      <c r="G448" s="83">
        <f t="shared" si="177"/>
        <v>0</v>
      </c>
      <c r="H448" s="84"/>
      <c r="I448" s="85">
        <f t="shared" si="178"/>
        <v>0</v>
      </c>
      <c r="J448" s="86" t="str">
        <f t="shared" si="169"/>
        <v/>
      </c>
      <c r="K448" s="87">
        <f t="shared" si="179"/>
        <v>0</v>
      </c>
      <c r="L448" s="83">
        <f t="shared" si="180"/>
        <v>0</v>
      </c>
      <c r="M448" s="88"/>
      <c r="N448" s="111">
        <f t="shared" si="170"/>
        <v>0</v>
      </c>
      <c r="P448" s="85">
        <f t="shared" si="181"/>
        <v>0</v>
      </c>
      <c r="Q448" s="82">
        <f t="shared" si="182"/>
        <v>0</v>
      </c>
      <c r="R448" s="82">
        <f t="shared" si="183"/>
        <v>0</v>
      </c>
      <c r="S448" s="90">
        <f t="shared" si="171"/>
        <v>0</v>
      </c>
      <c r="U448" s="111">
        <f t="shared" si="184"/>
        <v>0</v>
      </c>
      <c r="V448">
        <f t="shared" si="172"/>
        <v>0</v>
      </c>
      <c r="W448" s="91">
        <v>910</v>
      </c>
      <c r="X448" s="92"/>
      <c r="Y448" s="93"/>
      <c r="Z448" s="93"/>
      <c r="AA448" s="93"/>
      <c r="AB448" s="93"/>
      <c r="AC448" s="93"/>
      <c r="AD448" s="93"/>
      <c r="AE448" s="93"/>
      <c r="AF448" s="93"/>
      <c r="AG448" s="94"/>
      <c r="AI448" s="91">
        <v>910</v>
      </c>
      <c r="AJ448" s="95">
        <v>810</v>
      </c>
      <c r="AK448" s="96" t="s">
        <v>524</v>
      </c>
      <c r="AL448" s="97">
        <f t="shared" si="185"/>
        <v>0</v>
      </c>
      <c r="AM448" s="98">
        <v>0</v>
      </c>
      <c r="AN448" s="97">
        <f t="shared" si="186"/>
        <v>0</v>
      </c>
      <c r="AO448" s="97">
        <v>0</v>
      </c>
      <c r="AP448" s="97">
        <v>0</v>
      </c>
      <c r="AQ448" s="97">
        <v>0</v>
      </c>
      <c r="AR448" s="97">
        <v>0</v>
      </c>
      <c r="AS448" s="97">
        <v>0</v>
      </c>
      <c r="AT448" s="97">
        <f t="shared" si="187"/>
        <v>0</v>
      </c>
      <c r="AU448" s="99">
        <f t="shared" si="188"/>
        <v>0</v>
      </c>
      <c r="AV448" s="99">
        <f t="shared" si="189"/>
        <v>0</v>
      </c>
      <c r="AX448" s="100">
        <v>910</v>
      </c>
      <c r="AY448" s="101" t="s">
        <v>524</v>
      </c>
      <c r="AZ448" s="116"/>
      <c r="BA448" s="102"/>
      <c r="BB448" s="103"/>
      <c r="BC448" s="104">
        <f t="shared" si="194"/>
        <v>0</v>
      </c>
      <c r="BD448" s="103"/>
      <c r="BE448" s="103"/>
      <c r="BF448" s="104">
        <f t="shared" si="173"/>
        <v>0</v>
      </c>
      <c r="BG448" s="105">
        <f t="shared" si="174"/>
        <v>0</v>
      </c>
      <c r="BH448" s="106"/>
      <c r="BI448" s="104">
        <v>0</v>
      </c>
      <c r="BJ448" s="97">
        <f t="shared" si="190"/>
        <v>0</v>
      </c>
      <c r="BK448" s="97">
        <f t="shared" si="191"/>
        <v>0</v>
      </c>
      <c r="BL448" s="97">
        <f t="shared" si="192"/>
        <v>0</v>
      </c>
      <c r="BM448" s="97"/>
      <c r="BN448" s="104">
        <f t="shared" si="195"/>
        <v>0</v>
      </c>
      <c r="BO448" s="105">
        <f t="shared" si="196"/>
        <v>0</v>
      </c>
      <c r="BP448" s="107"/>
      <c r="BQ448" s="108">
        <v>0</v>
      </c>
      <c r="BR448" s="109">
        <v>0</v>
      </c>
      <c r="BS448" s="107"/>
      <c r="BT448" s="110"/>
      <c r="BU448" s="110">
        <f t="shared" si="175"/>
        <v>-910</v>
      </c>
      <c r="BV448"/>
      <c r="BW448" s="26"/>
      <c r="BX448" s="107"/>
    </row>
    <row r="449" spans="1:76" ht="16.5" thickBot="1">
      <c r="A449" s="79">
        <v>915</v>
      </c>
      <c r="B449" s="79">
        <v>830</v>
      </c>
      <c r="C449" s="80" t="s">
        <v>525</v>
      </c>
      <c r="D449" s="81">
        <f t="shared" si="193"/>
        <v>0</v>
      </c>
      <c r="E449" s="82">
        <f t="shared" si="197"/>
        <v>0</v>
      </c>
      <c r="F449" s="82">
        <f t="shared" si="197"/>
        <v>0</v>
      </c>
      <c r="G449" s="83">
        <f t="shared" si="177"/>
        <v>0</v>
      </c>
      <c r="H449" s="84"/>
      <c r="I449" s="85">
        <f t="shared" si="178"/>
        <v>0</v>
      </c>
      <c r="J449" s="86" t="str">
        <f t="shared" si="169"/>
        <v/>
      </c>
      <c r="K449" s="87">
        <f t="shared" si="179"/>
        <v>0</v>
      </c>
      <c r="L449" s="83">
        <f t="shared" si="180"/>
        <v>0</v>
      </c>
      <c r="M449" s="88"/>
      <c r="N449" s="117">
        <f t="shared" si="170"/>
        <v>0</v>
      </c>
      <c r="P449" s="85">
        <f t="shared" si="181"/>
        <v>0</v>
      </c>
      <c r="Q449" s="82">
        <f t="shared" si="182"/>
        <v>0</v>
      </c>
      <c r="R449" s="82">
        <f t="shared" si="183"/>
        <v>0</v>
      </c>
      <c r="S449" s="90">
        <f t="shared" si="171"/>
        <v>0</v>
      </c>
      <c r="U449" s="117">
        <f t="shared" si="184"/>
        <v>0</v>
      </c>
      <c r="V449">
        <f t="shared" si="172"/>
        <v>0</v>
      </c>
      <c r="W449" s="91">
        <v>915</v>
      </c>
      <c r="X449" s="92"/>
      <c r="Y449" s="93"/>
      <c r="Z449" s="93"/>
      <c r="AA449" s="93"/>
      <c r="AB449" s="93"/>
      <c r="AC449" s="93"/>
      <c r="AD449" s="93"/>
      <c r="AE449" s="93"/>
      <c r="AF449" s="93"/>
      <c r="AG449" s="94"/>
      <c r="AI449" s="91">
        <v>915</v>
      </c>
      <c r="AJ449" s="95">
        <v>830</v>
      </c>
      <c r="AK449" s="96" t="s">
        <v>525</v>
      </c>
      <c r="AL449" s="97">
        <f t="shared" si="185"/>
        <v>0</v>
      </c>
      <c r="AM449" s="98">
        <v>0</v>
      </c>
      <c r="AN449" s="97">
        <f t="shared" si="186"/>
        <v>0</v>
      </c>
      <c r="AO449" s="97">
        <v>0</v>
      </c>
      <c r="AP449" s="97">
        <v>0</v>
      </c>
      <c r="AQ449" s="97">
        <v>0</v>
      </c>
      <c r="AR449" s="97">
        <v>0</v>
      </c>
      <c r="AS449" s="97">
        <v>0</v>
      </c>
      <c r="AT449" s="97">
        <f t="shared" si="187"/>
        <v>0</v>
      </c>
      <c r="AU449" s="99">
        <f t="shared" si="188"/>
        <v>0</v>
      </c>
      <c r="AV449" s="99">
        <f t="shared" si="189"/>
        <v>0</v>
      </c>
      <c r="AX449" s="100">
        <v>915</v>
      </c>
      <c r="AY449" s="101" t="s">
        <v>525</v>
      </c>
      <c r="AZ449" s="116"/>
      <c r="BA449" s="102"/>
      <c r="BB449" s="103"/>
      <c r="BC449" s="104">
        <f t="shared" si="194"/>
        <v>0</v>
      </c>
      <c r="BD449" s="103"/>
      <c r="BE449" s="103"/>
      <c r="BF449" s="104">
        <f t="shared" si="173"/>
        <v>0</v>
      </c>
      <c r="BG449" s="105">
        <f t="shared" si="174"/>
        <v>0</v>
      </c>
      <c r="BH449" s="106"/>
      <c r="BI449" s="104">
        <v>0</v>
      </c>
      <c r="BJ449" s="97">
        <f t="shared" si="190"/>
        <v>0</v>
      </c>
      <c r="BK449" s="97">
        <f t="shared" si="191"/>
        <v>0</v>
      </c>
      <c r="BL449" s="97">
        <f t="shared" si="192"/>
        <v>0</v>
      </c>
      <c r="BM449" s="97"/>
      <c r="BN449" s="104">
        <f t="shared" si="195"/>
        <v>0</v>
      </c>
      <c r="BO449" s="105">
        <f t="shared" si="196"/>
        <v>0</v>
      </c>
      <c r="BQ449" s="108">
        <v>0</v>
      </c>
      <c r="BR449" s="109">
        <v>0</v>
      </c>
      <c r="BU449" s="110">
        <f t="shared" si="175"/>
        <v>-915</v>
      </c>
      <c r="BV449"/>
      <c r="BW449" s="26"/>
      <c r="BX449" s="107"/>
    </row>
    <row r="450" spans="1:76">
      <c r="A450" s="118">
        <v>999</v>
      </c>
      <c r="B450" s="119"/>
      <c r="C450" s="120" t="s">
        <v>526</v>
      </c>
      <c r="D450" s="121">
        <f>SUM(D10:D449)</f>
        <v>37070</v>
      </c>
      <c r="E450" s="122">
        <f>SUM(E10:E449)</f>
        <v>466304998.53611499</v>
      </c>
      <c r="F450" s="122">
        <f>SUM(F10:F449)</f>
        <v>33103510</v>
      </c>
      <c r="G450" s="123">
        <f>SUM(G10:G449)</f>
        <v>499408508.53611499</v>
      </c>
      <c r="H450" s="124"/>
      <c r="I450" s="125">
        <f>SUM(I10:I449)</f>
        <v>47396490</v>
      </c>
      <c r="J450" s="126" t="s">
        <v>527</v>
      </c>
      <c r="K450" s="122">
        <f>SUM(K10:K449)</f>
        <v>33103510</v>
      </c>
      <c r="L450" s="123">
        <f>SUM(L10:L449)</f>
        <v>80499999.99999994</v>
      </c>
      <c r="M450" s="88"/>
      <c r="N450" s="127">
        <f>SUM(N10:N449)</f>
        <v>418908508.53611523</v>
      </c>
      <c r="P450" s="125">
        <f>SUM(P10:P449)</f>
        <v>0</v>
      </c>
      <c r="Q450" s="122">
        <f>SUM(Q10:Q449)</f>
        <v>47396490</v>
      </c>
      <c r="R450" s="122">
        <f>SUM(R10:R449)</f>
        <v>33103510</v>
      </c>
      <c r="S450" s="123">
        <f>SUM(S10:S449)</f>
        <v>80499999.99999994</v>
      </c>
      <c r="U450" s="128">
        <f>SUM(U10:U449)</f>
        <v>134683886.53012827</v>
      </c>
      <c r="W450" s="129">
        <f>COUNTA(W10:W449)</f>
        <v>440</v>
      </c>
      <c r="X450" s="130">
        <f t="shared" ref="X450:AG450" si="198">SUM(X10:X449)</f>
        <v>37070</v>
      </c>
      <c r="Y450" s="131">
        <f t="shared" si="198"/>
        <v>466390010</v>
      </c>
      <c r="Z450" s="131">
        <f t="shared" si="198"/>
        <v>85011.463884969475</v>
      </c>
      <c r="AA450" s="131">
        <f t="shared" si="198"/>
        <v>466304998.53611499</v>
      </c>
      <c r="AB450" s="131">
        <f t="shared" si="198"/>
        <v>33103510</v>
      </c>
      <c r="AC450" s="131">
        <f t="shared" si="198"/>
        <v>499408508.53611499</v>
      </c>
      <c r="AD450" s="131">
        <f t="shared" si="198"/>
        <v>0</v>
      </c>
      <c r="AE450" s="131">
        <f t="shared" si="198"/>
        <v>0</v>
      </c>
      <c r="AF450" s="131">
        <f t="shared" si="198"/>
        <v>0</v>
      </c>
      <c r="AG450" s="132">
        <f t="shared" si="198"/>
        <v>499408508.53611499</v>
      </c>
      <c r="AI450" s="133">
        <v>999</v>
      </c>
      <c r="AJ450" s="134" t="s">
        <v>528</v>
      </c>
      <c r="AK450" s="135"/>
      <c r="AL450" s="136">
        <f t="shared" ref="AL450:AV450" si="199">SUM(AL10:AL449)</f>
        <v>466304998.53611499</v>
      </c>
      <c r="AM450" s="137">
        <f t="shared" si="199"/>
        <v>411010785.66799307</v>
      </c>
      <c r="AN450" s="136">
        <f t="shared" si="199"/>
        <v>57209454.868121959</v>
      </c>
      <c r="AO450" s="136">
        <f t="shared" si="199"/>
        <v>10730484.316383634</v>
      </c>
      <c r="AP450" s="136">
        <f t="shared" si="199"/>
        <v>12503656.351894166</v>
      </c>
      <c r="AQ450" s="136">
        <f t="shared" si="199"/>
        <v>9832845.9229027964</v>
      </c>
      <c r="AR450" s="136">
        <f t="shared" si="199"/>
        <v>5805279.3208257249</v>
      </c>
      <c r="AS450" s="136">
        <f t="shared" si="199"/>
        <v>5498655.75</v>
      </c>
      <c r="AT450" s="136">
        <f t="shared" si="199"/>
        <v>0</v>
      </c>
      <c r="AU450" s="138">
        <f t="shared" si="199"/>
        <v>101580376.53012827</v>
      </c>
      <c r="AV450" s="139">
        <f t="shared" si="199"/>
        <v>47396490</v>
      </c>
      <c r="AX450" s="140">
        <v>999</v>
      </c>
      <c r="AY450" s="141"/>
      <c r="AZ450" s="142">
        <f t="shared" ref="AZ450:BG450" si="200">SUM(AZ10:AZ449)</f>
        <v>0</v>
      </c>
      <c r="BA450" s="141">
        <f t="shared" si="200"/>
        <v>0</v>
      </c>
      <c r="BB450" s="141">
        <f t="shared" si="200"/>
        <v>0</v>
      </c>
      <c r="BC450" s="143">
        <f t="shared" si="200"/>
        <v>0</v>
      </c>
      <c r="BD450" s="141">
        <f t="shared" si="200"/>
        <v>0</v>
      </c>
      <c r="BE450" s="141">
        <f t="shared" si="200"/>
        <v>0</v>
      </c>
      <c r="BF450" s="143">
        <f t="shared" si="200"/>
        <v>0</v>
      </c>
      <c r="BG450" s="144">
        <f t="shared" si="200"/>
        <v>0</v>
      </c>
      <c r="BH450" s="145"/>
      <c r="BI450" s="143">
        <f t="shared" ref="BI450:BO450" si="201">SUM(BI10:BI449)</f>
        <v>0</v>
      </c>
      <c r="BJ450" s="146">
        <f t="shared" si="201"/>
        <v>57209454.868121959</v>
      </c>
      <c r="BK450" s="146">
        <f t="shared" si="201"/>
        <v>57209454.868121959</v>
      </c>
      <c r="BL450" s="146">
        <f t="shared" si="201"/>
        <v>0</v>
      </c>
      <c r="BM450" s="147">
        <f t="shared" si="201"/>
        <v>0</v>
      </c>
      <c r="BN450" s="143">
        <f t="shared" si="201"/>
        <v>0</v>
      </c>
      <c r="BO450" s="144">
        <f t="shared" si="201"/>
        <v>0</v>
      </c>
      <c r="BQ450" s="148">
        <v>52001825.467617236</v>
      </c>
      <c r="BR450" s="149">
        <v>11669419.960900092</v>
      </c>
      <c r="BT450" s="150" t="s">
        <v>527</v>
      </c>
      <c r="BU450" s="151">
        <f t="shared" si="175"/>
        <v>-999</v>
      </c>
      <c r="BV450"/>
      <c r="BW450" s="26"/>
      <c r="BX450" s="107"/>
    </row>
    <row r="451" spans="1:76">
      <c r="P451" s="22"/>
      <c r="Q451" s="22"/>
      <c r="Z451" s="18"/>
      <c r="AL451" s="152"/>
      <c r="AN451" s="153"/>
      <c r="AO451" s="153"/>
      <c r="BQ451" s="153"/>
      <c r="BR451" s="153"/>
      <c r="BV451"/>
      <c r="BW451" s="26"/>
      <c r="BX451" s="107"/>
    </row>
    <row r="452" spans="1:76">
      <c r="G452" s="22"/>
      <c r="K452" s="22"/>
      <c r="L452" s="22"/>
      <c r="R452" s="22"/>
      <c r="AM452" s="153"/>
      <c r="AP452" s="153"/>
      <c r="AR452" s="153"/>
      <c r="AS452" s="153"/>
      <c r="AT452" s="153"/>
      <c r="AU452" s="153"/>
      <c r="BV452"/>
      <c r="BW452" s="26"/>
    </row>
    <row r="453" spans="1:76">
      <c r="I453" s="22"/>
      <c r="J453" s="22"/>
      <c r="AP453" s="153"/>
      <c r="AU453" s="153"/>
    </row>
    <row r="455" spans="1:76">
      <c r="AE455" s="97"/>
      <c r="AF455" s="97"/>
      <c r="AG455" s="97"/>
      <c r="AH455" s="97"/>
      <c r="AI455" s="97"/>
      <c r="AJ455" s="97"/>
      <c r="AK455" s="97"/>
      <c r="AL455" s="97"/>
      <c r="AM455" s="97"/>
      <c r="AN455" s="97"/>
      <c r="AO455" s="97"/>
      <c r="AP455" s="97"/>
      <c r="AQ455" s="97"/>
      <c r="AR455" s="97"/>
      <c r="AS455" s="97"/>
      <c r="AT455" s="97"/>
      <c r="AU455" s="97"/>
      <c r="BQ455" s="97"/>
      <c r="BR455" s="97"/>
    </row>
    <row r="456" spans="1:76">
      <c r="AE456" s="97"/>
      <c r="AF456" s="97"/>
      <c r="AG456" s="97"/>
      <c r="AH456" s="97"/>
      <c r="AI456" s="97"/>
      <c r="AJ456" s="97"/>
      <c r="AK456" s="97"/>
      <c r="AL456" s="97"/>
      <c r="AM456" s="97"/>
      <c r="AN456" s="97"/>
      <c r="AO456" s="97"/>
      <c r="AP456" s="97"/>
      <c r="AQ456" s="97"/>
      <c r="AR456" s="97"/>
      <c r="AS456" s="97"/>
      <c r="AT456" s="97"/>
      <c r="AU456" s="97"/>
      <c r="BQ456" s="97"/>
      <c r="BR456" s="97"/>
    </row>
    <row r="457" spans="1:76">
      <c r="AE457" s="97"/>
      <c r="AF457" s="97"/>
      <c r="AG457" s="97"/>
      <c r="AH457" s="97"/>
      <c r="AI457" s="97"/>
      <c r="AJ457" s="97"/>
      <c r="AK457" s="97"/>
      <c r="AL457" s="97"/>
      <c r="AM457" s="97"/>
      <c r="AN457" s="97"/>
      <c r="AO457" s="97"/>
      <c r="AP457" s="97"/>
      <c r="AQ457" s="97"/>
      <c r="AR457" s="97"/>
      <c r="AS457" s="97"/>
      <c r="AT457" s="97"/>
      <c r="AU457" s="97"/>
      <c r="BQ457" s="97"/>
      <c r="BR457" s="97"/>
    </row>
    <row r="458" spans="1:76"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BQ458" s="97"/>
      <c r="BR458" s="97"/>
    </row>
    <row r="459" spans="1:76">
      <c r="AE459" s="97"/>
      <c r="AF459" s="97"/>
      <c r="AG459" s="97"/>
      <c r="AH459" s="97"/>
      <c r="AI459" s="97"/>
      <c r="AJ459" s="97"/>
      <c r="AK459" s="97"/>
      <c r="AL459" s="97"/>
      <c r="AM459" s="97"/>
      <c r="AN459" s="97"/>
      <c r="AO459" s="97"/>
      <c r="AP459" s="97"/>
      <c r="AQ459" s="97"/>
      <c r="AR459" s="97"/>
      <c r="AS459" s="97"/>
      <c r="AT459" s="97"/>
      <c r="AU459" s="97"/>
      <c r="BQ459" s="97"/>
      <c r="BR459" s="97"/>
    </row>
    <row r="460" spans="1:76">
      <c r="AE460" s="97"/>
      <c r="AF460" s="97"/>
      <c r="AG460" s="97"/>
      <c r="AH460" s="97"/>
      <c r="AI460" s="97"/>
      <c r="AJ460" s="97"/>
      <c r="AK460" s="97"/>
      <c r="AL460" s="97"/>
      <c r="AM460" s="97"/>
      <c r="AN460" s="97"/>
      <c r="AO460" s="97"/>
      <c r="AP460" s="97"/>
      <c r="AQ460" s="97"/>
      <c r="AR460" s="97"/>
      <c r="AS460" s="97"/>
      <c r="AT460" s="97"/>
      <c r="AU460" s="97"/>
      <c r="BQ460" s="97"/>
      <c r="BR460" s="97"/>
    </row>
  </sheetData>
  <autoFilter ref="A9:BY450">
    <filterColumn colId="0"/>
    <filterColumn colId="44"/>
    <filterColumn colId="68"/>
    <filterColumn colId="69"/>
    <filterColumn colId="70"/>
  </autoFilter>
  <mergeCells count="1">
    <mergeCell ref="P8:S8"/>
  </mergeCells>
  <pageMargins left="0.7" right="0.7" top="0.75" bottom="0.75" header="0.3" footer="0.3"/>
  <pageSetup scale="36" orientation="portrait" r:id="rId1"/>
  <headerFooter>
    <oddFooter>Page &amp;P of &amp;N</oddFooter>
  </headerFooter>
  <colBreaks count="1" manualBreakCount="1">
    <brk id="21" max="449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fe35eebca4745372fa53d5050364ca0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69b118e19905d1ad78f6c228cdaca31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DESE-231-17707</_dlc_DocId>
    <_dlc_DocIdUrl xmlns="733efe1c-5bbe-4968-87dc-d400e65c879f">
      <Url>https://sharepoint.doemass.org/ese/webteam/cps/_layouts/DocIdRedir.aspx?ID=DESE-231-17707</Url>
      <Description>DESE-231-17707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64249E77-953E-47C8-AC46-2CA7D2783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343EC8-6751-4517-871D-EDE498F8513D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64E8640F-0BEC-4E05-BC20-42C1A999FCE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347FA2-A6FD-4CB9-A93A-EF692F4C8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distsum</vt:lpstr>
      <vt:lpstr>distsum</vt:lpstr>
      <vt:lpstr>distsum!Print_Area</vt:lpstr>
      <vt:lpstr>distsum!Print_Titles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FY16 Charter School FTE &amp; Tuition by District (Q1)(f)</dc:title>
  <dc:creator>ESE</dc:creator>
  <cp:lastModifiedBy>dzou</cp:lastModifiedBy>
  <cp:lastPrinted>2015-07-23T20:15:55Z</cp:lastPrinted>
  <dcterms:created xsi:type="dcterms:W3CDTF">2015-07-02T19:09:58Z</dcterms:created>
  <dcterms:modified xsi:type="dcterms:W3CDTF">2015-07-23T20:16:37Z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23 2015</vt:lpwstr>
  </property>
</Properties>
</file>