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zou\Desktop\12209\"/>
    </mc:Choice>
  </mc:AlternateContent>
  <bookViews>
    <workbookView xWindow="0" yWindow="0" windowWidth="22845" windowHeight="8730"/>
  </bookViews>
  <sheets>
    <sheet name="abvfnd18" sheetId="1" r:id="rId1"/>
  </sheets>
  <definedNames>
    <definedName name="_Fill" hidden="1">#REF!</definedName>
    <definedName name="_xlnm._FilterDatabase" localSheetId="0" hidden="1">abvfnd18!$A$9:$AJ$449</definedName>
    <definedName name="_Order1" hidden="1">255</definedName>
    <definedName name="charterinfo_a">#REF!</definedName>
    <definedName name="charterinfo_b">#REF!</definedName>
    <definedName name="code436">#REF!</definedName>
    <definedName name="codeCHA">#REF!</definedName>
    <definedName name="distinfo">#REF!</definedName>
    <definedName name="enro">#REF!</definedName>
    <definedName name="enro_chafnd">#REF!</definedName>
    <definedName name="enro_distfnd">#REF!</definedName>
    <definedName name="eoy_yr_1">#REF!</definedName>
    <definedName name="eoy_yr_2">#REF!</definedName>
    <definedName name="eoy_yr_3">#REF!</definedName>
    <definedName name="inflat">#REF!</definedName>
    <definedName name="lowinc">#REF!</definedName>
    <definedName name="orderCHA">#REF!</definedName>
    <definedName name="orderCHA_b">#REF!</definedName>
    <definedName name="orderfirst">#REF!</definedName>
    <definedName name="orderlast">#REF!</definedName>
    <definedName name="_xlnm.Print_Titles" localSheetId="0">abvfnd18!$4:$9</definedName>
    <definedName name="rate_abvfndNEW">abvfnd18!$A$10:$AV$450</definedName>
    <definedName name="rate_abvfndOLD">#REF!</definedName>
    <definedName name="rate_basefnd">#REF!</definedName>
    <definedName name="rate_chafnd">#REF!</definedName>
    <definedName name="rate_hist">#REF!</definedName>
    <definedName name="transp_rat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49" i="1" l="1"/>
  <c r="U449" i="1"/>
  <c r="V449" i="1" s="1"/>
  <c r="Z448" i="1"/>
  <c r="U448" i="1"/>
  <c r="V448" i="1" s="1"/>
  <c r="AA448" i="1" s="1"/>
  <c r="AD448" i="1" s="1"/>
  <c r="Z447" i="1"/>
  <c r="U447" i="1"/>
  <c r="V447" i="1" s="1"/>
  <c r="Z446" i="1"/>
  <c r="U446" i="1"/>
  <c r="V446" i="1" s="1"/>
  <c r="Z445" i="1"/>
  <c r="U445" i="1"/>
  <c r="V445" i="1" s="1"/>
  <c r="Z444" i="1"/>
  <c r="U444" i="1"/>
  <c r="V444" i="1" s="1"/>
  <c r="AA444" i="1" s="1"/>
  <c r="AD444" i="1" s="1"/>
  <c r="Z443" i="1"/>
  <c r="U443" i="1"/>
  <c r="V443" i="1" s="1"/>
  <c r="Z442" i="1"/>
  <c r="U442" i="1"/>
  <c r="V442" i="1" s="1"/>
  <c r="Z441" i="1"/>
  <c r="U441" i="1"/>
  <c r="V441" i="1" s="1"/>
  <c r="Z440" i="1"/>
  <c r="U440" i="1"/>
  <c r="V440" i="1" s="1"/>
  <c r="Z439" i="1"/>
  <c r="U439" i="1"/>
  <c r="V439" i="1" s="1"/>
  <c r="Z438" i="1"/>
  <c r="U438" i="1"/>
  <c r="V438" i="1" s="1"/>
  <c r="Z437" i="1"/>
  <c r="U437" i="1"/>
  <c r="V437" i="1" s="1"/>
  <c r="Z436" i="1"/>
  <c r="U436" i="1"/>
  <c r="V436" i="1" s="1"/>
  <c r="Z435" i="1"/>
  <c r="U435" i="1"/>
  <c r="V435" i="1" s="1"/>
  <c r="Z434" i="1"/>
  <c r="U434" i="1"/>
  <c r="V434" i="1" s="1"/>
  <c r="Z433" i="1"/>
  <c r="U433" i="1"/>
  <c r="V433" i="1" s="1"/>
  <c r="Z432" i="1"/>
  <c r="U432" i="1"/>
  <c r="V432" i="1" s="1"/>
  <c r="Z431" i="1"/>
  <c r="U431" i="1"/>
  <c r="V431" i="1" s="1"/>
  <c r="Z430" i="1"/>
  <c r="U430" i="1"/>
  <c r="V430" i="1" s="1"/>
  <c r="Z429" i="1"/>
  <c r="U429" i="1"/>
  <c r="V429" i="1" s="1"/>
  <c r="Z428" i="1"/>
  <c r="U428" i="1"/>
  <c r="V428" i="1" s="1"/>
  <c r="Z427" i="1"/>
  <c r="U427" i="1"/>
  <c r="V427" i="1" s="1"/>
  <c r="Z426" i="1"/>
  <c r="U426" i="1"/>
  <c r="V426" i="1" s="1"/>
  <c r="Z425" i="1"/>
  <c r="U425" i="1"/>
  <c r="V425" i="1" s="1"/>
  <c r="Z424" i="1"/>
  <c r="U424" i="1"/>
  <c r="V424" i="1" s="1"/>
  <c r="Z423" i="1"/>
  <c r="U423" i="1"/>
  <c r="V423" i="1" s="1"/>
  <c r="Z422" i="1"/>
  <c r="U422" i="1"/>
  <c r="V422" i="1" s="1"/>
  <c r="Z421" i="1"/>
  <c r="U421" i="1"/>
  <c r="V421" i="1" s="1"/>
  <c r="Z420" i="1"/>
  <c r="U420" i="1"/>
  <c r="V420" i="1" s="1"/>
  <c r="Z419" i="1"/>
  <c r="U419" i="1"/>
  <c r="V419" i="1" s="1"/>
  <c r="AH418" i="1"/>
  <c r="Z418" i="1"/>
  <c r="U418" i="1"/>
  <c r="V418" i="1" s="1"/>
  <c r="Z417" i="1"/>
  <c r="U417" i="1"/>
  <c r="V417" i="1" s="1"/>
  <c r="Z416" i="1"/>
  <c r="U416" i="1"/>
  <c r="V416" i="1" s="1"/>
  <c r="Z415" i="1"/>
  <c r="U415" i="1"/>
  <c r="V415" i="1" s="1"/>
  <c r="Z414" i="1"/>
  <c r="U414" i="1"/>
  <c r="V414" i="1" s="1"/>
  <c r="Z413" i="1"/>
  <c r="U413" i="1"/>
  <c r="V413" i="1" s="1"/>
  <c r="Z412" i="1"/>
  <c r="U412" i="1"/>
  <c r="V412" i="1" s="1"/>
  <c r="Z411" i="1"/>
  <c r="U411" i="1"/>
  <c r="V411" i="1" s="1"/>
  <c r="Z410" i="1"/>
  <c r="U410" i="1"/>
  <c r="V410" i="1" s="1"/>
  <c r="Z409" i="1"/>
  <c r="U409" i="1"/>
  <c r="V409" i="1" s="1"/>
  <c r="Z408" i="1"/>
  <c r="U408" i="1"/>
  <c r="V408" i="1" s="1"/>
  <c r="Z407" i="1"/>
  <c r="U407" i="1"/>
  <c r="V407" i="1" s="1"/>
  <c r="Z406" i="1"/>
  <c r="U406" i="1"/>
  <c r="V406" i="1" s="1"/>
  <c r="Z405" i="1"/>
  <c r="U405" i="1"/>
  <c r="V405" i="1" s="1"/>
  <c r="Z404" i="1"/>
  <c r="U404" i="1"/>
  <c r="V404" i="1" s="1"/>
  <c r="Z403" i="1"/>
  <c r="U403" i="1"/>
  <c r="V403" i="1" s="1"/>
  <c r="Z402" i="1"/>
  <c r="U402" i="1"/>
  <c r="V402" i="1" s="1"/>
  <c r="Z401" i="1"/>
  <c r="U401" i="1"/>
  <c r="V401" i="1" s="1"/>
  <c r="Z400" i="1"/>
  <c r="U400" i="1"/>
  <c r="V400" i="1" s="1"/>
  <c r="Z399" i="1"/>
  <c r="U399" i="1"/>
  <c r="V399" i="1" s="1"/>
  <c r="Z398" i="1"/>
  <c r="U398" i="1"/>
  <c r="V398" i="1" s="1"/>
  <c r="Z397" i="1"/>
  <c r="U397" i="1"/>
  <c r="V397" i="1" s="1"/>
  <c r="Z396" i="1"/>
  <c r="U396" i="1"/>
  <c r="V396" i="1" s="1"/>
  <c r="Z395" i="1"/>
  <c r="U395" i="1"/>
  <c r="V395" i="1" s="1"/>
  <c r="Z394" i="1"/>
  <c r="U394" i="1"/>
  <c r="V394" i="1" s="1"/>
  <c r="Z393" i="1"/>
  <c r="U393" i="1"/>
  <c r="V393" i="1" s="1"/>
  <c r="Z392" i="1"/>
  <c r="U392" i="1"/>
  <c r="V392" i="1" s="1"/>
  <c r="Z391" i="1"/>
  <c r="U391" i="1"/>
  <c r="V391" i="1" s="1"/>
  <c r="Z390" i="1"/>
  <c r="U390" i="1"/>
  <c r="V390" i="1" s="1"/>
  <c r="Z389" i="1"/>
  <c r="U389" i="1"/>
  <c r="V389" i="1" s="1"/>
  <c r="Z388" i="1"/>
  <c r="U388" i="1"/>
  <c r="V388" i="1" s="1"/>
  <c r="Z387" i="1"/>
  <c r="U387" i="1"/>
  <c r="V387" i="1" s="1"/>
  <c r="Z386" i="1"/>
  <c r="U386" i="1"/>
  <c r="V386" i="1" s="1"/>
  <c r="Z385" i="1"/>
  <c r="U385" i="1"/>
  <c r="V385" i="1" s="1"/>
  <c r="Z384" i="1"/>
  <c r="U384" i="1"/>
  <c r="V384" i="1" s="1"/>
  <c r="Z383" i="1"/>
  <c r="U383" i="1"/>
  <c r="V383" i="1" s="1"/>
  <c r="Z382" i="1"/>
  <c r="U382" i="1"/>
  <c r="V382" i="1" s="1"/>
  <c r="Z381" i="1"/>
  <c r="U381" i="1"/>
  <c r="V381" i="1" s="1"/>
  <c r="Z380" i="1"/>
  <c r="U380" i="1"/>
  <c r="V380" i="1" s="1"/>
  <c r="Z379" i="1"/>
  <c r="U379" i="1"/>
  <c r="V379" i="1" s="1"/>
  <c r="AA379" i="1" s="1"/>
  <c r="AD379" i="1" s="1"/>
  <c r="Z378" i="1"/>
  <c r="U378" i="1"/>
  <c r="V378" i="1" s="1"/>
  <c r="Z377" i="1"/>
  <c r="U377" i="1"/>
  <c r="V377" i="1" s="1"/>
  <c r="AA377" i="1" s="1"/>
  <c r="AD377" i="1" s="1"/>
  <c r="Z376" i="1"/>
  <c r="U376" i="1"/>
  <c r="V376" i="1" s="1"/>
  <c r="Z375" i="1"/>
  <c r="U375" i="1"/>
  <c r="V375" i="1" s="1"/>
  <c r="Z374" i="1"/>
  <c r="U374" i="1"/>
  <c r="V374" i="1" s="1"/>
  <c r="Z373" i="1"/>
  <c r="U373" i="1"/>
  <c r="V373" i="1" s="1"/>
  <c r="Z372" i="1"/>
  <c r="U372" i="1"/>
  <c r="V372" i="1" s="1"/>
  <c r="Z371" i="1"/>
  <c r="U371" i="1"/>
  <c r="V371" i="1" s="1"/>
  <c r="Z370" i="1"/>
  <c r="U370" i="1"/>
  <c r="V370" i="1" s="1"/>
  <c r="Z369" i="1"/>
  <c r="U369" i="1"/>
  <c r="V369" i="1" s="1"/>
  <c r="Z368" i="1"/>
  <c r="U368" i="1"/>
  <c r="V368" i="1" s="1"/>
  <c r="AA368" i="1" s="1"/>
  <c r="AD368" i="1" s="1"/>
  <c r="Z367" i="1"/>
  <c r="V367" i="1"/>
  <c r="U367" i="1"/>
  <c r="Z366" i="1"/>
  <c r="U366" i="1"/>
  <c r="V366" i="1" s="1"/>
  <c r="Z365" i="1"/>
  <c r="U365" i="1"/>
  <c r="V365" i="1" s="1"/>
  <c r="AA365" i="1" s="1"/>
  <c r="AD365" i="1" s="1"/>
  <c r="Z364" i="1"/>
  <c r="U364" i="1"/>
  <c r="V364" i="1" s="1"/>
  <c r="Z363" i="1"/>
  <c r="U363" i="1"/>
  <c r="V363" i="1" s="1"/>
  <c r="AA363" i="1" s="1"/>
  <c r="AD363" i="1" s="1"/>
  <c r="AD362" i="1"/>
  <c r="Z362" i="1"/>
  <c r="V362" i="1"/>
  <c r="U362" i="1"/>
  <c r="AH361" i="1"/>
  <c r="AD361" i="1"/>
  <c r="AE361" i="1" s="1"/>
  <c r="Z361" i="1"/>
  <c r="U361" i="1"/>
  <c r="V361" i="1" s="1"/>
  <c r="AA361" i="1" s="1"/>
  <c r="AH360" i="1"/>
  <c r="AD360" i="1"/>
  <c r="AE360" i="1" s="1"/>
  <c r="Z360" i="1"/>
  <c r="V360" i="1"/>
  <c r="U360" i="1"/>
  <c r="Z359" i="1"/>
  <c r="U359" i="1"/>
  <c r="V359" i="1" s="1"/>
  <c r="AA359" i="1" s="1"/>
  <c r="AD359" i="1" s="1"/>
  <c r="Z358" i="1"/>
  <c r="U358" i="1"/>
  <c r="V358" i="1" s="1"/>
  <c r="Z357" i="1"/>
  <c r="U357" i="1"/>
  <c r="V357" i="1" s="1"/>
  <c r="Z356" i="1"/>
  <c r="U356" i="1"/>
  <c r="V356" i="1" s="1"/>
  <c r="AA356" i="1" s="1"/>
  <c r="AD356" i="1" s="1"/>
  <c r="Z355" i="1"/>
  <c r="U355" i="1"/>
  <c r="V355" i="1" s="1"/>
  <c r="AA355" i="1" s="1"/>
  <c r="AD355" i="1" s="1"/>
  <c r="AE355" i="1" s="1"/>
  <c r="AH354" i="1"/>
  <c r="AD354" i="1"/>
  <c r="AE354" i="1" s="1"/>
  <c r="Z354" i="1"/>
  <c r="U354" i="1"/>
  <c r="V354" i="1" s="1"/>
  <c r="Z353" i="1"/>
  <c r="U353" i="1"/>
  <c r="V353" i="1" s="1"/>
  <c r="AA353" i="1" s="1"/>
  <c r="AD353" i="1" s="1"/>
  <c r="AH352" i="1"/>
  <c r="Z352" i="1"/>
  <c r="U352" i="1"/>
  <c r="V352" i="1" s="1"/>
  <c r="Z351" i="1"/>
  <c r="V351" i="1"/>
  <c r="U351" i="1"/>
  <c r="AH350" i="1"/>
  <c r="Z350" i="1"/>
  <c r="U350" i="1"/>
  <c r="V350" i="1" s="1"/>
  <c r="Z349" i="1"/>
  <c r="V349" i="1"/>
  <c r="AA349" i="1" s="1"/>
  <c r="AD349" i="1" s="1"/>
  <c r="U349" i="1"/>
  <c r="AH348" i="1"/>
  <c r="AD348" i="1"/>
  <c r="AE348" i="1" s="1"/>
  <c r="Z348" i="1"/>
  <c r="U348" i="1"/>
  <c r="V348" i="1" s="1"/>
  <c r="AH347" i="1"/>
  <c r="AD347" i="1"/>
  <c r="AE347" i="1" s="1"/>
  <c r="Z347" i="1"/>
  <c r="U347" i="1"/>
  <c r="V347" i="1" s="1"/>
  <c r="Z346" i="1"/>
  <c r="U346" i="1"/>
  <c r="V346" i="1" s="1"/>
  <c r="Z345" i="1"/>
  <c r="U345" i="1"/>
  <c r="V345" i="1" s="1"/>
  <c r="Z344" i="1"/>
  <c r="V344" i="1"/>
  <c r="U344" i="1"/>
  <c r="AH343" i="1"/>
  <c r="AD343" i="1"/>
  <c r="AE343" i="1" s="1"/>
  <c r="Z343" i="1"/>
  <c r="U343" i="1"/>
  <c r="V343" i="1" s="1"/>
  <c r="AH342" i="1"/>
  <c r="AD342" i="1"/>
  <c r="AE342" i="1" s="1"/>
  <c r="Z342" i="1"/>
  <c r="U342" i="1"/>
  <c r="V342" i="1" s="1"/>
  <c r="Z341" i="1"/>
  <c r="U341" i="1"/>
  <c r="V341" i="1" s="1"/>
  <c r="Z340" i="1"/>
  <c r="U340" i="1"/>
  <c r="V340" i="1" s="1"/>
  <c r="Z339" i="1"/>
  <c r="U339" i="1"/>
  <c r="V339" i="1" s="1"/>
  <c r="AH338" i="1"/>
  <c r="AD338" i="1"/>
  <c r="AE338" i="1" s="1"/>
  <c r="Z338" i="1"/>
  <c r="U338" i="1"/>
  <c r="V338" i="1" s="1"/>
  <c r="AH337" i="1"/>
  <c r="AD337" i="1"/>
  <c r="AE337" i="1" s="1"/>
  <c r="Z337" i="1"/>
  <c r="U337" i="1"/>
  <c r="V337" i="1" s="1"/>
  <c r="AA337" i="1" s="1"/>
  <c r="Z336" i="1"/>
  <c r="U336" i="1"/>
  <c r="V336" i="1" s="1"/>
  <c r="Z335" i="1"/>
  <c r="U335" i="1"/>
  <c r="V335" i="1" s="1"/>
  <c r="AA335" i="1" s="1"/>
  <c r="AD335" i="1" s="1"/>
  <c r="AE335" i="1" s="1"/>
  <c r="Z334" i="1"/>
  <c r="V334" i="1"/>
  <c r="U334" i="1"/>
  <c r="AH333" i="1"/>
  <c r="AD333" i="1"/>
  <c r="AE333" i="1" s="1"/>
  <c r="Z333" i="1"/>
  <c r="U333" i="1"/>
  <c r="V333" i="1" s="1"/>
  <c r="Z332" i="1"/>
  <c r="U332" i="1"/>
  <c r="V332" i="1" s="1"/>
  <c r="AA332" i="1" s="1"/>
  <c r="AD332" i="1" s="1"/>
  <c r="Z331" i="1"/>
  <c r="U331" i="1"/>
  <c r="V331" i="1" s="1"/>
  <c r="Z330" i="1"/>
  <c r="U330" i="1"/>
  <c r="V330" i="1" s="1"/>
  <c r="AH329" i="1"/>
  <c r="AD329" i="1"/>
  <c r="AE329" i="1" s="1"/>
  <c r="Z329" i="1"/>
  <c r="U329" i="1"/>
  <c r="V329" i="1" s="1"/>
  <c r="AH328" i="1"/>
  <c r="AD328" i="1"/>
  <c r="AE328" i="1" s="1"/>
  <c r="Z328" i="1"/>
  <c r="U328" i="1"/>
  <c r="V328" i="1" s="1"/>
  <c r="Z327" i="1"/>
  <c r="U327" i="1"/>
  <c r="V327" i="1" s="1"/>
  <c r="Z326" i="1"/>
  <c r="U326" i="1"/>
  <c r="V326" i="1" s="1"/>
  <c r="AA326" i="1" s="1"/>
  <c r="AD326" i="1" s="1"/>
  <c r="Z325" i="1"/>
  <c r="V325" i="1"/>
  <c r="U325" i="1"/>
  <c r="Z324" i="1"/>
  <c r="U324" i="1"/>
  <c r="V324" i="1" s="1"/>
  <c r="Z323" i="1"/>
  <c r="U323" i="1"/>
  <c r="V323" i="1" s="1"/>
  <c r="AH322" i="1"/>
  <c r="AD322" i="1"/>
  <c r="AE322" i="1" s="1"/>
  <c r="Z322" i="1"/>
  <c r="U322" i="1"/>
  <c r="V322" i="1" s="1"/>
  <c r="AH321" i="1"/>
  <c r="AD321" i="1"/>
  <c r="AE321" i="1" s="1"/>
  <c r="Z321" i="1"/>
  <c r="U321" i="1"/>
  <c r="V321" i="1" s="1"/>
  <c r="AH320" i="1"/>
  <c r="AD320" i="1"/>
  <c r="AE320" i="1" s="1"/>
  <c r="Z320" i="1"/>
  <c r="U320" i="1"/>
  <c r="V320" i="1" s="1"/>
  <c r="Z319" i="1"/>
  <c r="U319" i="1"/>
  <c r="V319" i="1" s="1"/>
  <c r="Z318" i="1"/>
  <c r="V318" i="1"/>
  <c r="AA318" i="1" s="1"/>
  <c r="AD318" i="1" s="1"/>
  <c r="AE318" i="1" s="1"/>
  <c r="U318" i="1"/>
  <c r="Z317" i="1"/>
  <c r="U317" i="1"/>
  <c r="V317" i="1" s="1"/>
  <c r="Z316" i="1"/>
  <c r="U316" i="1"/>
  <c r="V316" i="1" s="1"/>
  <c r="Z315" i="1"/>
  <c r="U315" i="1"/>
  <c r="V315" i="1" s="1"/>
  <c r="AA315" i="1" s="1"/>
  <c r="AD315" i="1" s="1"/>
  <c r="Z314" i="1"/>
  <c r="V314" i="1"/>
  <c r="AA314" i="1" s="1"/>
  <c r="AD314" i="1" s="1"/>
  <c r="AE314" i="1" s="1"/>
  <c r="U314" i="1"/>
  <c r="Z313" i="1"/>
  <c r="U313" i="1"/>
  <c r="V313" i="1" s="1"/>
  <c r="AH312" i="1"/>
  <c r="AD312" i="1"/>
  <c r="AE312" i="1" s="1"/>
  <c r="Z312" i="1"/>
  <c r="U312" i="1"/>
  <c r="V312" i="1" s="1"/>
  <c r="AH311" i="1"/>
  <c r="AD311" i="1"/>
  <c r="AE311" i="1" s="1"/>
  <c r="Z311" i="1"/>
  <c r="U311" i="1"/>
  <c r="V311" i="1" s="1"/>
  <c r="Z310" i="1"/>
  <c r="U310" i="1"/>
  <c r="V310" i="1" s="1"/>
  <c r="Z309" i="1"/>
  <c r="U309" i="1"/>
  <c r="V309" i="1" s="1"/>
  <c r="AH308" i="1"/>
  <c r="AD308" i="1"/>
  <c r="AE308" i="1" s="1"/>
  <c r="Z308" i="1"/>
  <c r="U308" i="1"/>
  <c r="V308" i="1" s="1"/>
  <c r="Z307" i="1"/>
  <c r="U307" i="1"/>
  <c r="V307" i="1" s="1"/>
  <c r="AH306" i="1"/>
  <c r="AD306" i="1"/>
  <c r="AE306" i="1" s="1"/>
  <c r="Z306" i="1"/>
  <c r="U306" i="1"/>
  <c r="V306" i="1" s="1"/>
  <c r="Z305" i="1"/>
  <c r="U305" i="1"/>
  <c r="V305" i="1" s="1"/>
  <c r="AA305" i="1" s="1"/>
  <c r="AD305" i="1" s="1"/>
  <c r="AE305" i="1" s="1"/>
  <c r="Z304" i="1"/>
  <c r="U304" i="1"/>
  <c r="V304" i="1" s="1"/>
  <c r="AH303" i="1"/>
  <c r="AD303" i="1"/>
  <c r="AE303" i="1" s="1"/>
  <c r="AA303" i="1"/>
  <c r="Z303" i="1"/>
  <c r="U303" i="1"/>
  <c r="V303" i="1" s="1"/>
  <c r="Z302" i="1"/>
  <c r="U302" i="1"/>
  <c r="V302" i="1" s="1"/>
  <c r="Z301" i="1"/>
  <c r="U301" i="1"/>
  <c r="V301" i="1" s="1"/>
  <c r="Z300" i="1"/>
  <c r="U300" i="1"/>
  <c r="V300" i="1" s="1"/>
  <c r="Z299" i="1"/>
  <c r="U299" i="1"/>
  <c r="V299" i="1" s="1"/>
  <c r="Z298" i="1"/>
  <c r="U298" i="1"/>
  <c r="V298" i="1" s="1"/>
  <c r="Z297" i="1"/>
  <c r="U297" i="1"/>
  <c r="V297" i="1" s="1"/>
  <c r="AA297" i="1" s="1"/>
  <c r="AD297" i="1" s="1"/>
  <c r="Z296" i="1"/>
  <c r="U296" i="1"/>
  <c r="V296" i="1" s="1"/>
  <c r="AD295" i="1"/>
  <c r="AH295" i="1"/>
  <c r="Z295" i="1"/>
  <c r="U295" i="1"/>
  <c r="V295" i="1" s="1"/>
  <c r="Z294" i="1"/>
  <c r="U294" i="1"/>
  <c r="V294" i="1" s="1"/>
  <c r="Z293" i="1"/>
  <c r="V293" i="1"/>
  <c r="U293" i="1"/>
  <c r="AD292" i="1"/>
  <c r="AE292" i="1" s="1"/>
  <c r="AH292" i="1"/>
  <c r="Z292" i="1"/>
  <c r="U292" i="1"/>
  <c r="V292" i="1" s="1"/>
  <c r="AD291" i="1"/>
  <c r="AH291" i="1"/>
  <c r="Z291" i="1"/>
  <c r="U291" i="1"/>
  <c r="V291" i="1" s="1"/>
  <c r="Z290" i="1"/>
  <c r="U290" i="1"/>
  <c r="V290" i="1" s="1"/>
  <c r="AH289" i="1"/>
  <c r="AD289" i="1"/>
  <c r="AE289" i="1" s="1"/>
  <c r="Z289" i="1"/>
  <c r="U289" i="1"/>
  <c r="V289" i="1" s="1"/>
  <c r="AD288" i="1"/>
  <c r="AE288" i="1" s="1"/>
  <c r="AH288" i="1"/>
  <c r="Z288" i="1"/>
  <c r="U288" i="1"/>
  <c r="V288" i="1" s="1"/>
  <c r="Z287" i="1"/>
  <c r="U287" i="1"/>
  <c r="V287" i="1" s="1"/>
  <c r="AA287" i="1" s="1"/>
  <c r="AD287" i="1" s="1"/>
  <c r="Z286" i="1"/>
  <c r="U286" i="1"/>
  <c r="V286" i="1" s="1"/>
  <c r="Z285" i="1"/>
  <c r="U285" i="1"/>
  <c r="V285" i="1" s="1"/>
  <c r="Z284" i="1"/>
  <c r="U284" i="1"/>
  <c r="V284" i="1" s="1"/>
  <c r="Z283" i="1"/>
  <c r="U283" i="1"/>
  <c r="V283" i="1" s="1"/>
  <c r="Z282" i="1"/>
  <c r="V282" i="1"/>
  <c r="U282" i="1"/>
  <c r="Z281" i="1"/>
  <c r="U281" i="1"/>
  <c r="V281" i="1" s="1"/>
  <c r="Z280" i="1"/>
  <c r="U280" i="1"/>
  <c r="V280" i="1" s="1"/>
  <c r="AH279" i="1"/>
  <c r="AD279" i="1"/>
  <c r="Z279" i="1"/>
  <c r="U279" i="1"/>
  <c r="V279" i="1" s="1"/>
  <c r="Z278" i="1"/>
  <c r="U278" i="1"/>
  <c r="V278" i="1" s="1"/>
  <c r="AD277" i="1"/>
  <c r="AH277" i="1"/>
  <c r="Z277" i="1"/>
  <c r="U277" i="1"/>
  <c r="V277" i="1" s="1"/>
  <c r="AA277" i="1" s="1"/>
  <c r="AD276" i="1"/>
  <c r="AE276" i="1" s="1"/>
  <c r="AH276" i="1"/>
  <c r="Z276" i="1"/>
  <c r="U276" i="1"/>
  <c r="V276" i="1" s="1"/>
  <c r="Z275" i="1"/>
  <c r="U275" i="1"/>
  <c r="V275" i="1" s="1"/>
  <c r="Z274" i="1"/>
  <c r="U274" i="1"/>
  <c r="V274" i="1" s="1"/>
  <c r="AA274" i="1" s="1"/>
  <c r="AD274" i="1" s="1"/>
  <c r="Z273" i="1"/>
  <c r="U273" i="1"/>
  <c r="V273" i="1" s="1"/>
  <c r="Z272" i="1"/>
  <c r="U272" i="1"/>
  <c r="V272" i="1" s="1"/>
  <c r="Z271" i="1"/>
  <c r="AA271" i="1" s="1"/>
  <c r="AD271" i="1" s="1"/>
  <c r="U271" i="1"/>
  <c r="V271" i="1" s="1"/>
  <c r="Z270" i="1"/>
  <c r="U270" i="1"/>
  <c r="V270" i="1" s="1"/>
  <c r="AA270" i="1" s="1"/>
  <c r="AD270" i="1" s="1"/>
  <c r="AD269" i="1"/>
  <c r="AH269" i="1"/>
  <c r="Z269" i="1"/>
  <c r="U269" i="1"/>
  <c r="V269" i="1" s="1"/>
  <c r="AD268" i="1"/>
  <c r="AE268" i="1" s="1"/>
  <c r="AH268" i="1"/>
  <c r="Z268" i="1"/>
  <c r="U268" i="1"/>
  <c r="V268" i="1" s="1"/>
  <c r="Z267" i="1"/>
  <c r="U267" i="1"/>
  <c r="V267" i="1" s="1"/>
  <c r="AH266" i="1"/>
  <c r="AD266" i="1"/>
  <c r="AE266" i="1" s="1"/>
  <c r="Z266" i="1"/>
  <c r="U266" i="1"/>
  <c r="V266" i="1" s="1"/>
  <c r="AD265" i="1"/>
  <c r="AH265" i="1"/>
  <c r="Z265" i="1"/>
  <c r="U265" i="1"/>
  <c r="V265" i="1" s="1"/>
  <c r="AD264" i="1"/>
  <c r="AE264" i="1" s="1"/>
  <c r="AH264" i="1"/>
  <c r="Z264" i="1"/>
  <c r="U264" i="1"/>
  <c r="V264" i="1" s="1"/>
  <c r="AD263" i="1"/>
  <c r="Z263" i="1"/>
  <c r="U263" i="1"/>
  <c r="V263" i="1" s="1"/>
  <c r="Z262" i="1"/>
  <c r="U262" i="1"/>
  <c r="V262" i="1" s="1"/>
  <c r="Z261" i="1"/>
  <c r="U261" i="1"/>
  <c r="V261" i="1" s="1"/>
  <c r="Z260" i="1"/>
  <c r="U260" i="1"/>
  <c r="V260" i="1" s="1"/>
  <c r="AA260" i="1" s="1"/>
  <c r="AD260" i="1" s="1"/>
  <c r="AH260" i="1" s="1"/>
  <c r="Z259" i="1"/>
  <c r="V259" i="1"/>
  <c r="U259" i="1"/>
  <c r="AH258" i="1"/>
  <c r="Z258" i="1"/>
  <c r="U258" i="1"/>
  <c r="V258" i="1" s="1"/>
  <c r="Z257" i="1"/>
  <c r="V257" i="1"/>
  <c r="AA257" i="1" s="1"/>
  <c r="AD257" i="1" s="1"/>
  <c r="U257" i="1"/>
  <c r="AE256" i="1"/>
  <c r="AD256" i="1"/>
  <c r="AH256" i="1"/>
  <c r="Z256" i="1"/>
  <c r="U256" i="1"/>
  <c r="V256" i="1" s="1"/>
  <c r="Z255" i="1"/>
  <c r="U255" i="1"/>
  <c r="V255" i="1" s="1"/>
  <c r="AD254" i="1"/>
  <c r="AE254" i="1" s="1"/>
  <c r="AH254" i="1"/>
  <c r="Z254" i="1"/>
  <c r="U254" i="1"/>
  <c r="V254" i="1" s="1"/>
  <c r="Z253" i="1"/>
  <c r="U253" i="1"/>
  <c r="V253" i="1" s="1"/>
  <c r="AA253" i="1" s="1"/>
  <c r="AD253" i="1" s="1"/>
  <c r="Z252" i="1"/>
  <c r="U252" i="1"/>
  <c r="V252" i="1" s="1"/>
  <c r="Z251" i="1"/>
  <c r="V251" i="1"/>
  <c r="U251" i="1"/>
  <c r="AD250" i="1"/>
  <c r="AE250" i="1" s="1"/>
  <c r="AH250" i="1"/>
  <c r="Z250" i="1"/>
  <c r="U250" i="1"/>
  <c r="V250" i="1" s="1"/>
  <c r="Z249" i="1"/>
  <c r="U249" i="1"/>
  <c r="V249" i="1" s="1"/>
  <c r="Z248" i="1"/>
  <c r="U248" i="1"/>
  <c r="V248" i="1" s="1"/>
  <c r="Z247" i="1"/>
  <c r="V247" i="1"/>
  <c r="U247" i="1"/>
  <c r="AD246" i="1"/>
  <c r="AE246" i="1" s="1"/>
  <c r="AH246" i="1"/>
  <c r="Z246" i="1"/>
  <c r="U246" i="1"/>
  <c r="V246" i="1" s="1"/>
  <c r="AA246" i="1" s="1"/>
  <c r="Z245" i="1"/>
  <c r="U245" i="1"/>
  <c r="V245" i="1" s="1"/>
  <c r="AD244" i="1"/>
  <c r="AE244" i="1" s="1"/>
  <c r="AH244" i="1"/>
  <c r="Z244" i="1"/>
  <c r="U244" i="1"/>
  <c r="V244" i="1" s="1"/>
  <c r="Z243" i="1"/>
  <c r="U243" i="1"/>
  <c r="V243" i="1" s="1"/>
  <c r="AA243" i="1" s="1"/>
  <c r="AD243" i="1" s="1"/>
  <c r="AD242" i="1"/>
  <c r="AE242" i="1" s="1"/>
  <c r="AH242" i="1"/>
  <c r="Z242" i="1"/>
  <c r="V242" i="1"/>
  <c r="U242" i="1"/>
  <c r="AD241" i="1"/>
  <c r="Z241" i="1"/>
  <c r="U241" i="1"/>
  <c r="V241" i="1" s="1"/>
  <c r="Z240" i="1"/>
  <c r="V240" i="1"/>
  <c r="U240" i="1"/>
  <c r="Z239" i="1"/>
  <c r="U239" i="1"/>
  <c r="V239" i="1" s="1"/>
  <c r="Z238" i="1"/>
  <c r="U238" i="1"/>
  <c r="V238" i="1" s="1"/>
  <c r="AA238" i="1" s="1"/>
  <c r="AD238" i="1" s="1"/>
  <c r="AH238" i="1" s="1"/>
  <c r="AD237" i="1"/>
  <c r="Z237" i="1"/>
  <c r="U237" i="1"/>
  <c r="V237" i="1" s="1"/>
  <c r="AA237" i="1" s="1"/>
  <c r="Z236" i="1"/>
  <c r="U236" i="1"/>
  <c r="V236" i="1" s="1"/>
  <c r="Z235" i="1"/>
  <c r="U235" i="1"/>
  <c r="V235" i="1" s="1"/>
  <c r="AA235" i="1" s="1"/>
  <c r="AD235" i="1" s="1"/>
  <c r="AE234" i="1"/>
  <c r="AD234" i="1"/>
  <c r="AH234" i="1"/>
  <c r="Z234" i="1"/>
  <c r="U234" i="1"/>
  <c r="V234" i="1" s="1"/>
  <c r="Z233" i="1"/>
  <c r="U233" i="1"/>
  <c r="V233" i="1" s="1"/>
  <c r="Z232" i="1"/>
  <c r="U232" i="1"/>
  <c r="V232" i="1" s="1"/>
  <c r="AD231" i="1"/>
  <c r="Z231" i="1"/>
  <c r="U231" i="1"/>
  <c r="V231" i="1" s="1"/>
  <c r="Z230" i="1"/>
  <c r="U230" i="1"/>
  <c r="V230" i="1" s="1"/>
  <c r="AA230" i="1" s="1"/>
  <c r="AD230" i="1" s="1"/>
  <c r="Z229" i="1"/>
  <c r="V229" i="1"/>
  <c r="U229" i="1"/>
  <c r="Z228" i="1"/>
  <c r="U228" i="1"/>
  <c r="V228" i="1" s="1"/>
  <c r="Z227" i="1"/>
  <c r="U227" i="1"/>
  <c r="V227" i="1" s="1"/>
  <c r="AA227" i="1" s="1"/>
  <c r="AD227" i="1" s="1"/>
  <c r="Z226" i="1"/>
  <c r="U226" i="1"/>
  <c r="V226" i="1" s="1"/>
  <c r="AD225" i="1"/>
  <c r="Z225" i="1"/>
  <c r="V225" i="1"/>
  <c r="U225" i="1"/>
  <c r="Z224" i="1"/>
  <c r="U224" i="1"/>
  <c r="V224" i="1" s="1"/>
  <c r="Z223" i="1"/>
  <c r="U223" i="1"/>
  <c r="V223" i="1" s="1"/>
  <c r="Z222" i="1"/>
  <c r="V222" i="1"/>
  <c r="U222" i="1"/>
  <c r="Z221" i="1"/>
  <c r="U221" i="1"/>
  <c r="V221" i="1" s="1"/>
  <c r="Z220" i="1"/>
  <c r="U220" i="1"/>
  <c r="V220" i="1" s="1"/>
  <c r="Z219" i="1"/>
  <c r="V219" i="1"/>
  <c r="U219" i="1"/>
  <c r="Z218" i="1"/>
  <c r="U218" i="1"/>
  <c r="V218" i="1" s="1"/>
  <c r="AA218" i="1" s="1"/>
  <c r="AD218" i="1" s="1"/>
  <c r="AH218" i="1" s="1"/>
  <c r="Z217" i="1"/>
  <c r="U217" i="1"/>
  <c r="V217" i="1" s="1"/>
  <c r="Z216" i="1"/>
  <c r="V216" i="1"/>
  <c r="U216" i="1"/>
  <c r="AD215" i="1"/>
  <c r="Z215" i="1"/>
  <c r="U215" i="1"/>
  <c r="V215" i="1" s="1"/>
  <c r="AE214" i="1"/>
  <c r="AD214" i="1"/>
  <c r="AH214" i="1"/>
  <c r="Z214" i="1"/>
  <c r="U214" i="1"/>
  <c r="V214" i="1" s="1"/>
  <c r="AA214" i="1" s="1"/>
  <c r="Z213" i="1"/>
  <c r="U213" i="1"/>
  <c r="V213" i="1" s="1"/>
  <c r="AD212" i="1"/>
  <c r="AE212" i="1" s="1"/>
  <c r="AH212" i="1"/>
  <c r="Z212" i="1"/>
  <c r="U212" i="1"/>
  <c r="V212" i="1" s="1"/>
  <c r="AD211" i="1"/>
  <c r="Z211" i="1"/>
  <c r="U211" i="1"/>
  <c r="V211" i="1" s="1"/>
  <c r="Z210" i="1"/>
  <c r="V210" i="1"/>
  <c r="AA210" i="1" s="1"/>
  <c r="AD210" i="1" s="1"/>
  <c r="AH210" i="1" s="1"/>
  <c r="U210" i="1"/>
  <c r="AD209" i="1"/>
  <c r="Z209" i="1"/>
  <c r="U209" i="1"/>
  <c r="V209" i="1" s="1"/>
  <c r="AA209" i="1" s="1"/>
  <c r="Z208" i="1"/>
  <c r="U208" i="1"/>
  <c r="V208" i="1" s="1"/>
  <c r="Z207" i="1"/>
  <c r="U207" i="1"/>
  <c r="V207" i="1" s="1"/>
  <c r="Z206" i="1"/>
  <c r="U206" i="1"/>
  <c r="V206" i="1" s="1"/>
  <c r="AA206" i="1" s="1"/>
  <c r="AD206" i="1" s="1"/>
  <c r="Z205" i="1"/>
  <c r="U205" i="1"/>
  <c r="V205" i="1" s="1"/>
  <c r="AD204" i="1"/>
  <c r="AE204" i="1" s="1"/>
  <c r="AH204" i="1"/>
  <c r="Z204" i="1"/>
  <c r="U204" i="1"/>
  <c r="V204" i="1" s="1"/>
  <c r="AD203" i="1"/>
  <c r="Z203" i="1"/>
  <c r="U203" i="1"/>
  <c r="V203" i="1" s="1"/>
  <c r="AH202" i="1"/>
  <c r="AD202" i="1"/>
  <c r="AE202" i="1" s="1"/>
  <c r="Z202" i="1"/>
  <c r="U202" i="1"/>
  <c r="V202" i="1" s="1"/>
  <c r="AH201" i="1"/>
  <c r="AD201" i="1"/>
  <c r="AE201" i="1" s="1"/>
  <c r="Z201" i="1"/>
  <c r="U201" i="1"/>
  <c r="V201" i="1" s="1"/>
  <c r="Z200" i="1"/>
  <c r="U200" i="1"/>
  <c r="V200" i="1" s="1"/>
  <c r="AA200" i="1" s="1"/>
  <c r="AD200" i="1" s="1"/>
  <c r="AE200" i="1" s="1"/>
  <c r="AH199" i="1"/>
  <c r="AD199" i="1"/>
  <c r="AE199" i="1" s="1"/>
  <c r="Z199" i="1"/>
  <c r="U199" i="1"/>
  <c r="V199" i="1" s="1"/>
  <c r="Z198" i="1"/>
  <c r="U198" i="1"/>
  <c r="V198" i="1" s="1"/>
  <c r="AH197" i="1"/>
  <c r="AD197" i="1"/>
  <c r="AE197" i="1" s="1"/>
  <c r="Z197" i="1"/>
  <c r="U197" i="1"/>
  <c r="V197" i="1" s="1"/>
  <c r="Z196" i="1"/>
  <c r="U196" i="1"/>
  <c r="V196" i="1" s="1"/>
  <c r="AA196" i="1" s="1"/>
  <c r="AD196" i="1" s="1"/>
  <c r="Z195" i="1"/>
  <c r="U195" i="1"/>
  <c r="V195" i="1" s="1"/>
  <c r="AA195" i="1" s="1"/>
  <c r="AD195" i="1" s="1"/>
  <c r="AE195" i="1" s="1"/>
  <c r="Z194" i="1"/>
  <c r="U194" i="1"/>
  <c r="V194" i="1" s="1"/>
  <c r="Z193" i="1"/>
  <c r="U193" i="1"/>
  <c r="V193" i="1" s="1"/>
  <c r="AH192" i="1"/>
  <c r="AD192" i="1"/>
  <c r="AE192" i="1" s="1"/>
  <c r="Z192" i="1"/>
  <c r="U192" i="1"/>
  <c r="V192" i="1" s="1"/>
  <c r="AA192" i="1" s="1"/>
  <c r="Z191" i="1"/>
  <c r="AA191" i="1" s="1"/>
  <c r="AD191" i="1" s="1"/>
  <c r="AE191" i="1" s="1"/>
  <c r="U191" i="1"/>
  <c r="V191" i="1" s="1"/>
  <c r="Z190" i="1"/>
  <c r="U190" i="1"/>
  <c r="V190" i="1" s="1"/>
  <c r="AA190" i="1" s="1"/>
  <c r="AD190" i="1" s="1"/>
  <c r="AH189" i="1"/>
  <c r="AD189" i="1"/>
  <c r="AE189" i="1" s="1"/>
  <c r="Z189" i="1"/>
  <c r="U189" i="1"/>
  <c r="V189" i="1" s="1"/>
  <c r="AA189" i="1" s="1"/>
  <c r="AH188" i="1"/>
  <c r="AD188" i="1"/>
  <c r="AE188" i="1" s="1"/>
  <c r="Z188" i="1"/>
  <c r="U188" i="1"/>
  <c r="V188" i="1" s="1"/>
  <c r="Z187" i="1"/>
  <c r="U187" i="1"/>
  <c r="V187" i="1" s="1"/>
  <c r="AA187" i="1" s="1"/>
  <c r="AD187" i="1" s="1"/>
  <c r="Z186" i="1"/>
  <c r="V186" i="1"/>
  <c r="U186" i="1"/>
  <c r="Z185" i="1"/>
  <c r="U185" i="1"/>
  <c r="V185" i="1" s="1"/>
  <c r="Z184" i="1"/>
  <c r="U184" i="1"/>
  <c r="V184" i="1" s="1"/>
  <c r="Z183" i="1"/>
  <c r="U183" i="1"/>
  <c r="V183" i="1" s="1"/>
  <c r="AA182" i="1"/>
  <c r="AD182" i="1" s="1"/>
  <c r="AE182" i="1" s="1"/>
  <c r="Z182" i="1"/>
  <c r="U182" i="1"/>
  <c r="V182" i="1" s="1"/>
  <c r="Z181" i="1"/>
  <c r="U181" i="1"/>
  <c r="V181" i="1" s="1"/>
  <c r="AA181" i="1" s="1"/>
  <c r="AD181" i="1" s="1"/>
  <c r="Z180" i="1"/>
  <c r="U180" i="1"/>
  <c r="V180" i="1" s="1"/>
  <c r="Z179" i="1"/>
  <c r="V179" i="1"/>
  <c r="U179" i="1"/>
  <c r="Z178" i="1"/>
  <c r="U178" i="1"/>
  <c r="V178" i="1" s="1"/>
  <c r="Z177" i="1"/>
  <c r="V177" i="1"/>
  <c r="U177" i="1"/>
  <c r="Z176" i="1"/>
  <c r="U176" i="1"/>
  <c r="V176" i="1" s="1"/>
  <c r="AH175" i="1"/>
  <c r="AD175" i="1"/>
  <c r="AE175" i="1" s="1"/>
  <c r="Z175" i="1"/>
  <c r="U175" i="1"/>
  <c r="V175" i="1" s="1"/>
  <c r="AA175" i="1" s="1"/>
  <c r="Z174" i="1"/>
  <c r="U174" i="1"/>
  <c r="V174" i="1" s="1"/>
  <c r="Z173" i="1"/>
  <c r="U173" i="1"/>
  <c r="V173" i="1" s="1"/>
  <c r="AA173" i="1" s="1"/>
  <c r="AD173" i="1" s="1"/>
  <c r="AE173" i="1" s="1"/>
  <c r="Z172" i="1"/>
  <c r="V172" i="1"/>
  <c r="AA172" i="1" s="1"/>
  <c r="AD172" i="1" s="1"/>
  <c r="U172" i="1"/>
  <c r="Z171" i="1"/>
  <c r="U171" i="1"/>
  <c r="V171" i="1" s="1"/>
  <c r="AA171" i="1" s="1"/>
  <c r="AD171" i="1" s="1"/>
  <c r="AE171" i="1" s="1"/>
  <c r="Z170" i="1"/>
  <c r="U170" i="1"/>
  <c r="V170" i="1" s="1"/>
  <c r="Z169" i="1"/>
  <c r="U169" i="1"/>
  <c r="V169" i="1" s="1"/>
  <c r="Z168" i="1"/>
  <c r="U168" i="1"/>
  <c r="V168" i="1" s="1"/>
  <c r="Z167" i="1"/>
  <c r="U167" i="1"/>
  <c r="V167" i="1" s="1"/>
  <c r="AA167" i="1" s="1"/>
  <c r="AD167" i="1" s="1"/>
  <c r="AE167" i="1" s="1"/>
  <c r="Z166" i="1"/>
  <c r="U166" i="1"/>
  <c r="V166" i="1" s="1"/>
  <c r="AA166" i="1" s="1"/>
  <c r="AD166" i="1" s="1"/>
  <c r="AH165" i="1"/>
  <c r="AD165" i="1"/>
  <c r="AE165" i="1" s="1"/>
  <c r="Z165" i="1"/>
  <c r="U165" i="1"/>
  <c r="V165" i="1" s="1"/>
  <c r="Z164" i="1"/>
  <c r="U164" i="1"/>
  <c r="V164" i="1" s="1"/>
  <c r="AA164" i="1" s="1"/>
  <c r="AD164" i="1" s="1"/>
  <c r="Z163" i="1"/>
  <c r="U163" i="1"/>
  <c r="V163" i="1" s="1"/>
  <c r="Z162" i="1"/>
  <c r="V162" i="1"/>
  <c r="AA162" i="1" s="1"/>
  <c r="AD162" i="1" s="1"/>
  <c r="AE162" i="1" s="1"/>
  <c r="U162" i="1"/>
  <c r="Z161" i="1"/>
  <c r="U161" i="1"/>
  <c r="V161" i="1" s="1"/>
  <c r="Z160" i="1"/>
  <c r="U160" i="1"/>
  <c r="V160" i="1" s="1"/>
  <c r="Z159" i="1"/>
  <c r="U159" i="1"/>
  <c r="V159" i="1" s="1"/>
  <c r="Z158" i="1"/>
  <c r="U158" i="1"/>
  <c r="V158" i="1" s="1"/>
  <c r="Z157" i="1"/>
  <c r="U157" i="1"/>
  <c r="V157" i="1" s="1"/>
  <c r="AH156" i="1"/>
  <c r="AD156" i="1"/>
  <c r="AE156" i="1" s="1"/>
  <c r="Z156" i="1"/>
  <c r="U156" i="1"/>
  <c r="V156" i="1" s="1"/>
  <c r="AH155" i="1"/>
  <c r="AD155" i="1"/>
  <c r="AE155" i="1" s="1"/>
  <c r="Z155" i="1"/>
  <c r="U155" i="1"/>
  <c r="V155" i="1" s="1"/>
  <c r="Z154" i="1"/>
  <c r="U154" i="1"/>
  <c r="V154" i="1" s="1"/>
  <c r="Z153" i="1"/>
  <c r="U153" i="1"/>
  <c r="V153" i="1" s="1"/>
  <c r="AH152" i="1"/>
  <c r="AD152" i="1"/>
  <c r="AE152" i="1" s="1"/>
  <c r="Z152" i="1"/>
  <c r="U152" i="1"/>
  <c r="V152" i="1" s="1"/>
  <c r="AA152" i="1" s="1"/>
  <c r="Z151" i="1"/>
  <c r="U151" i="1"/>
  <c r="V151" i="1" s="1"/>
  <c r="AA151" i="1" s="1"/>
  <c r="AD151" i="1" s="1"/>
  <c r="AE151" i="1" s="1"/>
  <c r="Z150" i="1"/>
  <c r="U150" i="1"/>
  <c r="V150" i="1" s="1"/>
  <c r="AH149" i="1"/>
  <c r="AD149" i="1"/>
  <c r="AE149" i="1" s="1"/>
  <c r="Z149" i="1"/>
  <c r="U149" i="1"/>
  <c r="V149" i="1" s="1"/>
  <c r="Z148" i="1"/>
  <c r="U148" i="1"/>
  <c r="V148" i="1" s="1"/>
  <c r="Z147" i="1"/>
  <c r="U147" i="1"/>
  <c r="V147" i="1" s="1"/>
  <c r="Z146" i="1"/>
  <c r="U146" i="1"/>
  <c r="V146" i="1" s="1"/>
  <c r="Z145" i="1"/>
  <c r="U145" i="1"/>
  <c r="V145" i="1" s="1"/>
  <c r="AA145" i="1" s="1"/>
  <c r="AD145" i="1" s="1"/>
  <c r="AE145" i="1" s="1"/>
  <c r="Z144" i="1"/>
  <c r="U144" i="1"/>
  <c r="V144" i="1" s="1"/>
  <c r="AH143" i="1"/>
  <c r="AD143" i="1"/>
  <c r="AE143" i="1" s="1"/>
  <c r="Z143" i="1"/>
  <c r="U143" i="1"/>
  <c r="V143" i="1" s="1"/>
  <c r="Z142" i="1"/>
  <c r="U142" i="1"/>
  <c r="V142" i="1" s="1"/>
  <c r="AH141" i="1"/>
  <c r="AD141" i="1"/>
  <c r="AE141" i="1" s="1"/>
  <c r="Z141" i="1"/>
  <c r="U141" i="1"/>
  <c r="V141" i="1" s="1"/>
  <c r="Z140" i="1"/>
  <c r="U140" i="1"/>
  <c r="V140" i="1" s="1"/>
  <c r="AH139" i="1"/>
  <c r="AD139" i="1"/>
  <c r="AE139" i="1" s="1"/>
  <c r="Z139" i="1"/>
  <c r="U139" i="1"/>
  <c r="V139" i="1" s="1"/>
  <c r="AH138" i="1"/>
  <c r="AD138" i="1"/>
  <c r="AE138" i="1" s="1"/>
  <c r="Z138" i="1"/>
  <c r="U138" i="1"/>
  <c r="V138" i="1" s="1"/>
  <c r="Z137" i="1"/>
  <c r="U137" i="1"/>
  <c r="V137" i="1" s="1"/>
  <c r="AA137" i="1" s="1"/>
  <c r="AD137" i="1" s="1"/>
  <c r="AE137" i="1" s="1"/>
  <c r="Z136" i="1"/>
  <c r="U136" i="1"/>
  <c r="V136" i="1" s="1"/>
  <c r="AH135" i="1"/>
  <c r="AD135" i="1"/>
  <c r="AE135" i="1" s="1"/>
  <c r="Z135" i="1"/>
  <c r="U135" i="1"/>
  <c r="V135" i="1" s="1"/>
  <c r="Z134" i="1"/>
  <c r="U134" i="1"/>
  <c r="V134" i="1" s="1"/>
  <c r="AH133" i="1"/>
  <c r="AD133" i="1"/>
  <c r="AE133" i="1" s="1"/>
  <c r="Z133" i="1"/>
  <c r="U133" i="1"/>
  <c r="V133" i="1" s="1"/>
  <c r="AH132" i="1"/>
  <c r="AD132" i="1"/>
  <c r="AE132" i="1" s="1"/>
  <c r="Z132" i="1"/>
  <c r="U132" i="1"/>
  <c r="V132" i="1" s="1"/>
  <c r="Z131" i="1"/>
  <c r="U131" i="1"/>
  <c r="V131" i="1" s="1"/>
  <c r="AH130" i="1"/>
  <c r="Z130" i="1"/>
  <c r="U130" i="1"/>
  <c r="V130" i="1" s="1"/>
  <c r="AH129" i="1"/>
  <c r="AD129" i="1"/>
  <c r="AE129" i="1" s="1"/>
  <c r="Z129" i="1"/>
  <c r="U129" i="1"/>
  <c r="V129" i="1" s="1"/>
  <c r="AD128" i="1"/>
  <c r="AE128" i="1" s="1"/>
  <c r="AH128" i="1"/>
  <c r="Z128" i="1"/>
  <c r="U128" i="1"/>
  <c r="V128" i="1" s="1"/>
  <c r="Z127" i="1"/>
  <c r="U127" i="1"/>
  <c r="V127" i="1" s="1"/>
  <c r="Z126" i="1"/>
  <c r="U126" i="1"/>
  <c r="V126" i="1" s="1"/>
  <c r="AD125" i="1"/>
  <c r="AE125" i="1" s="1"/>
  <c r="AH125" i="1"/>
  <c r="Z125" i="1"/>
  <c r="U125" i="1"/>
  <c r="V125" i="1" s="1"/>
  <c r="AH124" i="1"/>
  <c r="AD124" i="1"/>
  <c r="AE124" i="1" s="1"/>
  <c r="Z124" i="1"/>
  <c r="U124" i="1"/>
  <c r="V124" i="1" s="1"/>
  <c r="AA124" i="1" s="1"/>
  <c r="Z123" i="1"/>
  <c r="U123" i="1"/>
  <c r="V123" i="1" s="1"/>
  <c r="AH122" i="1"/>
  <c r="AD122" i="1"/>
  <c r="Z122" i="1"/>
  <c r="U122" i="1"/>
  <c r="V122" i="1" s="1"/>
  <c r="AD121" i="1"/>
  <c r="AH121" i="1"/>
  <c r="Z121" i="1"/>
  <c r="U121" i="1"/>
  <c r="V121" i="1" s="1"/>
  <c r="AA121" i="1" s="1"/>
  <c r="Z120" i="1"/>
  <c r="U120" i="1"/>
  <c r="V120" i="1" s="1"/>
  <c r="Z119" i="1"/>
  <c r="U119" i="1"/>
  <c r="V119" i="1" s="1"/>
  <c r="AA119" i="1" s="1"/>
  <c r="AD119" i="1" s="1"/>
  <c r="AD118" i="1"/>
  <c r="AH118" i="1"/>
  <c r="Z118" i="1"/>
  <c r="U118" i="1"/>
  <c r="V118" i="1" s="1"/>
  <c r="AA118" i="1" s="1"/>
  <c r="AH117" i="1"/>
  <c r="AD117" i="1"/>
  <c r="AE117" i="1" s="1"/>
  <c r="Z117" i="1"/>
  <c r="U117" i="1"/>
  <c r="V117" i="1" s="1"/>
  <c r="AA117" i="1" s="1"/>
  <c r="Z116" i="1"/>
  <c r="U116" i="1"/>
  <c r="V116" i="1" s="1"/>
  <c r="AD115" i="1"/>
  <c r="AE115" i="1" s="1"/>
  <c r="AH115" i="1"/>
  <c r="Z115" i="1"/>
  <c r="U115" i="1"/>
  <c r="V115" i="1" s="1"/>
  <c r="Z114" i="1"/>
  <c r="U114" i="1"/>
  <c r="V114" i="1" s="1"/>
  <c r="AD113" i="1"/>
  <c r="AH113" i="1"/>
  <c r="Z113" i="1"/>
  <c r="AA113" i="1" s="1"/>
  <c r="U113" i="1"/>
  <c r="V113" i="1" s="1"/>
  <c r="Z112" i="1"/>
  <c r="U112" i="1"/>
  <c r="V112" i="1" s="1"/>
  <c r="AA112" i="1" s="1"/>
  <c r="AD112" i="1" s="1"/>
  <c r="AH111" i="1"/>
  <c r="AD111" i="1"/>
  <c r="AE111" i="1" s="1"/>
  <c r="Z111" i="1"/>
  <c r="U111" i="1"/>
  <c r="V111" i="1" s="1"/>
  <c r="Z110" i="1"/>
  <c r="U110" i="1"/>
  <c r="V110" i="1" s="1"/>
  <c r="Z109" i="1"/>
  <c r="U109" i="1"/>
  <c r="V109" i="1" s="1"/>
  <c r="Z108" i="1"/>
  <c r="U108" i="1"/>
  <c r="V108" i="1" s="1"/>
  <c r="Z107" i="1"/>
  <c r="U107" i="1"/>
  <c r="V107" i="1" s="1"/>
  <c r="Z106" i="1"/>
  <c r="U106" i="1"/>
  <c r="V106" i="1" s="1"/>
  <c r="Z105" i="1"/>
  <c r="U105" i="1"/>
  <c r="V105" i="1" s="1"/>
  <c r="Z104" i="1"/>
  <c r="U104" i="1"/>
  <c r="V104" i="1" s="1"/>
  <c r="Z103" i="1"/>
  <c r="U103" i="1"/>
  <c r="V103" i="1" s="1"/>
  <c r="Z102" i="1"/>
  <c r="U102" i="1"/>
  <c r="V102" i="1" s="1"/>
  <c r="AH101" i="1"/>
  <c r="AD101" i="1"/>
  <c r="AE101" i="1" s="1"/>
  <c r="Z101" i="1"/>
  <c r="U101" i="1"/>
  <c r="V101" i="1" s="1"/>
  <c r="Z100" i="1"/>
  <c r="U100" i="1"/>
  <c r="V100" i="1" s="1"/>
  <c r="AA100" i="1" s="1"/>
  <c r="AD100" i="1" s="1"/>
  <c r="AE100" i="1" s="1"/>
  <c r="AD99" i="1"/>
  <c r="AE99" i="1" s="1"/>
  <c r="AH99" i="1"/>
  <c r="Z99" i="1"/>
  <c r="U99" i="1"/>
  <c r="V99" i="1" s="1"/>
  <c r="AA99" i="1" s="1"/>
  <c r="Z98" i="1"/>
  <c r="U98" i="1"/>
  <c r="V98" i="1" s="1"/>
  <c r="Z97" i="1"/>
  <c r="V97" i="1"/>
  <c r="AA97" i="1" s="1"/>
  <c r="AD97" i="1" s="1"/>
  <c r="U97" i="1"/>
  <c r="Z96" i="1"/>
  <c r="U96" i="1"/>
  <c r="V96" i="1" s="1"/>
  <c r="AA96" i="1" s="1"/>
  <c r="AD96" i="1" s="1"/>
  <c r="Z95" i="1"/>
  <c r="U95" i="1"/>
  <c r="V95" i="1" s="1"/>
  <c r="AA95" i="1" s="1"/>
  <c r="AD95" i="1" s="1"/>
  <c r="Z94" i="1"/>
  <c r="U94" i="1"/>
  <c r="V94" i="1" s="1"/>
  <c r="AH93" i="1"/>
  <c r="AD93" i="1"/>
  <c r="AE93" i="1" s="1"/>
  <c r="Z93" i="1"/>
  <c r="U93" i="1"/>
  <c r="V93" i="1" s="1"/>
  <c r="AA93" i="1" s="1"/>
  <c r="Z92" i="1"/>
  <c r="U92" i="1"/>
  <c r="V92" i="1" s="1"/>
  <c r="AA92" i="1" s="1"/>
  <c r="AD92" i="1" s="1"/>
  <c r="Z91" i="1"/>
  <c r="U91" i="1"/>
  <c r="V91" i="1" s="1"/>
  <c r="AA91" i="1" s="1"/>
  <c r="AD91" i="1" s="1"/>
  <c r="AD90" i="1"/>
  <c r="AH90" i="1"/>
  <c r="Z90" i="1"/>
  <c r="U90" i="1"/>
  <c r="V90" i="1" s="1"/>
  <c r="AH89" i="1"/>
  <c r="AD89" i="1"/>
  <c r="AE89" i="1" s="1"/>
  <c r="Z89" i="1"/>
  <c r="V89" i="1"/>
  <c r="AA89" i="1" s="1"/>
  <c r="U89" i="1"/>
  <c r="Z88" i="1"/>
  <c r="U88" i="1"/>
  <c r="V88" i="1" s="1"/>
  <c r="Z87" i="1"/>
  <c r="U87" i="1"/>
  <c r="V87" i="1" s="1"/>
  <c r="Z86" i="1"/>
  <c r="U86" i="1"/>
  <c r="V86" i="1" s="1"/>
  <c r="AH85" i="1"/>
  <c r="AD85" i="1"/>
  <c r="AE85" i="1" s="1"/>
  <c r="Z85" i="1"/>
  <c r="U85" i="1"/>
  <c r="V85" i="1" s="1"/>
  <c r="AH84" i="1"/>
  <c r="AD84" i="1"/>
  <c r="AE84" i="1" s="1"/>
  <c r="Z84" i="1"/>
  <c r="U84" i="1"/>
  <c r="V84" i="1" s="1"/>
  <c r="AA84" i="1" s="1"/>
  <c r="Z83" i="1"/>
  <c r="U83" i="1"/>
  <c r="V83" i="1" s="1"/>
  <c r="AA83" i="1" s="1"/>
  <c r="AD83" i="1" s="1"/>
  <c r="Z82" i="1"/>
  <c r="U82" i="1"/>
  <c r="V82" i="1" s="1"/>
  <c r="Z81" i="1"/>
  <c r="U81" i="1"/>
  <c r="V81" i="1" s="1"/>
  <c r="Z80" i="1"/>
  <c r="U80" i="1"/>
  <c r="V80" i="1" s="1"/>
  <c r="AH79" i="1"/>
  <c r="AD79" i="1"/>
  <c r="AE79" i="1" s="1"/>
  <c r="Z79" i="1"/>
  <c r="U79" i="1"/>
  <c r="V79" i="1" s="1"/>
  <c r="AA79" i="1" s="1"/>
  <c r="AH78" i="1"/>
  <c r="AD78" i="1"/>
  <c r="AE78" i="1" s="1"/>
  <c r="Z78" i="1"/>
  <c r="AA78" i="1" s="1"/>
  <c r="U78" i="1"/>
  <c r="V78" i="1" s="1"/>
  <c r="Z77" i="1"/>
  <c r="U77" i="1"/>
  <c r="V77" i="1" s="1"/>
  <c r="Z76" i="1"/>
  <c r="U76" i="1"/>
  <c r="V76" i="1" s="1"/>
  <c r="AH75" i="1"/>
  <c r="AD75" i="1"/>
  <c r="AE75" i="1" s="1"/>
  <c r="Z75" i="1"/>
  <c r="U75" i="1"/>
  <c r="V75" i="1" s="1"/>
  <c r="Z74" i="1"/>
  <c r="U74" i="1"/>
  <c r="V74" i="1" s="1"/>
  <c r="AA74" i="1" s="1"/>
  <c r="AD74" i="1" s="1"/>
  <c r="Z73" i="1"/>
  <c r="U73" i="1"/>
  <c r="V73" i="1" s="1"/>
  <c r="AA73" i="1" s="1"/>
  <c r="AD73" i="1" s="1"/>
  <c r="Z72" i="1"/>
  <c r="U72" i="1"/>
  <c r="V72" i="1" s="1"/>
  <c r="AA72" i="1" s="1"/>
  <c r="AD72" i="1" s="1"/>
  <c r="AH71" i="1"/>
  <c r="AD71" i="1"/>
  <c r="AE71" i="1" s="1"/>
  <c r="Z71" i="1"/>
  <c r="U71" i="1"/>
  <c r="V71" i="1" s="1"/>
  <c r="AA71" i="1" s="1"/>
  <c r="Z70" i="1"/>
  <c r="U70" i="1"/>
  <c r="V70" i="1" s="1"/>
  <c r="AH69" i="1"/>
  <c r="AD69" i="1"/>
  <c r="AE69" i="1" s="1"/>
  <c r="Z69" i="1"/>
  <c r="U69" i="1"/>
  <c r="V69" i="1" s="1"/>
  <c r="AA69" i="1" s="1"/>
  <c r="AH68" i="1"/>
  <c r="AD68" i="1"/>
  <c r="AE68" i="1" s="1"/>
  <c r="Z68" i="1"/>
  <c r="U68" i="1"/>
  <c r="V68" i="1" s="1"/>
  <c r="AH67" i="1"/>
  <c r="AE67" i="1"/>
  <c r="AD67" i="1"/>
  <c r="Z67" i="1"/>
  <c r="U67" i="1"/>
  <c r="V67" i="1" s="1"/>
  <c r="AA67" i="1" s="1"/>
  <c r="Z66" i="1"/>
  <c r="AA66" i="1" s="1"/>
  <c r="AD66" i="1" s="1"/>
  <c r="V66" i="1"/>
  <c r="U66" i="1"/>
  <c r="Z65" i="1"/>
  <c r="U65" i="1"/>
  <c r="V65" i="1" s="1"/>
  <c r="AA65" i="1" s="1"/>
  <c r="AD65" i="1" s="1"/>
  <c r="AH64" i="1"/>
  <c r="AD64" i="1"/>
  <c r="AE64" i="1" s="1"/>
  <c r="Z64" i="1"/>
  <c r="U64" i="1"/>
  <c r="V64" i="1" s="1"/>
  <c r="AH63" i="1"/>
  <c r="AD63" i="1"/>
  <c r="AE63" i="1" s="1"/>
  <c r="Z63" i="1"/>
  <c r="U63" i="1"/>
  <c r="V63" i="1" s="1"/>
  <c r="AA63" i="1" s="1"/>
  <c r="AH62" i="1"/>
  <c r="AD62" i="1"/>
  <c r="AE62" i="1" s="1"/>
  <c r="Z62" i="1"/>
  <c r="U62" i="1"/>
  <c r="V62" i="1" s="1"/>
  <c r="Z61" i="1"/>
  <c r="U61" i="1"/>
  <c r="V61" i="1" s="1"/>
  <c r="AA61" i="1" s="1"/>
  <c r="AD61" i="1" s="1"/>
  <c r="Z60" i="1"/>
  <c r="U60" i="1"/>
  <c r="V60" i="1" s="1"/>
  <c r="Z59" i="1"/>
  <c r="U59" i="1"/>
  <c r="V59" i="1" s="1"/>
  <c r="Z58" i="1"/>
  <c r="U58" i="1"/>
  <c r="V58" i="1" s="1"/>
  <c r="Z57" i="1"/>
  <c r="U57" i="1"/>
  <c r="V57" i="1" s="1"/>
  <c r="AH56" i="1"/>
  <c r="AD56" i="1"/>
  <c r="AE56" i="1" s="1"/>
  <c r="Z56" i="1"/>
  <c r="U56" i="1"/>
  <c r="V56" i="1" s="1"/>
  <c r="AA56" i="1" s="1"/>
  <c r="Z55" i="1"/>
  <c r="U55" i="1"/>
  <c r="V55" i="1" s="1"/>
  <c r="Z54" i="1"/>
  <c r="U54" i="1"/>
  <c r="V54" i="1" s="1"/>
  <c r="AA54" i="1" s="1"/>
  <c r="AD54" i="1" s="1"/>
  <c r="Z53" i="1"/>
  <c r="U53" i="1"/>
  <c r="V53" i="1" s="1"/>
  <c r="AA53" i="1" s="1"/>
  <c r="AD53" i="1" s="1"/>
  <c r="Z52" i="1"/>
  <c r="U52" i="1"/>
  <c r="V52" i="1" s="1"/>
  <c r="AA52" i="1" s="1"/>
  <c r="AD52" i="1" s="1"/>
  <c r="AH51" i="1"/>
  <c r="AD51" i="1"/>
  <c r="AE51" i="1" s="1"/>
  <c r="Z51" i="1"/>
  <c r="U51" i="1"/>
  <c r="V51" i="1" s="1"/>
  <c r="AA51" i="1" s="1"/>
  <c r="Z50" i="1"/>
  <c r="U50" i="1"/>
  <c r="V50" i="1" s="1"/>
  <c r="Z49" i="1"/>
  <c r="U49" i="1"/>
  <c r="V49" i="1" s="1"/>
  <c r="Z48" i="1"/>
  <c r="U48" i="1"/>
  <c r="V48" i="1" s="1"/>
  <c r="AA48" i="1" s="1"/>
  <c r="AD48" i="1" s="1"/>
  <c r="Z47" i="1"/>
  <c r="U47" i="1"/>
  <c r="V47" i="1" s="1"/>
  <c r="AA47" i="1" s="1"/>
  <c r="AD47" i="1" s="1"/>
  <c r="AH46" i="1"/>
  <c r="AD46" i="1"/>
  <c r="AE46" i="1" s="1"/>
  <c r="AA46" i="1"/>
  <c r="Z46" i="1"/>
  <c r="U46" i="1"/>
  <c r="V46" i="1" s="1"/>
  <c r="Z45" i="1"/>
  <c r="U45" i="1"/>
  <c r="V45" i="1" s="1"/>
  <c r="AA45" i="1" s="1"/>
  <c r="AD45" i="1" s="1"/>
  <c r="Z44" i="1"/>
  <c r="U44" i="1"/>
  <c r="V44" i="1" s="1"/>
  <c r="AA44" i="1" s="1"/>
  <c r="AD44" i="1" s="1"/>
  <c r="AH43" i="1"/>
  <c r="AD43" i="1"/>
  <c r="AE43" i="1" s="1"/>
  <c r="Z43" i="1"/>
  <c r="U43" i="1"/>
  <c r="V43" i="1" s="1"/>
  <c r="AA43" i="1" s="1"/>
  <c r="AH42" i="1"/>
  <c r="AD42" i="1"/>
  <c r="AE42" i="1" s="1"/>
  <c r="Z42" i="1"/>
  <c r="U42" i="1"/>
  <c r="V42" i="1" s="1"/>
  <c r="AH41" i="1"/>
  <c r="AD41" i="1"/>
  <c r="AE41" i="1" s="1"/>
  <c r="Z41" i="1"/>
  <c r="U41" i="1"/>
  <c r="V41" i="1" s="1"/>
  <c r="AA41" i="1" s="1"/>
  <c r="Z40" i="1"/>
  <c r="U40" i="1"/>
  <c r="V40" i="1" s="1"/>
  <c r="Z39" i="1"/>
  <c r="U39" i="1"/>
  <c r="V39" i="1" s="1"/>
  <c r="AH38" i="1"/>
  <c r="AD38" i="1"/>
  <c r="AE38" i="1" s="1"/>
  <c r="Z38" i="1"/>
  <c r="U38" i="1"/>
  <c r="V38" i="1" s="1"/>
  <c r="AA38" i="1" s="1"/>
  <c r="Z37" i="1"/>
  <c r="U37" i="1"/>
  <c r="V37" i="1" s="1"/>
  <c r="AA37" i="1" s="1"/>
  <c r="AD37" i="1" s="1"/>
  <c r="Z36" i="1"/>
  <c r="U36" i="1"/>
  <c r="V36" i="1" s="1"/>
  <c r="AA36" i="1" s="1"/>
  <c r="AD36" i="1" s="1"/>
  <c r="Z35" i="1"/>
  <c r="U35" i="1"/>
  <c r="V35" i="1" s="1"/>
  <c r="AA35" i="1" s="1"/>
  <c r="AD35" i="1" s="1"/>
  <c r="Z34" i="1"/>
  <c r="U34" i="1"/>
  <c r="V34" i="1" s="1"/>
  <c r="AA34" i="1" s="1"/>
  <c r="AD34" i="1" s="1"/>
  <c r="Z33" i="1"/>
  <c r="U33" i="1"/>
  <c r="V33" i="1" s="1"/>
  <c r="Z32" i="1"/>
  <c r="U32" i="1"/>
  <c r="V32" i="1" s="1"/>
  <c r="AA32" i="1" s="1"/>
  <c r="AD32" i="1" s="1"/>
  <c r="AH31" i="1"/>
  <c r="AD31" i="1"/>
  <c r="AE31" i="1" s="1"/>
  <c r="Z31" i="1"/>
  <c r="V31" i="1"/>
  <c r="U31" i="1"/>
  <c r="AH30" i="1"/>
  <c r="AD30" i="1"/>
  <c r="AE30" i="1" s="1"/>
  <c r="Z30" i="1"/>
  <c r="U30" i="1"/>
  <c r="V30" i="1" s="1"/>
  <c r="AA30" i="1" s="1"/>
  <c r="Z29" i="1"/>
  <c r="V29" i="1"/>
  <c r="AA29" i="1" s="1"/>
  <c r="AD29" i="1" s="1"/>
  <c r="U29" i="1"/>
  <c r="AH28" i="1"/>
  <c r="AD28" i="1"/>
  <c r="AE28" i="1" s="1"/>
  <c r="Z28" i="1"/>
  <c r="V28" i="1"/>
  <c r="AA28" i="1" s="1"/>
  <c r="U28" i="1"/>
  <c r="Z27" i="1"/>
  <c r="U27" i="1"/>
  <c r="V27" i="1" s="1"/>
  <c r="AA27" i="1" s="1"/>
  <c r="AD27" i="1" s="1"/>
  <c r="Z26" i="1"/>
  <c r="V26" i="1"/>
  <c r="AA26" i="1" s="1"/>
  <c r="AD26" i="1" s="1"/>
  <c r="U26" i="1"/>
  <c r="Z25" i="1"/>
  <c r="U25" i="1"/>
  <c r="V25" i="1" s="1"/>
  <c r="AA25" i="1" s="1"/>
  <c r="AD25" i="1" s="1"/>
  <c r="AH24" i="1"/>
  <c r="AD24" i="1"/>
  <c r="AE24" i="1" s="1"/>
  <c r="Z24" i="1"/>
  <c r="U24" i="1"/>
  <c r="V24" i="1" s="1"/>
  <c r="Z23" i="1"/>
  <c r="V23" i="1"/>
  <c r="U23" i="1"/>
  <c r="AH22" i="1"/>
  <c r="AD22" i="1"/>
  <c r="AE22" i="1" s="1"/>
  <c r="Z22" i="1"/>
  <c r="V22" i="1"/>
  <c r="AA22" i="1" s="1"/>
  <c r="U22" i="1"/>
  <c r="AH21" i="1"/>
  <c r="AD21" i="1"/>
  <c r="AE21" i="1" s="1"/>
  <c r="Z21" i="1"/>
  <c r="U21" i="1"/>
  <c r="V21" i="1" s="1"/>
  <c r="AA21" i="1" s="1"/>
  <c r="AH20" i="1"/>
  <c r="AD20" i="1"/>
  <c r="AE20" i="1" s="1"/>
  <c r="Z20" i="1"/>
  <c r="U20" i="1"/>
  <c r="V20" i="1" s="1"/>
  <c r="Z19" i="1"/>
  <c r="U19" i="1"/>
  <c r="V19" i="1" s="1"/>
  <c r="Z18" i="1"/>
  <c r="U18" i="1"/>
  <c r="V18" i="1" s="1"/>
  <c r="AA18" i="1" s="1"/>
  <c r="AD18" i="1" s="1"/>
  <c r="Z17" i="1"/>
  <c r="U17" i="1"/>
  <c r="V17" i="1" s="1"/>
  <c r="AA17" i="1" s="1"/>
  <c r="AD17" i="1" s="1"/>
  <c r="Z16" i="1"/>
  <c r="U16" i="1"/>
  <c r="V16" i="1" s="1"/>
  <c r="AH15" i="1"/>
  <c r="AD15" i="1"/>
  <c r="AE15" i="1" s="1"/>
  <c r="Z15" i="1"/>
  <c r="U15" i="1"/>
  <c r="V15" i="1" s="1"/>
  <c r="AA15" i="1" s="1"/>
  <c r="Z14" i="1"/>
  <c r="U14" i="1"/>
  <c r="V14" i="1" s="1"/>
  <c r="AA14" i="1" s="1"/>
  <c r="AD14" i="1" s="1"/>
  <c r="AH13" i="1"/>
  <c r="AD13" i="1"/>
  <c r="AE13" i="1" s="1"/>
  <c r="Z13" i="1"/>
  <c r="U13" i="1"/>
  <c r="V13" i="1" s="1"/>
  <c r="Z12" i="1"/>
  <c r="U12" i="1"/>
  <c r="V12" i="1" s="1"/>
  <c r="AA12" i="1" s="1"/>
  <c r="AD12" i="1" s="1"/>
  <c r="AH11" i="1"/>
  <c r="AD11" i="1"/>
  <c r="AE11" i="1" s="1"/>
  <c r="Z11" i="1"/>
  <c r="V11" i="1"/>
  <c r="AA11" i="1" s="1"/>
  <c r="U11" i="1"/>
  <c r="Z10" i="1"/>
  <c r="U10" i="1"/>
  <c r="V10" i="1" s="1"/>
  <c r="AA10" i="1" s="1"/>
  <c r="AD10" i="1" s="1"/>
  <c r="AE190" i="1" l="1"/>
  <c r="AH190" i="1"/>
  <c r="AA126" i="1"/>
  <c r="AD126" i="1" s="1"/>
  <c r="AE126" i="1" s="1"/>
  <c r="AA19" i="1"/>
  <c r="AD19" i="1" s="1"/>
  <c r="AA23" i="1"/>
  <c r="AD23" i="1" s="1"/>
  <c r="AA31" i="1"/>
  <c r="AA39" i="1"/>
  <c r="AD39" i="1" s="1"/>
  <c r="AE39" i="1" s="1"/>
  <c r="AA42" i="1"/>
  <c r="AA49" i="1"/>
  <c r="AD49" i="1" s="1"/>
  <c r="AH49" i="1" s="1"/>
  <c r="AA80" i="1"/>
  <c r="AD80" i="1" s="1"/>
  <c r="AA133" i="1"/>
  <c r="AA165" i="1"/>
  <c r="AA168" i="1"/>
  <c r="AD168" i="1" s="1"/>
  <c r="AE168" i="1" s="1"/>
  <c r="AA179" i="1"/>
  <c r="AD179" i="1" s="1"/>
  <c r="AH179" i="1" s="1"/>
  <c r="AA251" i="1"/>
  <c r="AD251" i="1" s="1"/>
  <c r="AH251" i="1" s="1"/>
  <c r="AA282" i="1"/>
  <c r="AD282" i="1" s="1"/>
  <c r="AA422" i="1"/>
  <c r="AD422" i="1" s="1"/>
  <c r="AE422" i="1" s="1"/>
  <c r="AA426" i="1"/>
  <c r="AD426" i="1" s="1"/>
  <c r="AA430" i="1"/>
  <c r="AD430" i="1" s="1"/>
  <c r="AE430" i="1" s="1"/>
  <c r="AA434" i="1"/>
  <c r="AD434" i="1" s="1"/>
  <c r="AA438" i="1"/>
  <c r="AD438" i="1" s="1"/>
  <c r="AE438" i="1" s="1"/>
  <c r="AA442" i="1"/>
  <c r="AD442" i="1" s="1"/>
  <c r="AE442" i="1" s="1"/>
  <c r="AA446" i="1"/>
  <c r="AD446" i="1" s="1"/>
  <c r="AE446" i="1" s="1"/>
  <c r="AA16" i="1"/>
  <c r="AD16" i="1" s="1"/>
  <c r="AA20" i="1"/>
  <c r="AA24" i="1"/>
  <c r="AA40" i="1"/>
  <c r="AD40" i="1" s="1"/>
  <c r="AA59" i="1"/>
  <c r="AD59" i="1" s="1"/>
  <c r="AA68" i="1"/>
  <c r="AA81" i="1"/>
  <c r="AD81" i="1" s="1"/>
  <c r="AH81" i="1" s="1"/>
  <c r="AA86" i="1"/>
  <c r="AD86" i="1" s="1"/>
  <c r="AE86" i="1" s="1"/>
  <c r="AA103" i="1"/>
  <c r="AD103" i="1" s="1"/>
  <c r="AE103" i="1" s="1"/>
  <c r="AA107" i="1"/>
  <c r="AD107" i="1" s="1"/>
  <c r="AE107" i="1" s="1"/>
  <c r="AA131" i="1"/>
  <c r="AD131" i="1" s="1"/>
  <c r="AE131" i="1" s="1"/>
  <c r="AA169" i="1"/>
  <c r="AD169" i="1" s="1"/>
  <c r="AE169" i="1" s="1"/>
  <c r="AA180" i="1"/>
  <c r="AD180" i="1" s="1"/>
  <c r="AE180" i="1" s="1"/>
  <c r="AA194" i="1"/>
  <c r="AD194" i="1" s="1"/>
  <c r="AA223" i="1"/>
  <c r="AD223" i="1" s="1"/>
  <c r="AH223" i="1" s="1"/>
  <c r="AA267" i="1"/>
  <c r="AD267" i="1" s="1"/>
  <c r="AE267" i="1" s="1"/>
  <c r="AA309" i="1"/>
  <c r="AD309" i="1" s="1"/>
  <c r="AA411" i="1"/>
  <c r="AD411" i="1" s="1"/>
  <c r="AH411" i="1" s="1"/>
  <c r="AA415" i="1"/>
  <c r="AD415" i="1" s="1"/>
  <c r="AA144" i="1"/>
  <c r="AD144" i="1" s="1"/>
  <c r="AE144" i="1" s="1"/>
  <c r="AA376" i="1"/>
  <c r="AD376" i="1" s="1"/>
  <c r="AA380" i="1"/>
  <c r="AD380" i="1" s="1"/>
  <c r="AA170" i="1"/>
  <c r="AD170" i="1" s="1"/>
  <c r="AE170" i="1" s="1"/>
  <c r="AA149" i="1"/>
  <c r="AA157" i="1"/>
  <c r="AD157" i="1" s="1"/>
  <c r="AE157" i="1" s="1"/>
  <c r="AA302" i="1"/>
  <c r="AD302" i="1" s="1"/>
  <c r="AH302" i="1" s="1"/>
  <c r="AA409" i="1"/>
  <c r="AD409" i="1" s="1"/>
  <c r="AA413" i="1"/>
  <c r="AD413" i="1" s="1"/>
  <c r="AA417" i="1"/>
  <c r="AD417" i="1" s="1"/>
  <c r="AA13" i="1"/>
  <c r="AA33" i="1"/>
  <c r="AD33" i="1" s="1"/>
  <c r="AE33" i="1" s="1"/>
  <c r="AA55" i="1"/>
  <c r="AD55" i="1" s="1"/>
  <c r="AE55" i="1" s="1"/>
  <c r="AA62" i="1"/>
  <c r="AA64" i="1"/>
  <c r="AA75" i="1"/>
  <c r="AA199" i="1"/>
  <c r="AA370" i="1"/>
  <c r="AD370" i="1" s="1"/>
  <c r="AE297" i="1"/>
  <c r="AH297" i="1"/>
  <c r="AE362" i="1"/>
  <c r="AH362" i="1"/>
  <c r="AA57" i="1"/>
  <c r="AD57" i="1" s="1"/>
  <c r="AE57" i="1" s="1"/>
  <c r="AA60" i="1"/>
  <c r="AD60" i="1" s="1"/>
  <c r="AE60" i="1" s="1"/>
  <c r="AA76" i="1"/>
  <c r="AD76" i="1" s="1"/>
  <c r="AA82" i="1"/>
  <c r="AD82" i="1" s="1"/>
  <c r="AE82" i="1" s="1"/>
  <c r="AA85" i="1"/>
  <c r="AA101" i="1"/>
  <c r="AA102" i="1"/>
  <c r="AD102" i="1" s="1"/>
  <c r="AH102" i="1" s="1"/>
  <c r="AA111" i="1"/>
  <c r="AA115" i="1"/>
  <c r="AA163" i="1"/>
  <c r="AD163" i="1" s="1"/>
  <c r="AE163" i="1" s="1"/>
  <c r="AA185" i="1"/>
  <c r="AD185" i="1" s="1"/>
  <c r="AA357" i="1"/>
  <c r="AD357" i="1" s="1"/>
  <c r="AE357" i="1" s="1"/>
  <c r="AH379" i="1"/>
  <c r="AE379" i="1"/>
  <c r="AE166" i="1"/>
  <c r="AH166" i="1"/>
  <c r="AE181" i="1"/>
  <c r="AH181" i="1"/>
  <c r="AA50" i="1"/>
  <c r="AD50" i="1" s="1"/>
  <c r="AA58" i="1"/>
  <c r="AD58" i="1" s="1"/>
  <c r="AH58" i="1" s="1"/>
  <c r="AA70" i="1"/>
  <c r="AD70" i="1" s="1"/>
  <c r="AA77" i="1"/>
  <c r="AD77" i="1" s="1"/>
  <c r="AE77" i="1" s="1"/>
  <c r="AA106" i="1"/>
  <c r="AD106" i="1" s="1"/>
  <c r="AH106" i="1" s="1"/>
  <c r="AA153" i="1"/>
  <c r="AD153" i="1" s="1"/>
  <c r="AH153" i="1" s="1"/>
  <c r="AA160" i="1"/>
  <c r="AD160" i="1" s="1"/>
  <c r="AH160" i="1" s="1"/>
  <c r="AA128" i="1"/>
  <c r="AA129" i="1"/>
  <c r="AA136" i="1"/>
  <c r="AD136" i="1" s="1"/>
  <c r="AE136" i="1" s="1"/>
  <c r="AA140" i="1"/>
  <c r="AD140" i="1" s="1"/>
  <c r="AA154" i="1"/>
  <c r="AD154" i="1" s="1"/>
  <c r="AE154" i="1" s="1"/>
  <c r="AA158" i="1"/>
  <c r="AD158" i="1" s="1"/>
  <c r="AH158" i="1" s="1"/>
  <c r="AA159" i="1"/>
  <c r="AD159" i="1" s="1"/>
  <c r="AE159" i="1" s="1"/>
  <c r="AA161" i="1"/>
  <c r="AD161" i="1" s="1"/>
  <c r="AE161" i="1" s="1"/>
  <c r="AA177" i="1"/>
  <c r="AD177" i="1" s="1"/>
  <c r="AH177" i="1" s="1"/>
  <c r="AA183" i="1"/>
  <c r="AD183" i="1" s="1"/>
  <c r="AA184" i="1"/>
  <c r="AD184" i="1" s="1"/>
  <c r="AE184" i="1" s="1"/>
  <c r="AA208" i="1"/>
  <c r="AD208" i="1" s="1"/>
  <c r="AH208" i="1" s="1"/>
  <c r="AA213" i="1"/>
  <c r="AD213" i="1" s="1"/>
  <c r="AE213" i="1" s="1"/>
  <c r="AA232" i="1"/>
  <c r="AD232" i="1" s="1"/>
  <c r="AH232" i="1" s="1"/>
  <c r="AA248" i="1"/>
  <c r="AD248" i="1" s="1"/>
  <c r="AH248" i="1" s="1"/>
  <c r="AA278" i="1"/>
  <c r="AD278" i="1" s="1"/>
  <c r="AA291" i="1"/>
  <c r="AA299" i="1"/>
  <c r="AD299" i="1" s="1"/>
  <c r="AA301" i="1"/>
  <c r="AD301" i="1" s="1"/>
  <c r="AE301" i="1" s="1"/>
  <c r="AA308" i="1"/>
  <c r="AA311" i="1"/>
  <c r="AA313" i="1"/>
  <c r="AD313" i="1" s="1"/>
  <c r="AE313" i="1" s="1"/>
  <c r="AA317" i="1"/>
  <c r="AD317" i="1" s="1"/>
  <c r="AE317" i="1" s="1"/>
  <c r="AA320" i="1"/>
  <c r="AA321" i="1"/>
  <c r="AA322" i="1"/>
  <c r="AA323" i="1"/>
  <c r="AD323" i="1" s="1"/>
  <c r="AE323" i="1" s="1"/>
  <c r="AA328" i="1"/>
  <c r="AA329" i="1"/>
  <c r="AA330" i="1"/>
  <c r="AD330" i="1" s="1"/>
  <c r="AH330" i="1" s="1"/>
  <c r="AA333" i="1"/>
  <c r="AA345" i="1"/>
  <c r="AD345" i="1" s="1"/>
  <c r="AE345" i="1" s="1"/>
  <c r="AA352" i="1"/>
  <c r="AD352" i="1" s="1"/>
  <c r="AE352" i="1" s="1"/>
  <c r="AA372" i="1"/>
  <c r="AD372" i="1" s="1"/>
  <c r="AA381" i="1"/>
  <c r="AD381" i="1" s="1"/>
  <c r="AH381" i="1" s="1"/>
  <c r="AA383" i="1"/>
  <c r="AD383" i="1" s="1"/>
  <c r="AA385" i="1"/>
  <c r="AD385" i="1" s="1"/>
  <c r="AA387" i="1"/>
  <c r="AD387" i="1" s="1"/>
  <c r="AH387" i="1" s="1"/>
  <c r="AA134" i="1"/>
  <c r="AD134" i="1" s="1"/>
  <c r="AE134" i="1" s="1"/>
  <c r="AA176" i="1"/>
  <c r="AD176" i="1" s="1"/>
  <c r="AE176" i="1" s="1"/>
  <c r="AA211" i="1"/>
  <c r="AA215" i="1"/>
  <c r="AA216" i="1"/>
  <c r="AD216" i="1" s="1"/>
  <c r="AA217" i="1"/>
  <c r="AD217" i="1" s="1"/>
  <c r="AA222" i="1"/>
  <c r="AD222" i="1" s="1"/>
  <c r="AH222" i="1" s="1"/>
  <c r="AA225" i="1"/>
  <c r="AA226" i="1"/>
  <c r="AD226" i="1" s="1"/>
  <c r="AH226" i="1" s="1"/>
  <c r="AA229" i="1"/>
  <c r="AD229" i="1" s="1"/>
  <c r="AH229" i="1" s="1"/>
  <c r="AA231" i="1"/>
  <c r="AA234" i="1"/>
  <c r="AA236" i="1"/>
  <c r="AD236" i="1" s="1"/>
  <c r="AH236" i="1" s="1"/>
  <c r="AA240" i="1"/>
  <c r="AD240" i="1" s="1"/>
  <c r="AA241" i="1"/>
  <c r="AA242" i="1"/>
  <c r="AA245" i="1"/>
  <c r="AD245" i="1" s="1"/>
  <c r="AE245" i="1" s="1"/>
  <c r="AA250" i="1"/>
  <c r="AA252" i="1"/>
  <c r="AD252" i="1" s="1"/>
  <c r="AH252" i="1" s="1"/>
  <c r="AA256" i="1"/>
  <c r="AA258" i="1"/>
  <c r="AD258" i="1" s="1"/>
  <c r="AE258" i="1" s="1"/>
  <c r="AA259" i="1"/>
  <c r="AD259" i="1" s="1"/>
  <c r="AA264" i="1"/>
  <c r="AA265" i="1"/>
  <c r="AA272" i="1"/>
  <c r="AD272" i="1" s="1"/>
  <c r="AE272" i="1" s="1"/>
  <c r="AA273" i="1"/>
  <c r="AD273" i="1" s="1"/>
  <c r="AE273" i="1" s="1"/>
  <c r="AA275" i="1"/>
  <c r="AD275" i="1" s="1"/>
  <c r="AE275" i="1" s="1"/>
  <c r="AA284" i="1"/>
  <c r="AD284" i="1" s="1"/>
  <c r="AA286" i="1"/>
  <c r="AD286" i="1" s="1"/>
  <c r="AE286" i="1" s="1"/>
  <c r="AA288" i="1"/>
  <c r="AA293" i="1"/>
  <c r="AD293" i="1" s="1"/>
  <c r="AH293" i="1" s="1"/>
  <c r="AA295" i="1"/>
  <c r="AA296" i="1"/>
  <c r="AD296" i="1" s="1"/>
  <c r="AE296" i="1" s="1"/>
  <c r="AA306" i="1"/>
  <c r="AA310" i="1"/>
  <c r="AD310" i="1" s="1"/>
  <c r="AA325" i="1"/>
  <c r="AD325" i="1" s="1"/>
  <c r="AA334" i="1"/>
  <c r="AD334" i="1" s="1"/>
  <c r="AE334" i="1" s="1"/>
  <c r="AA336" i="1"/>
  <c r="AD336" i="1" s="1"/>
  <c r="AA342" i="1"/>
  <c r="AA343" i="1"/>
  <c r="AA347" i="1"/>
  <c r="AA362" i="1"/>
  <c r="AA367" i="1"/>
  <c r="AD367" i="1" s="1"/>
  <c r="AA369" i="1"/>
  <c r="AD369" i="1" s="1"/>
  <c r="AA371" i="1"/>
  <c r="AD371" i="1" s="1"/>
  <c r="AA116" i="1"/>
  <c r="AD116" i="1" s="1"/>
  <c r="AE116" i="1" s="1"/>
  <c r="AA120" i="1"/>
  <c r="AD120" i="1" s="1"/>
  <c r="AH120" i="1" s="1"/>
  <c r="AA123" i="1"/>
  <c r="AD123" i="1" s="1"/>
  <c r="AH123" i="1" s="1"/>
  <c r="AA127" i="1"/>
  <c r="AD127" i="1" s="1"/>
  <c r="AH127" i="1" s="1"/>
  <c r="AA132" i="1"/>
  <c r="AA142" i="1"/>
  <c r="AD142" i="1" s="1"/>
  <c r="AE142" i="1" s="1"/>
  <c r="AA146" i="1"/>
  <c r="AD146" i="1" s="1"/>
  <c r="AA148" i="1"/>
  <c r="AD148" i="1" s="1"/>
  <c r="AE148" i="1" s="1"/>
  <c r="AA155" i="1"/>
  <c r="AA156" i="1"/>
  <c r="AA188" i="1"/>
  <c r="AA207" i="1"/>
  <c r="AD207" i="1" s="1"/>
  <c r="AH207" i="1" s="1"/>
  <c r="AA219" i="1"/>
  <c r="AD219" i="1" s="1"/>
  <c r="AH219" i="1" s="1"/>
  <c r="AA221" i="1"/>
  <c r="AD221" i="1" s="1"/>
  <c r="AH221" i="1" s="1"/>
  <c r="AA224" i="1"/>
  <c r="AD224" i="1" s="1"/>
  <c r="AA228" i="1"/>
  <c r="AD228" i="1" s="1"/>
  <c r="AH228" i="1" s="1"/>
  <c r="AA233" i="1"/>
  <c r="AD233" i="1" s="1"/>
  <c r="AA239" i="1"/>
  <c r="AD239" i="1" s="1"/>
  <c r="AH239" i="1" s="1"/>
  <c r="AA247" i="1"/>
  <c r="AD247" i="1" s="1"/>
  <c r="AH247" i="1" s="1"/>
  <c r="AA249" i="1"/>
  <c r="AD249" i="1" s="1"/>
  <c r="AH249" i="1" s="1"/>
  <c r="AA254" i="1"/>
  <c r="AA255" i="1"/>
  <c r="AD255" i="1" s="1"/>
  <c r="AH255" i="1" s="1"/>
  <c r="AA261" i="1"/>
  <c r="AD261" i="1" s="1"/>
  <c r="AA266" i="1"/>
  <c r="AA268" i="1"/>
  <c r="AA279" i="1"/>
  <c r="AA289" i="1"/>
  <c r="AA298" i="1"/>
  <c r="AD298" i="1" s="1"/>
  <c r="AH298" i="1" s="1"/>
  <c r="AA319" i="1"/>
  <c r="AD319" i="1" s="1"/>
  <c r="AE319" i="1" s="1"/>
  <c r="AA327" i="1"/>
  <c r="AD327" i="1" s="1"/>
  <c r="AA331" i="1"/>
  <c r="AD331" i="1" s="1"/>
  <c r="AA338" i="1"/>
  <c r="AA339" i="1"/>
  <c r="AD339" i="1" s="1"/>
  <c r="AA341" i="1"/>
  <c r="AD341" i="1" s="1"/>
  <c r="AH341" i="1" s="1"/>
  <c r="AA344" i="1"/>
  <c r="AD344" i="1" s="1"/>
  <c r="AE344" i="1" s="1"/>
  <c r="AA346" i="1"/>
  <c r="AD346" i="1" s="1"/>
  <c r="AA348" i="1"/>
  <c r="AA351" i="1"/>
  <c r="AD351" i="1" s="1"/>
  <c r="AE351" i="1" s="1"/>
  <c r="AA360" i="1"/>
  <c r="AA366" i="1"/>
  <c r="AD366" i="1" s="1"/>
  <c r="AE366" i="1" s="1"/>
  <c r="AA373" i="1"/>
  <c r="AD373" i="1" s="1"/>
  <c r="AH373" i="1" s="1"/>
  <c r="AA375" i="1"/>
  <c r="AD375" i="1" s="1"/>
  <c r="AA384" i="1"/>
  <c r="AD384" i="1" s="1"/>
  <c r="AE384" i="1" s="1"/>
  <c r="AA386" i="1"/>
  <c r="AD386" i="1" s="1"/>
  <c r="AH386" i="1" s="1"/>
  <c r="AA388" i="1"/>
  <c r="AD388" i="1" s="1"/>
  <c r="AE388" i="1" s="1"/>
  <c r="AA390" i="1"/>
  <c r="AD390" i="1" s="1"/>
  <c r="AA392" i="1"/>
  <c r="AD392" i="1" s="1"/>
  <c r="AA394" i="1"/>
  <c r="AD394" i="1" s="1"/>
  <c r="AH394" i="1" s="1"/>
  <c r="AA396" i="1"/>
  <c r="AD396" i="1" s="1"/>
  <c r="AA398" i="1"/>
  <c r="AD398" i="1" s="1"/>
  <c r="AH398" i="1" s="1"/>
  <c r="AA400" i="1"/>
  <c r="AD400" i="1" s="1"/>
  <c r="AE400" i="1" s="1"/>
  <c r="AA402" i="1"/>
  <c r="AD402" i="1" s="1"/>
  <c r="AH402" i="1" s="1"/>
  <c r="AA404" i="1"/>
  <c r="AD404" i="1" s="1"/>
  <c r="AE404" i="1" s="1"/>
  <c r="AA406" i="1"/>
  <c r="AD406" i="1" s="1"/>
  <c r="AH406" i="1" s="1"/>
  <c r="AA410" i="1"/>
  <c r="AD410" i="1" s="1"/>
  <c r="AA414" i="1"/>
  <c r="AD414" i="1" s="1"/>
  <c r="AE414" i="1" s="1"/>
  <c r="AA418" i="1"/>
  <c r="AD418" i="1" s="1"/>
  <c r="AE418" i="1" s="1"/>
  <c r="AA419" i="1"/>
  <c r="AD419" i="1" s="1"/>
  <c r="AH419" i="1" s="1"/>
  <c r="AA421" i="1"/>
  <c r="AD421" i="1" s="1"/>
  <c r="AE421" i="1" s="1"/>
  <c r="AA423" i="1"/>
  <c r="AD423" i="1" s="1"/>
  <c r="AH423" i="1" s="1"/>
  <c r="AA425" i="1"/>
  <c r="AD425" i="1" s="1"/>
  <c r="AH425" i="1" s="1"/>
  <c r="AA427" i="1"/>
  <c r="AD427" i="1" s="1"/>
  <c r="AA429" i="1"/>
  <c r="AD429" i="1" s="1"/>
  <c r="AA431" i="1"/>
  <c r="AD431" i="1" s="1"/>
  <c r="AE431" i="1" s="1"/>
  <c r="AA433" i="1"/>
  <c r="AD433" i="1" s="1"/>
  <c r="AA435" i="1"/>
  <c r="AD435" i="1" s="1"/>
  <c r="AH435" i="1" s="1"/>
  <c r="AA437" i="1"/>
  <c r="AD437" i="1" s="1"/>
  <c r="AE437" i="1" s="1"/>
  <c r="AA439" i="1"/>
  <c r="AD439" i="1" s="1"/>
  <c r="AH439" i="1" s="1"/>
  <c r="AA441" i="1"/>
  <c r="AD441" i="1" s="1"/>
  <c r="AH441" i="1" s="1"/>
  <c r="AE185" i="1"/>
  <c r="AH185" i="1"/>
  <c r="AE158" i="1"/>
  <c r="AE177" i="1"/>
  <c r="AE183" i="1"/>
  <c r="AH183" i="1"/>
  <c r="AE164" i="1"/>
  <c r="AH164" i="1"/>
  <c r="AE153" i="1"/>
  <c r="AE172" i="1"/>
  <c r="AH172" i="1"/>
  <c r="AE179" i="1"/>
  <c r="AE187" i="1"/>
  <c r="AH187" i="1"/>
  <c r="AE196" i="1"/>
  <c r="AH196" i="1"/>
  <c r="AH206" i="1"/>
  <c r="AE206" i="1"/>
  <c r="AE359" i="1"/>
  <c r="AH359" i="1"/>
  <c r="AE365" i="1"/>
  <c r="AH365" i="1"/>
  <c r="AH377" i="1"/>
  <c r="AE377" i="1"/>
  <c r="AA87" i="1"/>
  <c r="AD87" i="1" s="1"/>
  <c r="AH87" i="1" s="1"/>
  <c r="AA114" i="1"/>
  <c r="AD114" i="1" s="1"/>
  <c r="AA130" i="1"/>
  <c r="AD130" i="1" s="1"/>
  <c r="AE130" i="1" s="1"/>
  <c r="AA138" i="1"/>
  <c r="AA139" i="1"/>
  <c r="AH168" i="1"/>
  <c r="AA174" i="1"/>
  <c r="AD174" i="1" s="1"/>
  <c r="AA178" i="1"/>
  <c r="AD178" i="1" s="1"/>
  <c r="AE178" i="1" s="1"/>
  <c r="AA186" i="1"/>
  <c r="AD186" i="1" s="1"/>
  <c r="AE186" i="1" s="1"/>
  <c r="AH317" i="1"/>
  <c r="AE326" i="1"/>
  <c r="AH326" i="1"/>
  <c r="AH162" i="1"/>
  <c r="AE194" i="1"/>
  <c r="AH194" i="1"/>
  <c r="AA88" i="1"/>
  <c r="AD88" i="1" s="1"/>
  <c r="AH88" i="1" s="1"/>
  <c r="AA105" i="1"/>
  <c r="AD105" i="1" s="1"/>
  <c r="AE105" i="1" s="1"/>
  <c r="AA108" i="1"/>
  <c r="AD108" i="1" s="1"/>
  <c r="AH108" i="1" s="1"/>
  <c r="AA110" i="1"/>
  <c r="AD110" i="1" s="1"/>
  <c r="AH110" i="1" s="1"/>
  <c r="AA141" i="1"/>
  <c r="AA150" i="1"/>
  <c r="AD150" i="1" s="1"/>
  <c r="AE150" i="1" s="1"/>
  <c r="AH224" i="1"/>
  <c r="AE224" i="1"/>
  <c r="AE339" i="1"/>
  <c r="AH339" i="1"/>
  <c r="AA90" i="1"/>
  <c r="AA94" i="1"/>
  <c r="AD94" i="1" s="1"/>
  <c r="AE94" i="1" s="1"/>
  <c r="AA98" i="1"/>
  <c r="AD98" i="1" s="1"/>
  <c r="AE98" i="1" s="1"/>
  <c r="AA104" i="1"/>
  <c r="AD104" i="1" s="1"/>
  <c r="AE104" i="1" s="1"/>
  <c r="AA109" i="1"/>
  <c r="AD109" i="1" s="1"/>
  <c r="AE109" i="1" s="1"/>
  <c r="AA122" i="1"/>
  <c r="AA125" i="1"/>
  <c r="AA135" i="1"/>
  <c r="AA143" i="1"/>
  <c r="AA147" i="1"/>
  <c r="AD147" i="1" s="1"/>
  <c r="AE147" i="1" s="1"/>
  <c r="AA193" i="1"/>
  <c r="AD193" i="1" s="1"/>
  <c r="AE193" i="1" s="1"/>
  <c r="AA204" i="1"/>
  <c r="AA205" i="1"/>
  <c r="AD205" i="1" s="1"/>
  <c r="AH205" i="1" s="1"/>
  <c r="AH230" i="1"/>
  <c r="AE230" i="1"/>
  <c r="AA263" i="1"/>
  <c r="AA269" i="1"/>
  <c r="AA290" i="1"/>
  <c r="AD290" i="1" s="1"/>
  <c r="AH290" i="1" s="1"/>
  <c r="AE315" i="1"/>
  <c r="AH315" i="1"/>
  <c r="AH344" i="1"/>
  <c r="AE349" i="1"/>
  <c r="AH349" i="1"/>
  <c r="AH355" i="1"/>
  <c r="AE363" i="1"/>
  <c r="AH363" i="1"/>
  <c r="AA374" i="1"/>
  <c r="AD374" i="1" s="1"/>
  <c r="AE374" i="1" s="1"/>
  <c r="AE381" i="1"/>
  <c r="AA197" i="1"/>
  <c r="AA198" i="1"/>
  <c r="AD198" i="1" s="1"/>
  <c r="AE198" i="1" s="1"/>
  <c r="AA201" i="1"/>
  <c r="AA202" i="1"/>
  <c r="AA203" i="1"/>
  <c r="AA212" i="1"/>
  <c r="AA220" i="1"/>
  <c r="AD220" i="1" s="1"/>
  <c r="AE232" i="1"/>
  <c r="AA276" i="1"/>
  <c r="AA285" i="1"/>
  <c r="AD285" i="1" s="1"/>
  <c r="AE285" i="1" s="1"/>
  <c r="AA294" i="1"/>
  <c r="AD294" i="1" s="1"/>
  <c r="AH294" i="1" s="1"/>
  <c r="AA316" i="1"/>
  <c r="AD316" i="1" s="1"/>
  <c r="AE316" i="1" s="1"/>
  <c r="AA324" i="1"/>
  <c r="AD324" i="1" s="1"/>
  <c r="AH334" i="1"/>
  <c r="AA340" i="1"/>
  <c r="AD340" i="1" s="1"/>
  <c r="AE340" i="1" s="1"/>
  <c r="AA350" i="1"/>
  <c r="AD350" i="1" s="1"/>
  <c r="AE350" i="1" s="1"/>
  <c r="AH351" i="1"/>
  <c r="AE353" i="1"/>
  <c r="AH353" i="1"/>
  <c r="AA358" i="1"/>
  <c r="AD358" i="1" s="1"/>
  <c r="AH358" i="1" s="1"/>
  <c r="AA364" i="1"/>
  <c r="AD364" i="1" s="1"/>
  <c r="AE364" i="1" s="1"/>
  <c r="AE367" i="1"/>
  <c r="AH367" i="1"/>
  <c r="AH369" i="1"/>
  <c r="AE369" i="1"/>
  <c r="AA378" i="1"/>
  <c r="AD378" i="1" s="1"/>
  <c r="AE378" i="1" s="1"/>
  <c r="AA244" i="1"/>
  <c r="AA262" i="1"/>
  <c r="AD262" i="1" s="1"/>
  <c r="AA292" i="1"/>
  <c r="AA312" i="1"/>
  <c r="AA354" i="1"/>
  <c r="AE373" i="1"/>
  <c r="AA382" i="1"/>
  <c r="AD382" i="1" s="1"/>
  <c r="AE382" i="1" s="1"/>
  <c r="AA280" i="1"/>
  <c r="AD280" i="1" s="1"/>
  <c r="AE280" i="1" s="1"/>
  <c r="AA283" i="1"/>
  <c r="AD283" i="1" s="1"/>
  <c r="AA307" i="1"/>
  <c r="AD307" i="1" s="1"/>
  <c r="AE307" i="1" s="1"/>
  <c r="AA389" i="1"/>
  <c r="AD389" i="1" s="1"/>
  <c r="AE389" i="1" s="1"/>
  <c r="AA391" i="1"/>
  <c r="AD391" i="1" s="1"/>
  <c r="AH391" i="1" s="1"/>
  <c r="AA393" i="1"/>
  <c r="AD393" i="1" s="1"/>
  <c r="AA395" i="1"/>
  <c r="AD395" i="1" s="1"/>
  <c r="AH395" i="1" s="1"/>
  <c r="AA397" i="1"/>
  <c r="AD397" i="1" s="1"/>
  <c r="AE397" i="1" s="1"/>
  <c r="AA399" i="1"/>
  <c r="AD399" i="1" s="1"/>
  <c r="AH399" i="1" s="1"/>
  <c r="AA401" i="1"/>
  <c r="AD401" i="1" s="1"/>
  <c r="AA403" i="1"/>
  <c r="AD403" i="1" s="1"/>
  <c r="AE403" i="1" s="1"/>
  <c r="AA405" i="1"/>
  <c r="AD405" i="1" s="1"/>
  <c r="AE405" i="1" s="1"/>
  <c r="AA407" i="1"/>
  <c r="AD407" i="1" s="1"/>
  <c r="AH407" i="1" s="1"/>
  <c r="AA281" i="1"/>
  <c r="AD281" i="1" s="1"/>
  <c r="AH281" i="1" s="1"/>
  <c r="AA300" i="1"/>
  <c r="AD300" i="1" s="1"/>
  <c r="AE300" i="1" s="1"/>
  <c r="AA304" i="1"/>
  <c r="AD304" i="1" s="1"/>
  <c r="AE304" i="1" s="1"/>
  <c r="AA443" i="1"/>
  <c r="AD443" i="1" s="1"/>
  <c r="AH443" i="1" s="1"/>
  <c r="AA445" i="1"/>
  <c r="AD445" i="1" s="1"/>
  <c r="AH445" i="1" s="1"/>
  <c r="AA447" i="1"/>
  <c r="AD447" i="1" s="1"/>
  <c r="AH447" i="1" s="1"/>
  <c r="AA449" i="1"/>
  <c r="AD449" i="1" s="1"/>
  <c r="AE449" i="1" s="1"/>
  <c r="AE27" i="1"/>
  <c r="AH27" i="1"/>
  <c r="AE37" i="1"/>
  <c r="AH37" i="1"/>
  <c r="AE12" i="1"/>
  <c r="AH12" i="1"/>
  <c r="AE16" i="1"/>
  <c r="AH16" i="1"/>
  <c r="AE17" i="1"/>
  <c r="AH17" i="1"/>
  <c r="AE23" i="1"/>
  <c r="AH23" i="1"/>
  <c r="AE25" i="1"/>
  <c r="AH25" i="1"/>
  <c r="AE35" i="1"/>
  <c r="AH35" i="1"/>
  <c r="AE49" i="1"/>
  <c r="AE54" i="1"/>
  <c r="AH54" i="1"/>
  <c r="AE59" i="1"/>
  <c r="AH59" i="1"/>
  <c r="AE66" i="1"/>
  <c r="AH66" i="1"/>
  <c r="AE74" i="1"/>
  <c r="AH74" i="1"/>
  <c r="AE81" i="1"/>
  <c r="AE95" i="1"/>
  <c r="AH95" i="1"/>
  <c r="AE96" i="1"/>
  <c r="AH96" i="1"/>
  <c r="AH98" i="1"/>
  <c r="AE119" i="1"/>
  <c r="AH119" i="1"/>
  <c r="AE18" i="1"/>
  <c r="AH18" i="1"/>
  <c r="AE26" i="1"/>
  <c r="AH26" i="1"/>
  <c r="AE32" i="1"/>
  <c r="AH32" i="1"/>
  <c r="AE36" i="1"/>
  <c r="AH36" i="1"/>
  <c r="AE44" i="1"/>
  <c r="AH44" i="1"/>
  <c r="AE50" i="1"/>
  <c r="AH50" i="1"/>
  <c r="AH55" i="1"/>
  <c r="AH60" i="1"/>
  <c r="AE70" i="1"/>
  <c r="AH70" i="1"/>
  <c r="AE76" i="1"/>
  <c r="AH76" i="1"/>
  <c r="AH104" i="1"/>
  <c r="AE270" i="1"/>
  <c r="AH270" i="1"/>
  <c r="AE19" i="1"/>
  <c r="AH19" i="1"/>
  <c r="AE45" i="1"/>
  <c r="AH45" i="1"/>
  <c r="AE47" i="1"/>
  <c r="AH47" i="1"/>
  <c r="AE52" i="1"/>
  <c r="AH52" i="1"/>
  <c r="AE61" i="1"/>
  <c r="AH61" i="1"/>
  <c r="AE72" i="1"/>
  <c r="AH72" i="1"/>
  <c r="AE83" i="1"/>
  <c r="AH83" i="1"/>
  <c r="AE91" i="1"/>
  <c r="AH91" i="1"/>
  <c r="AE92" i="1"/>
  <c r="AH92" i="1"/>
  <c r="AE97" i="1"/>
  <c r="AH97" i="1"/>
  <c r="AE127" i="1"/>
  <c r="AE140" i="1"/>
  <c r="AH140" i="1"/>
  <c r="AE274" i="1"/>
  <c r="AH274" i="1"/>
  <c r="AE29" i="1"/>
  <c r="AH29" i="1"/>
  <c r="AE10" i="1"/>
  <c r="AH10" i="1"/>
  <c r="AE14" i="1"/>
  <c r="AH14" i="1"/>
  <c r="AE34" i="1"/>
  <c r="AH34" i="1"/>
  <c r="AE40" i="1"/>
  <c r="AH40" i="1"/>
  <c r="AE48" i="1"/>
  <c r="AH48" i="1"/>
  <c r="AE53" i="1"/>
  <c r="AH53" i="1"/>
  <c r="AE58" i="1"/>
  <c r="AE65" i="1"/>
  <c r="AH65" i="1"/>
  <c r="AE73" i="1"/>
  <c r="AH73" i="1"/>
  <c r="AE80" i="1"/>
  <c r="AH80" i="1"/>
  <c r="AH86" i="1"/>
  <c r="AE88" i="1"/>
  <c r="AE108" i="1"/>
  <c r="AE112" i="1"/>
  <c r="AH112" i="1"/>
  <c r="AE114" i="1"/>
  <c r="AH114" i="1"/>
  <c r="AE120" i="1"/>
  <c r="AE146" i="1"/>
  <c r="AH146" i="1"/>
  <c r="AH150" i="1"/>
  <c r="AE283" i="1"/>
  <c r="AH283" i="1"/>
  <c r="AE90" i="1"/>
  <c r="AE113" i="1"/>
  <c r="AE118" i="1"/>
  <c r="AE121" i="1"/>
  <c r="AH131" i="1"/>
  <c r="AH136" i="1"/>
  <c r="AH144" i="1"/>
  <c r="AH157" i="1"/>
  <c r="AH161" i="1"/>
  <c r="AH180" i="1"/>
  <c r="AH182" i="1"/>
  <c r="AH191" i="1"/>
  <c r="AE208" i="1"/>
  <c r="AH209" i="1"/>
  <c r="AE209" i="1"/>
  <c r="AE222" i="1"/>
  <c r="AE238" i="1"/>
  <c r="AH245" i="1"/>
  <c r="AE252" i="1"/>
  <c r="AE255" i="1"/>
  <c r="AH261" i="1"/>
  <c r="AE261" i="1"/>
  <c r="AE309" i="1"/>
  <c r="AH309" i="1"/>
  <c r="AH203" i="1"/>
  <c r="AE203" i="1"/>
  <c r="AH213" i="1"/>
  <c r="AH217" i="1"/>
  <c r="AE217" i="1"/>
  <c r="AH235" i="1"/>
  <c r="AE235" i="1"/>
  <c r="AH259" i="1"/>
  <c r="AE259" i="1"/>
  <c r="AH263" i="1"/>
  <c r="AE263" i="1"/>
  <c r="AE271" i="1"/>
  <c r="AH271" i="1"/>
  <c r="AE284" i="1"/>
  <c r="AH284" i="1"/>
  <c r="AH446" i="1"/>
  <c r="AH100" i="1"/>
  <c r="AH103" i="1"/>
  <c r="AH116" i="1"/>
  <c r="AH126" i="1"/>
  <c r="AH137" i="1"/>
  <c r="AH145" i="1"/>
  <c r="AH151" i="1"/>
  <c r="AH167" i="1"/>
  <c r="AH169" i="1"/>
  <c r="AH171" i="1"/>
  <c r="AH173" i="1"/>
  <c r="AH193" i="1"/>
  <c r="AH195" i="1"/>
  <c r="AH200" i="1"/>
  <c r="AE221" i="1"/>
  <c r="AH225" i="1"/>
  <c r="AE225" i="1"/>
  <c r="AH227" i="1"/>
  <c r="AE227" i="1"/>
  <c r="AH231" i="1"/>
  <c r="AE231" i="1"/>
  <c r="AH233" i="1"/>
  <c r="AE233" i="1"/>
  <c r="AH241" i="1"/>
  <c r="AE241" i="1"/>
  <c r="AH275" i="1"/>
  <c r="AE278" i="1"/>
  <c r="AH278" i="1"/>
  <c r="AE282" i="1"/>
  <c r="AH282" i="1"/>
  <c r="AE290" i="1"/>
  <c r="AH215" i="1"/>
  <c r="AE215" i="1"/>
  <c r="AE281" i="1"/>
  <c r="AH442" i="1"/>
  <c r="AE122" i="1"/>
  <c r="AE210" i="1"/>
  <c r="AH211" i="1"/>
  <c r="AE211" i="1"/>
  <c r="AE218" i="1"/>
  <c r="AH237" i="1"/>
  <c r="AE237" i="1"/>
  <c r="AE239" i="1"/>
  <c r="AH243" i="1"/>
  <c r="AE243" i="1"/>
  <c r="AH253" i="1"/>
  <c r="AE253" i="1"/>
  <c r="AH257" i="1"/>
  <c r="AE257" i="1"/>
  <c r="AE260" i="1"/>
  <c r="AE265" i="1"/>
  <c r="AE269" i="1"/>
  <c r="AE277" i="1"/>
  <c r="AH286" i="1"/>
  <c r="AE299" i="1"/>
  <c r="AH299" i="1"/>
  <c r="AH307" i="1"/>
  <c r="AE327" i="1"/>
  <c r="AH327" i="1"/>
  <c r="AH429" i="1"/>
  <c r="AE429" i="1"/>
  <c r="AE325" i="1"/>
  <c r="AH325" i="1"/>
  <c r="AE358" i="1"/>
  <c r="AE287" i="1"/>
  <c r="AH287" i="1"/>
  <c r="AE294" i="1"/>
  <c r="AE332" i="1"/>
  <c r="AH332" i="1"/>
  <c r="AE356" i="1"/>
  <c r="AH356" i="1"/>
  <c r="AE279" i="1"/>
  <c r="AE291" i="1"/>
  <c r="AE295" i="1"/>
  <c r="AH305" i="1"/>
  <c r="AH314" i="1"/>
  <c r="AH316" i="1"/>
  <c r="AH318" i="1"/>
  <c r="AH335" i="1"/>
  <c r="AH413" i="1"/>
  <c r="AE413" i="1"/>
  <c r="AE426" i="1"/>
  <c r="AH426" i="1"/>
  <c r="AE302" i="1"/>
  <c r="AH368" i="1"/>
  <c r="AE368" i="1"/>
  <c r="AH370" i="1"/>
  <c r="AE370" i="1"/>
  <c r="AH372" i="1"/>
  <c r="AE372" i="1"/>
  <c r="AH374" i="1"/>
  <c r="AH376" i="1"/>
  <c r="AE376" i="1"/>
  <c r="AH378" i="1"/>
  <c r="AH380" i="1"/>
  <c r="AE380" i="1"/>
  <c r="AH385" i="1"/>
  <c r="AE385" i="1"/>
  <c r="AH393" i="1"/>
  <c r="AE393" i="1"/>
  <c r="AH397" i="1"/>
  <c r="AH401" i="1"/>
  <c r="AE401" i="1"/>
  <c r="AH405" i="1"/>
  <c r="AE410" i="1"/>
  <c r="AH410" i="1"/>
  <c r="AE434" i="1"/>
  <c r="AH434" i="1"/>
  <c r="AH388" i="1"/>
  <c r="AH392" i="1"/>
  <c r="AE392" i="1"/>
  <c r="AH396" i="1"/>
  <c r="AE396" i="1"/>
  <c r="AH404" i="1"/>
  <c r="AA408" i="1"/>
  <c r="AD408" i="1" s="1"/>
  <c r="AA416" i="1"/>
  <c r="AD416" i="1" s="1"/>
  <c r="AE419" i="1"/>
  <c r="AH422" i="1"/>
  <c r="AA424" i="1"/>
  <c r="AD424" i="1" s="1"/>
  <c r="AH427" i="1"/>
  <c r="AE427" i="1"/>
  <c r="AH430" i="1"/>
  <c r="AA432" i="1"/>
  <c r="AD432" i="1" s="1"/>
  <c r="AE435" i="1"/>
  <c r="AH438" i="1"/>
  <c r="AA440" i="1"/>
  <c r="AD440" i="1" s="1"/>
  <c r="AH383" i="1"/>
  <c r="AE383" i="1"/>
  <c r="AH403" i="1"/>
  <c r="AE407" i="1"/>
  <c r="AH409" i="1"/>
  <c r="AE409" i="1"/>
  <c r="AH417" i="1"/>
  <c r="AE417" i="1"/>
  <c r="AH433" i="1"/>
  <c r="AE433" i="1"/>
  <c r="AE441" i="1"/>
  <c r="AH390" i="1"/>
  <c r="AE390" i="1"/>
  <c r="AE406" i="1"/>
  <c r="AA412" i="1"/>
  <c r="AD412" i="1" s="1"/>
  <c r="AH415" i="1"/>
  <c r="AE415" i="1"/>
  <c r="AA420" i="1"/>
  <c r="AD420" i="1" s="1"/>
  <c r="AA428" i="1"/>
  <c r="AD428" i="1" s="1"/>
  <c r="AH431" i="1"/>
  <c r="AA436" i="1"/>
  <c r="AD436" i="1" s="1"/>
  <c r="AE439" i="1"/>
  <c r="AE445" i="1"/>
  <c r="AH444" i="1"/>
  <c r="AE444" i="1"/>
  <c r="AH448" i="1"/>
  <c r="AE448" i="1"/>
  <c r="AE443" i="1"/>
  <c r="D450" i="1"/>
  <c r="E450" i="1"/>
  <c r="F450" i="1"/>
  <c r="G450" i="1"/>
  <c r="H450" i="1"/>
  <c r="I450" i="1"/>
  <c r="J450" i="1"/>
  <c r="K450" i="1"/>
  <c r="L450" i="1"/>
  <c r="M450" i="1"/>
  <c r="N450" i="1"/>
  <c r="O450" i="1"/>
  <c r="P450" i="1"/>
  <c r="Q450" i="1"/>
  <c r="R450" i="1"/>
  <c r="S450" i="1"/>
  <c r="X450" i="1"/>
  <c r="Y450" i="1"/>
  <c r="AF450" i="1"/>
  <c r="AH421" i="1" l="1"/>
  <c r="AE102" i="1"/>
  <c r="AH267" i="1"/>
  <c r="AH449" i="1"/>
  <c r="AH389" i="1"/>
  <c r="AE219" i="1"/>
  <c r="AH176" i="1"/>
  <c r="AE87" i="1"/>
  <c r="AE341" i="1"/>
  <c r="AE398" i="1"/>
  <c r="AE425" i="1"/>
  <c r="AE391" i="1"/>
  <c r="AH400" i="1"/>
  <c r="AH384" i="1"/>
  <c r="AH437" i="1"/>
  <c r="AH300" i="1"/>
  <c r="AE247" i="1"/>
  <c r="AE229" i="1"/>
  <c r="AE123" i="1"/>
  <c r="AE330" i="1"/>
  <c r="AH57" i="1"/>
  <c r="AH39" i="1"/>
  <c r="AH319" i="1"/>
  <c r="AE387" i="1"/>
  <c r="AE251" i="1"/>
  <c r="AH273" i="1"/>
  <c r="AH170" i="1"/>
  <c r="AE411" i="1"/>
  <c r="AH285" i="1"/>
  <c r="AE223" i="1"/>
  <c r="AE110" i="1"/>
  <c r="AE293" i="1"/>
  <c r="AH107" i="1"/>
  <c r="AH186" i="1"/>
  <c r="AH77" i="1"/>
  <c r="AH33" i="1"/>
  <c r="AH313" i="1"/>
  <c r="AH345" i="1"/>
  <c r="AE106" i="1"/>
  <c r="AH280" i="1"/>
  <c r="AE160" i="1"/>
  <c r="AE346" i="1"/>
  <c r="AH346" i="1"/>
  <c r="AH371" i="1"/>
  <c r="AE371" i="1"/>
  <c r="AH216" i="1"/>
  <c r="AE216" i="1"/>
  <c r="AE399" i="1"/>
  <c r="AH382" i="1"/>
  <c r="AH340" i="1"/>
  <c r="AH301" i="1"/>
  <c r="AH304" i="1"/>
  <c r="AH142" i="1"/>
  <c r="AE205" i="1"/>
  <c r="AH184" i="1"/>
  <c r="AH163" i="1"/>
  <c r="AH154" i="1"/>
  <c r="AH109" i="1"/>
  <c r="AE248" i="1"/>
  <c r="AH357" i="1"/>
  <c r="AE226" i="1"/>
  <c r="AE331" i="1"/>
  <c r="AH331" i="1"/>
  <c r="AE447" i="1"/>
  <c r="AE423" i="1"/>
  <c r="AE402" i="1"/>
  <c r="AE394" i="1"/>
  <c r="AE386" i="1"/>
  <c r="AE395" i="1"/>
  <c r="AH414" i="1"/>
  <c r="AH366" i="1"/>
  <c r="AH323" i="1"/>
  <c r="AH296" i="1"/>
  <c r="AE236" i="1"/>
  <c r="AH272" i="1"/>
  <c r="AE207" i="1"/>
  <c r="AE228" i="1"/>
  <c r="AH148" i="1"/>
  <c r="AE249" i="1"/>
  <c r="AH82" i="1"/>
  <c r="AH375" i="1"/>
  <c r="AE375" i="1"/>
  <c r="AE310" i="1"/>
  <c r="AH310" i="1"/>
  <c r="AE298" i="1"/>
  <c r="AH364" i="1"/>
  <c r="AH134" i="1"/>
  <c r="AH159" i="1"/>
  <c r="AE336" i="1"/>
  <c r="AH336" i="1"/>
  <c r="AH240" i="1"/>
  <c r="AE240" i="1"/>
  <c r="AH198" i="1"/>
  <c r="AE174" i="1"/>
  <c r="AH174" i="1"/>
  <c r="AH147" i="1"/>
  <c r="AH105" i="1"/>
  <c r="AH94" i="1"/>
  <c r="AH262" i="1"/>
  <c r="AE262" i="1"/>
  <c r="AH220" i="1"/>
  <c r="AE220" i="1"/>
  <c r="AH178" i="1"/>
  <c r="AE324" i="1"/>
  <c r="AH324" i="1"/>
  <c r="AE428" i="1"/>
  <c r="AH428" i="1"/>
  <c r="AE436" i="1"/>
  <c r="AH436" i="1"/>
  <c r="AE412" i="1"/>
  <c r="AH412" i="1"/>
  <c r="AE420" i="1"/>
  <c r="AH420" i="1"/>
  <c r="AE440" i="1"/>
  <c r="AH440" i="1"/>
  <c r="AE424" i="1"/>
  <c r="AH424" i="1"/>
  <c r="AE416" i="1"/>
  <c r="AH416" i="1"/>
  <c r="AE408" i="1"/>
  <c r="AH408" i="1"/>
  <c r="AE432" i="1"/>
  <c r="AH432" i="1"/>
  <c r="U450" i="1"/>
  <c r="Z450" i="1"/>
  <c r="AA450" i="1" l="1"/>
</calcChain>
</file>

<file path=xl/comments1.xml><?xml version="1.0" encoding="utf-8"?>
<comments xmlns="http://schemas.openxmlformats.org/spreadsheetml/2006/main">
  <authors>
    <author>Cabral, Hadley (DOE)</author>
  </authors>
  <commentList>
    <comment ref="T5" authorId="0" shapeId="0">
      <text>
        <r>
          <rPr>
            <b/>
            <sz val="8"/>
            <color indexed="81"/>
            <rFont val="Tahoma"/>
            <family val="2"/>
          </rPr>
          <t>Cabral, Hadley (DOE):</t>
        </r>
        <r>
          <rPr>
            <sz val="8"/>
            <color indexed="81"/>
            <rFont val="Tahoma"/>
            <family val="2"/>
          </rPr>
          <t xml:space="preserve">
x16 is for the six districts beginning to include RTHI in their NSS.  See 7/31/15 &amp; 7/23/15 notes.</t>
        </r>
      </text>
    </comment>
  </commentList>
</comments>
</file>

<file path=xl/sharedStrings.xml><?xml version="1.0" encoding="utf-8"?>
<sst xmlns="http://schemas.openxmlformats.org/spreadsheetml/2006/main" count="1001" uniqueCount="522">
  <si>
    <t xml:space="preserve"> </t>
  </si>
  <si>
    <t>diff</t>
  </si>
  <si>
    <t>STATE TOTAL</t>
  </si>
  <si>
    <t>X</t>
  </si>
  <si>
    <t>NORFOLK COUNTY</t>
  </si>
  <si>
    <t>BRISTOL COUNTY</t>
  </si>
  <si>
    <t>WHITTIER</t>
  </si>
  <si>
    <t>UPPER CAPE COD</t>
  </si>
  <si>
    <t>TRI COUNTY</t>
  </si>
  <si>
    <t>SOUTHERN WORCESTER</t>
  </si>
  <si>
    <t>SOUTH SHORE</t>
  </si>
  <si>
    <t>SOUTHEASTERN</t>
  </si>
  <si>
    <t>SHAWSHEEN VALLEY</t>
  </si>
  <si>
    <t>x18</t>
  </si>
  <si>
    <t>PATHFINDER</t>
  </si>
  <si>
    <t>OLD COLONY</t>
  </si>
  <si>
    <t>NORTHEAST METROPOLITAN</t>
  </si>
  <si>
    <t>NASHOBA VALLEY</t>
  </si>
  <si>
    <t>NORTHERN BERKSHIRE</t>
  </si>
  <si>
    <t>MONTACHUSETT</t>
  </si>
  <si>
    <t>MINUTEMAN</t>
  </si>
  <si>
    <t>SOUTH MIDDLESEX</t>
  </si>
  <si>
    <t>GREATER LOWELL</t>
  </si>
  <si>
    <t>GREATER NEW BEDFORD</t>
  </si>
  <si>
    <t>GREATER LAWRENCE</t>
  </si>
  <si>
    <t>GREATER FALL RIVER</t>
  </si>
  <si>
    <t>FRANKLIN COUNTY</t>
  </si>
  <si>
    <t>ESSEX NORTH SHORE</t>
  </si>
  <si>
    <t>CAPE COD</t>
  </si>
  <si>
    <t>BRISTOL PLYMOUTH</t>
  </si>
  <si>
    <t>BLUE HILLS</t>
  </si>
  <si>
    <t>BLACKSTONE VALLEY</t>
  </si>
  <si>
    <t>ASSABET VALLEY</t>
  </si>
  <si>
    <t>WHITMAN HANSON</t>
  </si>
  <si>
    <t>QUABOAG</t>
  </si>
  <si>
    <t>WACHUSETT</t>
  </si>
  <si>
    <t>UPISLAND</t>
  </si>
  <si>
    <t>TRITON</t>
  </si>
  <si>
    <t>TANTASQUA</t>
  </si>
  <si>
    <t>SPENCER EAST BROOKFIELD</t>
  </si>
  <si>
    <t>SOUTHWICK TOLLAND GRANVILLE</t>
  </si>
  <si>
    <t>SOUTHERN BERKSHIRE</t>
  </si>
  <si>
    <t>SOMERSET BERKLEY</t>
  </si>
  <si>
    <t>SILVER LAKE</t>
  </si>
  <si>
    <t>RALPH C MAHAR</t>
  </si>
  <si>
    <t>QUABBIN</t>
  </si>
  <si>
    <t>PIONEER</t>
  </si>
  <si>
    <t>PENTUCKET</t>
  </si>
  <si>
    <t>OLD ROCHESTER</t>
  </si>
  <si>
    <t>NORTH MIDDLESEX</t>
  </si>
  <si>
    <t>NORTHBORO SOUTHBORO</t>
  </si>
  <si>
    <t>NEW SALEM WENDELL</t>
  </si>
  <si>
    <t>NASHOBA</t>
  </si>
  <si>
    <t>NARRAGANSETT</t>
  </si>
  <si>
    <t>MOHAWK TRAIL</t>
  </si>
  <si>
    <t>MOUNT GREYLOCK</t>
  </si>
  <si>
    <t>MONOMOY</t>
  </si>
  <si>
    <t>MENDON UPTON</t>
  </si>
  <si>
    <t>MASCONOMET</t>
  </si>
  <si>
    <t>MARTHAS VINEYARD</t>
  </si>
  <si>
    <t>MANCHESTER ESSEX</t>
  </si>
  <si>
    <t>LINCOLN SUDBURY</t>
  </si>
  <si>
    <t>KING PHILIP</t>
  </si>
  <si>
    <t>HAWLEMONT</t>
  </si>
  <si>
    <t>HAMPSHIRE</t>
  </si>
  <si>
    <t>HAMPDEN WILBRAHAM</t>
  </si>
  <si>
    <t>HAMILTON WENHAM</t>
  </si>
  <si>
    <t>GILL MONTAGUE</t>
  </si>
  <si>
    <t>GROTON DUNSTABLE</t>
  </si>
  <si>
    <t>GATEWAY</t>
  </si>
  <si>
    <t>FRONTIER</t>
  </si>
  <si>
    <t>FREETOWN LAKEVILLE</t>
  </si>
  <si>
    <t>FARMINGTON RIVER</t>
  </si>
  <si>
    <t>NAUSET</t>
  </si>
  <si>
    <t>DUDLEY CHARLTON</t>
  </si>
  <si>
    <t>DOVER SHERBORN</t>
  </si>
  <si>
    <t>DIGHTON REHOBOTH</t>
  </si>
  <si>
    <t>DENNIS YARMOUTH</t>
  </si>
  <si>
    <t>CONCORD CARLISLE</t>
  </si>
  <si>
    <t>CENTRAL BERKSHIRE</t>
  </si>
  <si>
    <t>CHESTERFIELD GOSHEN</t>
  </si>
  <si>
    <t>BRIDGEWATER RAYNHAM</t>
  </si>
  <si>
    <t>BLACKSTONE MILLVILLE</t>
  </si>
  <si>
    <t>BERLIN BOYLSTON</t>
  </si>
  <si>
    <t>BERKSHIRE HILLS</t>
  </si>
  <si>
    <t>AYER SHIRLEY</t>
  </si>
  <si>
    <t>ATHOL ROYALSTON</t>
  </si>
  <si>
    <t>ASHBURNHAM WESTMINSTER</t>
  </si>
  <si>
    <t>AMHERST PELHAM</t>
  </si>
  <si>
    <t>ADAMS CHESHIRE</t>
  </si>
  <si>
    <t>ACTON BOXBOROUGH</t>
  </si>
  <si>
    <t>X17</t>
  </si>
  <si>
    <t>NORTHAMPTON SMITH</t>
  </si>
  <si>
    <t>Non-op</t>
  </si>
  <si>
    <t>SOUTHFIELD</t>
  </si>
  <si>
    <t>DEVENS</t>
  </si>
  <si>
    <t>YARMOUTH</t>
  </si>
  <si>
    <t>WRENTHAM</t>
  </si>
  <si>
    <t>WORTHINGTON</t>
  </si>
  <si>
    <t>WORCESTER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</si>
  <si>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</si>
  <si>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</si>
  <si>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</si>
  <si>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</si>
  <si>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</si>
  <si>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</si>
  <si>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</si>
  <si>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</si>
  <si>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</si>
  <si>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</si>
  <si>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</si>
  <si>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X16</t>
  </si>
  <si>
    <t>WEYMOUTH</t>
  </si>
  <si>
    <t>WESTWOOD</t>
  </si>
  <si>
    <t>WEST TISBURY</t>
  </si>
  <si>
    <t>WEST STOCKBRIDGE</t>
  </si>
  <si>
    <t>WEST SPRINGFIELD</t>
  </si>
  <si>
    <t>WESTPORT</t>
  </si>
  <si>
    <t>WESTON</t>
  </si>
  <si>
    <t>WEST NEWBURY</t>
  </si>
  <si>
    <t>WESTMINSTER</t>
  </si>
  <si>
    <t>WESTHAMPTON</t>
  </si>
  <si>
    <t>WESTFORD</t>
  </si>
  <si>
    <t>WESTFIELD</t>
  </si>
  <si>
    <t>WEST BROOKFIELD</t>
  </si>
  <si>
    <t>WEST BRIDGEWATER</t>
  </si>
  <si>
    <t>WEST BOYLSTON</t>
  </si>
  <si>
    <t>WESTBOROUGH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</si>
  <si>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</si>
  <si>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</si>
  <si>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</si>
  <si>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</si>
  <si>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</si>
  <si>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</si>
  <si>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</si>
  <si>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</si>
  <si>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</si>
  <si>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</si>
  <si>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</si>
  <si>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</si>
  <si>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</si>
  <si>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</si>
  <si>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</si>
  <si>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</si>
  <si>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</si>
  <si>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</si>
  <si>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</si>
  <si>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</si>
  <si>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</si>
  <si>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</si>
  <si>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</si>
  <si>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</si>
  <si>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</si>
  <si>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</si>
  <si>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</si>
  <si>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</si>
  <si>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</si>
  <si>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</si>
  <si>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</si>
  <si>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</si>
  <si>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</si>
  <si>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</si>
  <si>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</si>
  <si>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</si>
  <si>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</si>
  <si>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</si>
  <si>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</si>
  <si>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</si>
  <si>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</si>
  <si>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</si>
  <si>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 HADLEY</t>
  </si>
  <si>
    <t>SOUTHBRIDGE</t>
  </si>
  <si>
    <t>SOUTHBOROUGH</t>
  </si>
  <si>
    <t>SOUTHAMPTON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</si>
  <si>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</si>
  <si>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</si>
  <si>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</si>
  <si>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</si>
  <si>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</si>
  <si>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</si>
  <si>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</si>
  <si>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</si>
  <si>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</si>
  <si>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</si>
  <si>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</si>
  <si>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</si>
  <si>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</si>
  <si>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</si>
  <si>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</si>
  <si>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</si>
  <si>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</si>
  <si>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</si>
  <si>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</si>
  <si>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</si>
  <si>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</si>
  <si>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</si>
  <si>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</si>
  <si>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</si>
  <si>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</si>
  <si>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</si>
  <si>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</si>
  <si>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</si>
  <si>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</si>
  <si>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</si>
  <si>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</si>
  <si>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</si>
  <si>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</si>
  <si>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</si>
  <si>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</si>
  <si>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</si>
  <si>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</si>
  <si>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</si>
  <si>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</si>
  <si>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</si>
  <si>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</si>
  <si>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</si>
  <si>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</si>
  <si>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</si>
  <si>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</si>
  <si>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</si>
  <si>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</si>
  <si>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</si>
  <si>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</si>
  <si>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</si>
  <si>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</si>
  <si>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</si>
  <si>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</si>
  <si>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</si>
  <si>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</si>
  <si>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</si>
  <si>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</si>
  <si>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 READING</t>
  </si>
  <si>
    <t>NORTHFIELD</t>
  </si>
  <si>
    <t>NORTH BROOKFIELD</t>
  </si>
  <si>
    <t>NORTHBRIDGE</t>
  </si>
  <si>
    <t>NORTHBOROUGH</t>
  </si>
  <si>
    <t>NORTH ATTLEBOROUGH</t>
  </si>
  <si>
    <t>NORTH ANDOVER</t>
  </si>
  <si>
    <t>NORTHAMPTON</t>
  </si>
  <si>
    <t>NORTH ADAMS</t>
  </si>
  <si>
    <t>NORFOLK</t>
  </si>
  <si>
    <t>NEWTON</t>
  </si>
  <si>
    <t>NEW SALEM</t>
  </si>
  <si>
    <t>NEW MARLBOROUGH</t>
  </si>
  <si>
    <t>NEWBURYPORT</t>
  </si>
  <si>
    <t>NEWBURY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</si>
  <si>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</si>
  <si>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</si>
  <si>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</si>
  <si>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</si>
  <si>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</si>
  <si>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</si>
  <si>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</si>
  <si>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</si>
  <si>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</si>
  <si>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</si>
  <si>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</si>
  <si>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</si>
  <si>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</si>
  <si>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</si>
  <si>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</si>
  <si>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</si>
  <si>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</si>
  <si>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</si>
  <si>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</si>
  <si>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</si>
  <si>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</si>
  <si>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</si>
  <si>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</si>
  <si>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</si>
  <si>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</si>
  <si>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</si>
  <si>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</si>
  <si>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</si>
  <si>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</si>
  <si>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</si>
  <si>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</si>
  <si>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</si>
  <si>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</si>
  <si>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</si>
  <si>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</si>
  <si>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</si>
  <si>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</si>
  <si>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</si>
  <si>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</si>
  <si>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</si>
  <si>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</si>
  <si>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</si>
  <si>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</si>
  <si>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</si>
  <si>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</si>
  <si>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</si>
  <si>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</si>
  <si>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</si>
  <si>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</si>
  <si>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</si>
  <si>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</si>
  <si>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</si>
  <si>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</si>
  <si>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</si>
  <si>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</si>
  <si>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</si>
  <si>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</si>
  <si>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</si>
  <si>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</si>
  <si>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</si>
  <si>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</si>
  <si>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</si>
  <si>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</si>
  <si>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</si>
  <si>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</si>
  <si>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</si>
  <si>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</si>
  <si>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</si>
  <si>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</si>
  <si>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</si>
  <si>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</si>
  <si>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</si>
  <si>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</si>
  <si>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</si>
  <si>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</si>
  <si>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</si>
  <si>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</si>
  <si>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</si>
  <si>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</si>
  <si>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</si>
  <si>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</si>
  <si>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</si>
  <si>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</si>
  <si>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</si>
  <si>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</si>
  <si>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</si>
  <si>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</si>
  <si>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</si>
  <si>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</si>
  <si>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</si>
  <si>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</si>
  <si>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</si>
  <si>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</si>
  <si>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</si>
  <si>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</si>
  <si>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</si>
  <si>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</si>
  <si>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</si>
  <si>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AQUINNAH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</si>
  <si>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</si>
  <si>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</si>
  <si>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</si>
  <si>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</si>
  <si>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</si>
  <si>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</si>
  <si>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</si>
  <si>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</si>
  <si>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</si>
  <si>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</si>
  <si>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</si>
  <si>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</si>
  <si>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</si>
  <si>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</si>
  <si>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</si>
  <si>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</si>
  <si>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 LONGMEADOW</t>
  </si>
  <si>
    <t>EASTHAMPTON</t>
  </si>
  <si>
    <t>EASTHAM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</si>
  <si>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</si>
  <si>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</si>
  <si>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</si>
  <si>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</si>
  <si>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</si>
  <si>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</si>
  <si>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</si>
  <si>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</si>
  <si>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</si>
  <si>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</si>
  <si>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</si>
  <si>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</si>
  <si>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</si>
  <si>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</si>
  <si>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</si>
  <si>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</si>
  <si>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</si>
  <si>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</si>
  <si>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</si>
  <si>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</si>
  <si>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</si>
  <si>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</si>
  <si>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</si>
  <si>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</si>
  <si>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</si>
  <si>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</si>
  <si>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</si>
  <si>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</si>
  <si>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</si>
  <si>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</si>
  <si>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</si>
  <si>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</si>
  <si>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</si>
  <si>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</si>
  <si>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</si>
  <si>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</si>
  <si>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</si>
  <si>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</si>
  <si>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</si>
  <si>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</si>
  <si>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</si>
  <si>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</si>
  <si>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</si>
  <si>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</si>
  <si>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</si>
  <si>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</si>
  <si>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</si>
  <si>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</si>
  <si>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</si>
  <si>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</si>
  <si>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</si>
  <si>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</si>
  <si>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</si>
  <si>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</si>
  <si>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</si>
  <si>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</si>
  <si>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</si>
  <si>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</si>
  <si>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</si>
  <si>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</si>
  <si>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</si>
  <si>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</si>
  <si>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</si>
  <si>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</si>
  <si>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</si>
  <si>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</si>
  <si>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</si>
  <si>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</si>
  <si>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</si>
  <si>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</si>
  <si>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</si>
  <si>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</si>
  <si>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</si>
  <si>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</si>
  <si>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</si>
  <si>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</si>
  <si>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</si>
  <si>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</si>
  <si>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</si>
  <si>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</si>
  <si>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</si>
  <si>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</si>
  <si>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</si>
  <si>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</si>
  <si>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>Used</t>
  </si>
  <si>
    <t>1 = good</t>
  </si>
  <si>
    <t>FTE</t>
  </si>
  <si>
    <t>(25-24)</t>
  </si>
  <si>
    <t>(21 - 23)/20</t>
  </si>
  <si>
    <t>Foundation</t>
  </si>
  <si>
    <t>x</t>
  </si>
  <si>
    <t>(19 * 22)</t>
  </si>
  <si>
    <t>(21 - 20)</t>
  </si>
  <si>
    <t>spending</t>
  </si>
  <si>
    <t>budget</t>
  </si>
  <si>
    <t>(18/21)</t>
  </si>
  <si>
    <t>to remove</t>
  </si>
  <si>
    <t>x = yes</t>
  </si>
  <si>
    <t>f1154</t>
  </si>
  <si>
    <t>f1153</t>
  </si>
  <si>
    <t>f1152</t>
  </si>
  <si>
    <t>f1151</t>
  </si>
  <si>
    <t>f1150</t>
  </si>
  <si>
    <t>f1149</t>
  </si>
  <si>
    <t>f1148</t>
  </si>
  <si>
    <t>j1135</t>
  </si>
  <si>
    <t>f1112</t>
  </si>
  <si>
    <t>f1111</t>
  </si>
  <si>
    <t>f1110</t>
  </si>
  <si>
    <t>f1109</t>
  </si>
  <si>
    <t>f1108</t>
  </si>
  <si>
    <t>f1107</t>
  </si>
  <si>
    <t>f1106</t>
  </si>
  <si>
    <t>j1093</t>
  </si>
  <si>
    <t>OP</t>
  </si>
  <si>
    <t>District</t>
  </si>
  <si>
    <t>LEA</t>
  </si>
  <si>
    <t>Fnd %</t>
  </si>
  <si>
    <t>Okay</t>
  </si>
  <si>
    <t>as % of</t>
  </si>
  <si>
    <t>nss</t>
  </si>
  <si>
    <t>net school</t>
  </si>
  <si>
    <t>foundation</t>
  </si>
  <si>
    <t>heath ins</t>
  </si>
  <si>
    <t>Collabs</t>
  </si>
  <si>
    <t>Non Public</t>
  </si>
  <si>
    <t>out of State</t>
  </si>
  <si>
    <t>HM Charter</t>
  </si>
  <si>
    <t>Charter</t>
  </si>
  <si>
    <t>Sch Choice</t>
  </si>
  <si>
    <t>Mass Schs</t>
  </si>
  <si>
    <t>Teach Ins</t>
  </si>
  <si>
    <t>Above</t>
  </si>
  <si>
    <t>NSS</t>
  </si>
  <si>
    <t>Budg NSS</t>
  </si>
  <si>
    <t>sped/ret ins</t>
  </si>
  <si>
    <t>found</t>
  </si>
  <si>
    <t>adj budgeted</t>
  </si>
  <si>
    <t>FY18</t>
  </si>
  <si>
    <t xml:space="preserve"> budgeted</t>
  </si>
  <si>
    <t>TOTAL</t>
  </si>
  <si>
    <t>ret tchrs</t>
  </si>
  <si>
    <t>Tuition</t>
  </si>
  <si>
    <t>Comm</t>
  </si>
  <si>
    <t>Tuition to</t>
  </si>
  <si>
    <t>Retired</t>
  </si>
  <si>
    <t>FY17</t>
  </si>
  <si>
    <t>amt of</t>
  </si>
  <si>
    <t>above</t>
  </si>
  <si>
    <t>count</t>
  </si>
  <si>
    <t>Sped</t>
  </si>
  <si>
    <t>Sped Tuit</t>
  </si>
  <si>
    <t>Total</t>
  </si>
  <si>
    <t>Municipal</t>
  </si>
  <si>
    <t>School Committee</t>
  </si>
  <si>
    <t>Massachusetts Department of Elementary and Secondary Education</t>
  </si>
  <si>
    <t>Final FY18 Net School Spending Percentage Above Foundation Budget (Q4)
(Unhide columns D through T for individual line items removed)</t>
  </si>
  <si>
    <t>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</si>
</sst>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);[Red]\(#,##0.0\)"/>
  </numFmts>
  <fonts count="16" x14ac:knownFonts="1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8"/>
      <color theme="2"/>
      <name val="Arial"/>
      <family val="2"/>
    </font>
    <font>
      <sz val="8"/>
      <color theme="1" tint="0.14999847407452621"/>
      <name val="Arial"/>
      <family val="2"/>
    </font>
    <font>
      <b/>
      <sz val="8"/>
      <name val="Arial"/>
      <family val="2"/>
    </font>
    <font>
      <b/>
      <sz val="8"/>
      <color theme="2"/>
      <name val="Arial"/>
      <family val="2"/>
    </font>
    <font>
      <b/>
      <sz val="8"/>
      <color theme="1" tint="0.14999847407452621"/>
      <name val="Arial"/>
      <family val="2"/>
    </font>
    <font>
      <sz val="6"/>
      <name val="Arial"/>
      <family val="2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79C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0" fontId="1" fillId="0" borderId="0" xfId="1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38" fontId="3" fillId="2" borderId="1" xfId="0" applyNumberFormat="1" applyFont="1" applyFill="1" applyBorder="1" applyAlignment="1">
      <alignment horizontal="center"/>
    </xf>
    <xf numFmtId="38" fontId="3" fillId="2" borderId="2" xfId="0" applyNumberFormat="1" applyFont="1" applyFill="1" applyBorder="1" applyAlignment="1">
      <alignment horizontal="center"/>
    </xf>
    <xf numFmtId="38" fontId="3" fillId="2" borderId="3" xfId="0" applyNumberFormat="1" applyFont="1" applyFill="1" applyBorder="1" applyAlignment="1">
      <alignment horizontal="center"/>
    </xf>
    <xf numFmtId="38" fontId="4" fillId="3" borderId="1" xfId="0" applyNumberFormat="1" applyFont="1" applyFill="1" applyBorder="1" applyAlignment="1">
      <alignment horizontal="center"/>
    </xf>
    <xf numFmtId="38" fontId="4" fillId="3" borderId="3" xfId="0" applyNumberFormat="1" applyFont="1" applyFill="1" applyBorder="1" applyAlignment="1">
      <alignment horizontal="center"/>
    </xf>
    <xf numFmtId="38" fontId="3" fillId="2" borderId="4" xfId="0" applyNumberFormat="1" applyFont="1" applyFill="1" applyBorder="1" applyAlignment="1">
      <alignment horizontal="center"/>
    </xf>
    <xf numFmtId="38" fontId="4" fillId="3" borderId="2" xfId="0" applyNumberFormat="1" applyFont="1" applyFill="1" applyBorder="1" applyAlignment="1">
      <alignment horizontal="center"/>
    </xf>
    <xf numFmtId="38" fontId="1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40" fontId="4" fillId="3" borderId="2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4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8" fontId="0" fillId="0" borderId="0" xfId="0" applyNumberFormat="1" applyFill="1" applyAlignment="1">
      <alignment horizontal="center"/>
    </xf>
    <xf numFmtId="40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38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38" fontId="0" fillId="4" borderId="0" xfId="0" applyNumberFormat="1" applyFill="1" applyAlignment="1">
      <alignment horizontal="center"/>
    </xf>
    <xf numFmtId="40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top"/>
    </xf>
    <xf numFmtId="38" fontId="0" fillId="0" borderId="0" xfId="0" applyNumberFormat="1" applyAlignment="1">
      <alignment horizontal="center" vertical="top"/>
    </xf>
    <xf numFmtId="38" fontId="1" fillId="0" borderId="0" xfId="0" applyNumberFormat="1" applyFont="1" applyAlignment="1">
      <alignment horizontal="center" vertical="top"/>
    </xf>
    <xf numFmtId="0" fontId="4" fillId="5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4" fillId="5" borderId="4" xfId="0" applyFont="1" applyFill="1" applyBorder="1" applyAlignment="1">
      <alignment horizontal="center" vertical="top"/>
    </xf>
    <xf numFmtId="0" fontId="0" fillId="5" borderId="4" xfId="0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center" vertical="top"/>
    </xf>
    <xf numFmtId="0" fontId="4" fillId="5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left" indent="2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5" fillId="5" borderId="3" xfId="0" applyFont="1" applyFill="1" applyBorder="1" applyAlignment="1">
      <alignment horizontal="left" indent="2"/>
    </xf>
    <xf numFmtId="0" fontId="4" fillId="5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left"/>
    </xf>
    <xf numFmtId="16" fontId="6" fillId="2" borderId="15" xfId="0" quotePrefix="1" applyNumberFormat="1" applyFont="1" applyFill="1" applyBorder="1" applyAlignment="1">
      <alignment horizontal="left"/>
    </xf>
    <xf numFmtId="0" fontId="8" fillId="0" borderId="0" xfId="0" applyFont="1" applyAlignment="1">
      <alignment horizontal="center" vertical="top"/>
    </xf>
    <xf numFmtId="38" fontId="8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center" wrapText="1"/>
    </xf>
    <xf numFmtId="38" fontId="11" fillId="0" borderId="0" xfId="0" applyNumberFormat="1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2">
    <cellStyle name="Normal" xfId="0" builtinId="0"/>
    <cellStyle name="Normal_05 - DEC_F  calc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autoPageBreaks="0" fitToPage="1"/>
  </sheetPr>
  <dimension ref="A1:CE456"/>
  <sheetViews>
    <sheetView showGridLines="0" tabSelected="1" zoomScaleNormal="100" workbookViewId="0">
      <pane xSplit="3" ySplit="9" topLeftCell="U10" activePane="bottomRight" state="frozen"/>
      <selection pane="topRight" activeCell="D1" sqref="D1"/>
      <selection pane="bottomLeft" activeCell="A10" sqref="A10"/>
      <selection pane="bottomRight" activeCell="U10" sqref="U10"/>
    </sheetView>
  </sheetViews>
  <sheetFormatPr defaultColWidth="9.33203125" defaultRowHeight="11.25" x14ac:dyDescent="0.2"/>
  <cols>
    <col min="1" max="1" width="4" style="1" customWidth="1"/>
    <col min="2" max="2" width="20.33203125" style="3" customWidth="1"/>
    <col min="3" max="3" width="3.33203125" style="1" customWidth="1"/>
    <col min="4" max="4" width="11.83203125" style="1" hidden="1" customWidth="1"/>
    <col min="5" max="5" width="12.5" style="1" hidden="1" customWidth="1"/>
    <col min="6" max="6" width="10.6640625" style="1" hidden="1" customWidth="1"/>
    <col min="7" max="7" width="9.6640625" style="1" hidden="1" customWidth="1"/>
    <col min="8" max="8" width="10.5" style="1" hidden="1" customWidth="1"/>
    <col min="9" max="11" width="12.5" style="1" hidden="1" customWidth="1"/>
    <col min="12" max="12" width="13.1640625" style="1" hidden="1" customWidth="1"/>
    <col min="13" max="13" width="10.83203125" style="1" hidden="1" customWidth="1"/>
    <col min="14" max="14" width="11.33203125" style="1" hidden="1" customWidth="1"/>
    <col min="15" max="15" width="12.1640625" style="1" hidden="1" customWidth="1"/>
    <col min="16" max="19" width="10.5" style="1" hidden="1" customWidth="1"/>
    <col min="20" max="20" width="10.83203125" style="1" hidden="1" customWidth="1"/>
    <col min="21" max="21" width="13.5" style="1" customWidth="1"/>
    <col min="22" max="22" width="11.33203125" style="1" customWidth="1"/>
    <col min="23" max="23" width="0.6640625" style="1" customWidth="1"/>
    <col min="24" max="27" width="14.1640625" style="1" customWidth="1"/>
    <col min="28" max="28" width="0.6640625" style="1" customWidth="1"/>
    <col min="29" max="29" width="11.1640625" style="1" customWidth="1"/>
    <col min="30" max="30" width="11.33203125" style="1" customWidth="1"/>
    <col min="31" max="31" width="9.5" style="1" bestFit="1" customWidth="1"/>
    <col min="32" max="32" width="9.83203125" style="1" bestFit="1" customWidth="1"/>
    <col min="33" max="34" width="9.5" style="1" bestFit="1" customWidth="1"/>
    <col min="35" max="35" width="0.6640625" style="1" customWidth="1"/>
    <col min="36" max="51" width="7" style="2" customWidth="1"/>
    <col min="52" max="54" width="9.5" style="2" bestFit="1" customWidth="1"/>
    <col min="55" max="80" width="10.83203125" style="2" customWidth="1"/>
    <col min="81" max="16384" width="9.33203125" style="1"/>
  </cols>
  <sheetData>
    <row r="1" spans="1:80" s="68" customFormat="1" ht="24.6" customHeight="1" x14ac:dyDescent="0.2">
      <c r="A1" s="78" t="s">
        <v>519</v>
      </c>
      <c r="B1" s="77"/>
      <c r="C1" s="73"/>
      <c r="D1" s="76"/>
      <c r="E1" s="76"/>
      <c r="F1" s="76"/>
      <c r="G1" s="76"/>
      <c r="H1" s="76"/>
      <c r="I1" s="76"/>
      <c r="J1" s="76"/>
      <c r="K1" s="76"/>
      <c r="L1" s="76"/>
      <c r="M1" s="75"/>
      <c r="N1" s="75"/>
      <c r="O1" s="76"/>
      <c r="P1" s="75"/>
      <c r="Q1" s="75"/>
      <c r="R1" s="75"/>
      <c r="S1" s="75"/>
      <c r="T1" s="73"/>
      <c r="U1" s="74"/>
      <c r="V1" s="73"/>
      <c r="W1" s="73"/>
      <c r="X1" s="71"/>
      <c r="Y1" s="72"/>
      <c r="Z1" s="73"/>
      <c r="AA1" s="73"/>
      <c r="AB1" s="73"/>
      <c r="AC1" s="73"/>
      <c r="AD1" s="73"/>
      <c r="AE1" s="73"/>
      <c r="AF1" s="72"/>
      <c r="AG1" s="72"/>
      <c r="AH1" s="71"/>
      <c r="AI1" s="70">
        <v>35</v>
      </c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</row>
    <row r="2" spans="1:80" ht="15" x14ac:dyDescent="0.2">
      <c r="A2" s="79" t="s">
        <v>520</v>
      </c>
    </row>
    <row r="3" spans="1:80" ht="15" x14ac:dyDescent="0.2">
      <c r="A3" s="79"/>
    </row>
    <row r="4" spans="1:80" x14ac:dyDescent="0.2">
      <c r="A4" s="67"/>
      <c r="B4" s="66"/>
      <c r="C4" s="65"/>
      <c r="D4" s="64">
        <v>1</v>
      </c>
      <c r="E4" s="64">
        <v>2</v>
      </c>
      <c r="F4" s="64">
        <v>3</v>
      </c>
      <c r="G4" s="64">
        <v>4</v>
      </c>
      <c r="H4" s="64">
        <v>5</v>
      </c>
      <c r="I4" s="64">
        <v>6</v>
      </c>
      <c r="J4" s="64">
        <v>7</v>
      </c>
      <c r="K4" s="64">
        <v>8</v>
      </c>
      <c r="L4" s="63">
        <v>9</v>
      </c>
      <c r="M4" s="63">
        <v>10</v>
      </c>
      <c r="N4" s="63">
        <v>11</v>
      </c>
      <c r="O4" s="63">
        <v>12</v>
      </c>
      <c r="P4" s="63">
        <v>13</v>
      </c>
      <c r="Q4" s="63">
        <v>14</v>
      </c>
      <c r="R4" s="63">
        <v>15</v>
      </c>
      <c r="S4" s="63">
        <v>16</v>
      </c>
      <c r="T4" s="62">
        <v>17</v>
      </c>
      <c r="U4" s="61">
        <v>18</v>
      </c>
      <c r="V4" s="61">
        <v>19</v>
      </c>
      <c r="W4" s="1" t="s">
        <v>0</v>
      </c>
      <c r="X4" s="62">
        <v>20</v>
      </c>
      <c r="Y4" s="62">
        <v>21</v>
      </c>
      <c r="Z4" s="62">
        <v>22</v>
      </c>
      <c r="AA4" s="62">
        <v>23</v>
      </c>
      <c r="AB4" s="1" t="s">
        <v>0</v>
      </c>
      <c r="AC4" s="61">
        <v>24</v>
      </c>
      <c r="AD4" s="61">
        <v>25</v>
      </c>
      <c r="AE4" s="61">
        <v>26</v>
      </c>
      <c r="AF4" s="61">
        <v>27</v>
      </c>
      <c r="AG4" s="61">
        <v>28</v>
      </c>
      <c r="AH4" s="61">
        <v>29</v>
      </c>
    </row>
    <row r="5" spans="1:80" x14ac:dyDescent="0.2">
      <c r="A5" s="51"/>
      <c r="B5" s="50"/>
      <c r="C5" s="49"/>
      <c r="D5" s="60" t="s">
        <v>518</v>
      </c>
      <c r="E5" s="59"/>
      <c r="F5" s="59"/>
      <c r="G5" s="59"/>
      <c r="H5" s="59"/>
      <c r="I5" s="59"/>
      <c r="J5" s="59"/>
      <c r="K5" s="58"/>
      <c r="L5" s="57" t="s">
        <v>517</v>
      </c>
      <c r="M5" s="56"/>
      <c r="N5" s="56"/>
      <c r="O5" s="56"/>
      <c r="P5" s="56"/>
      <c r="Q5" s="56"/>
      <c r="R5" s="56"/>
      <c r="S5" s="55"/>
      <c r="T5" s="46"/>
      <c r="U5" s="45"/>
      <c r="V5" s="45" t="s">
        <v>457</v>
      </c>
      <c r="X5" s="46"/>
      <c r="Y5" s="46"/>
      <c r="Z5" s="46"/>
      <c r="AA5" s="46"/>
      <c r="AC5" s="45"/>
      <c r="AD5" s="45" t="s">
        <v>502</v>
      </c>
      <c r="AE5" s="45"/>
      <c r="AF5" s="45"/>
      <c r="AG5" s="45"/>
      <c r="AH5" s="45"/>
    </row>
    <row r="6" spans="1:80" x14ac:dyDescent="0.2">
      <c r="A6" s="51"/>
      <c r="B6" s="50"/>
      <c r="C6" s="49"/>
      <c r="D6" s="54" t="s">
        <v>516</v>
      </c>
      <c r="E6" s="54" t="s">
        <v>514</v>
      </c>
      <c r="F6" s="54" t="s">
        <v>514</v>
      </c>
      <c r="G6" s="54" t="s">
        <v>515</v>
      </c>
      <c r="H6" s="54" t="s">
        <v>514</v>
      </c>
      <c r="I6" s="54" t="s">
        <v>514</v>
      </c>
      <c r="J6" s="54" t="s">
        <v>514</v>
      </c>
      <c r="K6" s="54" t="s">
        <v>514</v>
      </c>
      <c r="L6" s="53" t="s">
        <v>516</v>
      </c>
      <c r="M6" s="53" t="s">
        <v>514</v>
      </c>
      <c r="N6" s="53" t="s">
        <v>514</v>
      </c>
      <c r="O6" s="53" t="s">
        <v>515</v>
      </c>
      <c r="P6" s="53" t="s">
        <v>514</v>
      </c>
      <c r="Q6" s="53" t="s">
        <v>514</v>
      </c>
      <c r="R6" s="53" t="s">
        <v>514</v>
      </c>
      <c r="S6" s="53" t="s">
        <v>514</v>
      </c>
      <c r="T6" s="46" t="s">
        <v>513</v>
      </c>
      <c r="U6" s="45"/>
      <c r="V6" s="45" t="s">
        <v>483</v>
      </c>
      <c r="X6" s="46"/>
      <c r="Y6" s="46" t="s">
        <v>502</v>
      </c>
      <c r="Z6" s="46" t="s">
        <v>512</v>
      </c>
      <c r="AA6" s="46" t="s">
        <v>511</v>
      </c>
      <c r="AC6" s="45" t="s">
        <v>510</v>
      </c>
      <c r="AD6" s="45" t="s">
        <v>498</v>
      </c>
      <c r="AE6" s="45"/>
      <c r="AF6" s="45"/>
      <c r="AG6" s="45"/>
      <c r="AH6" s="45"/>
    </row>
    <row r="7" spans="1:80" x14ac:dyDescent="0.2">
      <c r="A7" s="51"/>
      <c r="B7" s="50"/>
      <c r="C7" s="49"/>
      <c r="D7" s="52" t="s">
        <v>509</v>
      </c>
      <c r="E7" s="52" t="s">
        <v>508</v>
      </c>
      <c r="F7" s="52" t="s">
        <v>506</v>
      </c>
      <c r="G7" s="52" t="s">
        <v>507</v>
      </c>
      <c r="H7" s="52" t="s">
        <v>506</v>
      </c>
      <c r="I7" s="52" t="s">
        <v>506</v>
      </c>
      <c r="J7" s="52" t="s">
        <v>506</v>
      </c>
      <c r="K7" s="52" t="s">
        <v>506</v>
      </c>
      <c r="L7" s="45" t="s">
        <v>509</v>
      </c>
      <c r="M7" s="45" t="s">
        <v>508</v>
      </c>
      <c r="N7" s="45" t="s">
        <v>506</v>
      </c>
      <c r="O7" s="45" t="s">
        <v>507</v>
      </c>
      <c r="P7" s="45" t="s">
        <v>506</v>
      </c>
      <c r="Q7" s="45" t="s">
        <v>506</v>
      </c>
      <c r="R7" s="45" t="s">
        <v>506</v>
      </c>
      <c r="S7" s="45" t="s">
        <v>506</v>
      </c>
      <c r="T7" s="46" t="s">
        <v>505</v>
      </c>
      <c r="U7" s="45" t="s">
        <v>504</v>
      </c>
      <c r="V7" s="45" t="s">
        <v>503</v>
      </c>
      <c r="X7" s="46" t="s">
        <v>502</v>
      </c>
      <c r="Y7" s="46" t="s">
        <v>501</v>
      </c>
      <c r="Z7" s="46" t="s">
        <v>500</v>
      </c>
      <c r="AA7" s="46" t="s">
        <v>499</v>
      </c>
      <c r="AC7" s="45" t="s">
        <v>498</v>
      </c>
      <c r="AD7" s="45" t="s">
        <v>483</v>
      </c>
      <c r="AE7" s="45"/>
      <c r="AF7" s="45"/>
      <c r="AG7" s="45" t="s">
        <v>497</v>
      </c>
      <c r="AH7" s="45" t="s">
        <v>496</v>
      </c>
    </row>
    <row r="8" spans="1:80" x14ac:dyDescent="0.2">
      <c r="A8" s="51"/>
      <c r="B8" s="50"/>
      <c r="C8" s="49"/>
      <c r="D8" s="48" t="s">
        <v>495</v>
      </c>
      <c r="E8" s="48" t="s">
        <v>494</v>
      </c>
      <c r="F8" s="48" t="s">
        <v>493</v>
      </c>
      <c r="G8" s="48" t="s">
        <v>492</v>
      </c>
      <c r="H8" s="48" t="s">
        <v>491</v>
      </c>
      <c r="I8" s="48" t="s">
        <v>490</v>
      </c>
      <c r="J8" s="48" t="s">
        <v>489</v>
      </c>
      <c r="K8" s="48" t="s">
        <v>488</v>
      </c>
      <c r="L8" s="47" t="s">
        <v>495</v>
      </c>
      <c r="M8" s="47" t="s">
        <v>494</v>
      </c>
      <c r="N8" s="47" t="s">
        <v>493</v>
      </c>
      <c r="O8" s="47" t="s">
        <v>492</v>
      </c>
      <c r="P8" s="47" t="s">
        <v>491</v>
      </c>
      <c r="Q8" s="47" t="s">
        <v>490</v>
      </c>
      <c r="R8" s="47" t="s">
        <v>489</v>
      </c>
      <c r="S8" s="47" t="s">
        <v>488</v>
      </c>
      <c r="T8" s="46" t="s">
        <v>487</v>
      </c>
      <c r="U8" s="45" t="s">
        <v>457</v>
      </c>
      <c r="V8" s="45" t="s">
        <v>484</v>
      </c>
      <c r="X8" s="46" t="s">
        <v>486</v>
      </c>
      <c r="Y8" s="46" t="s">
        <v>485</v>
      </c>
      <c r="Z8" s="46" t="s">
        <v>484</v>
      </c>
      <c r="AA8" s="46" t="s">
        <v>460</v>
      </c>
      <c r="AC8" s="45" t="s">
        <v>483</v>
      </c>
      <c r="AD8" s="45" t="s">
        <v>453</v>
      </c>
      <c r="AE8" s="45" t="s">
        <v>1</v>
      </c>
      <c r="AF8" s="45" t="s">
        <v>521</v>
      </c>
      <c r="AG8" s="45" t="s">
        <v>482</v>
      </c>
      <c r="AH8" s="45" t="s">
        <v>481</v>
      </c>
    </row>
    <row r="9" spans="1:80" s="35" customFormat="1" ht="26.1" customHeight="1" x14ac:dyDescent="0.2">
      <c r="A9" s="44" t="s">
        <v>480</v>
      </c>
      <c r="B9" s="43" t="s">
        <v>479</v>
      </c>
      <c r="C9" s="42" t="s">
        <v>478</v>
      </c>
      <c r="D9" s="41" t="s">
        <v>477</v>
      </c>
      <c r="E9" s="41" t="s">
        <v>476</v>
      </c>
      <c r="F9" s="41" t="s">
        <v>475</v>
      </c>
      <c r="G9" s="41" t="s">
        <v>474</v>
      </c>
      <c r="H9" s="41" t="s">
        <v>473</v>
      </c>
      <c r="I9" s="41" t="s">
        <v>472</v>
      </c>
      <c r="J9" s="41" t="s">
        <v>471</v>
      </c>
      <c r="K9" s="41" t="s">
        <v>470</v>
      </c>
      <c r="L9" s="40" t="s">
        <v>469</v>
      </c>
      <c r="M9" s="40" t="s">
        <v>468</v>
      </c>
      <c r="N9" s="40" t="s">
        <v>467</v>
      </c>
      <c r="O9" s="40" t="s">
        <v>466</v>
      </c>
      <c r="P9" s="40" t="s">
        <v>465</v>
      </c>
      <c r="Q9" s="40" t="s">
        <v>464</v>
      </c>
      <c r="R9" s="40" t="s">
        <v>463</v>
      </c>
      <c r="S9" s="40" t="s">
        <v>462</v>
      </c>
      <c r="T9" s="39" t="s">
        <v>461</v>
      </c>
      <c r="U9" s="38" t="s">
        <v>460</v>
      </c>
      <c r="V9" s="38" t="s">
        <v>459</v>
      </c>
      <c r="W9" s="35" t="s">
        <v>454</v>
      </c>
      <c r="X9" s="39" t="s">
        <v>458</v>
      </c>
      <c r="Y9" s="39" t="s">
        <v>457</v>
      </c>
      <c r="Z9" s="39" t="s">
        <v>456</v>
      </c>
      <c r="AA9" s="39" t="s">
        <v>455</v>
      </c>
      <c r="AB9" s="35" t="s">
        <v>454</v>
      </c>
      <c r="AC9" s="38" t="s">
        <v>453</v>
      </c>
      <c r="AD9" s="38" t="s">
        <v>452</v>
      </c>
      <c r="AE9" s="38" t="s">
        <v>451</v>
      </c>
      <c r="AF9" s="38" t="s">
        <v>450</v>
      </c>
      <c r="AG9" s="38" t="s">
        <v>449</v>
      </c>
      <c r="AH9" s="38" t="s">
        <v>448</v>
      </c>
      <c r="AI9" s="35" t="s">
        <v>0</v>
      </c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</row>
    <row r="10" spans="1:80" s="2" customFormat="1" x14ac:dyDescent="0.2">
      <c r="A10" s="6">
        <v>1</v>
      </c>
      <c r="B10" s="5" t="s">
        <v>447</v>
      </c>
      <c r="C10" s="6">
        <v>1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1966285</v>
      </c>
      <c r="K10" s="2">
        <v>2143911</v>
      </c>
      <c r="L10" s="2">
        <v>1141989</v>
      </c>
      <c r="M10" s="2">
        <v>0</v>
      </c>
      <c r="N10" s="2">
        <v>0</v>
      </c>
      <c r="O10" s="2">
        <v>33026</v>
      </c>
      <c r="P10" s="2">
        <v>0</v>
      </c>
      <c r="Q10" s="2">
        <v>0</v>
      </c>
      <c r="R10" s="2">
        <v>0</v>
      </c>
      <c r="S10" s="2">
        <v>0</v>
      </c>
      <c r="T10" s="2" t="s">
        <v>3</v>
      </c>
      <c r="U10" s="2">
        <f>IF(T10="X",SUM(D10:S10),IF(OR(T10="X16",T10="X17"),SUM(D10:S10)-D10*0.25-L10*0.25,IF(T10="x18",SUM(D10:S10)-D10*0.85-L10*0.85, SUM(D10:S10)-D10-L10)))</f>
        <v>5285211</v>
      </c>
      <c r="V10" s="22">
        <f t="shared" ref="V10:V73" si="0">IF(AND(C10=1,U10&gt;0),U10/Y10*100,0)</f>
        <v>19.825470294797302</v>
      </c>
      <c r="X10" s="2">
        <v>19699144.432921756</v>
      </c>
      <c r="Y10" s="24">
        <v>26658691.68</v>
      </c>
      <c r="Z10" s="2">
        <f>IF(Y10-X10&gt;0,Y10-X10,0)</f>
        <v>6959547.2470782436</v>
      </c>
      <c r="AA10" s="2">
        <f>V10*0.01*Z10</f>
        <v>1379762.9721218806</v>
      </c>
      <c r="AC10" s="22">
        <v>125.4637276403226</v>
      </c>
      <c r="AD10" s="22">
        <f t="shared" ref="AD10:AD73" si="1">IF(C10=1,(Y10-AA10)/X10*100,0)</f>
        <v>128.32500819493092</v>
      </c>
      <c r="AE10" s="23">
        <f t="shared" ref="AE10:AE73" si="2">AD10-AC10</f>
        <v>2.8612805546083138</v>
      </c>
      <c r="AF10" s="2">
        <v>29.24</v>
      </c>
      <c r="AG10" s="2">
        <v>1</v>
      </c>
      <c r="AH10" s="22">
        <f>IF(AG10=1,AD10,AC10)</f>
        <v>128.32500819493092</v>
      </c>
    </row>
    <row r="11" spans="1:80" s="2" customFormat="1" x14ac:dyDescent="0.2">
      <c r="A11" s="28">
        <v>2</v>
      </c>
      <c r="B11" s="29" t="s">
        <v>446</v>
      </c>
      <c r="C11" s="28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">
        <f t="shared" ref="U11:U74" si="3">IF(T11="X",SUM(D11:S11),IF(OR(T11="X16",T11="X17"),SUM(D11:S11)-D11*0.25-L11*0.25,IF(T11="x18",SUM(D11:S11)-D11*0.85-L11*0.85, SUM(D11:S11)-D11-L11)))</f>
        <v>0</v>
      </c>
      <c r="V11" s="31">
        <f t="shared" si="0"/>
        <v>0</v>
      </c>
      <c r="W11" s="27"/>
      <c r="X11" s="27">
        <v>0</v>
      </c>
      <c r="Y11" s="27">
        <v>0</v>
      </c>
      <c r="Z11" s="2">
        <f t="shared" ref="Z11:Z74" si="4">IF(Y11-X11&gt;0,Y11-X11,0)</f>
        <v>0</v>
      </c>
      <c r="AA11" s="24">
        <f t="shared" ref="AA11:AA74" si="5">V11*0.01*Z11</f>
        <v>0</v>
      </c>
      <c r="AB11" s="24"/>
      <c r="AC11" s="25">
        <v>0</v>
      </c>
      <c r="AD11" s="25">
        <f t="shared" si="1"/>
        <v>0</v>
      </c>
      <c r="AE11" s="26">
        <f t="shared" si="2"/>
        <v>0</v>
      </c>
      <c r="AF11" s="24">
        <v>0</v>
      </c>
      <c r="AG11" s="24" t="s">
        <v>93</v>
      </c>
      <c r="AH11" s="25">
        <f t="shared" ref="AH11:AH74" si="6">IF(AG11=1,AD11,AC11)</f>
        <v>0</v>
      </c>
    </row>
    <row r="12" spans="1:80" s="2" customFormat="1" x14ac:dyDescent="0.2">
      <c r="A12" s="6">
        <v>3</v>
      </c>
      <c r="B12" s="5" t="s">
        <v>445</v>
      </c>
      <c r="C12" s="6">
        <v>1</v>
      </c>
      <c r="D12" s="2">
        <v>0</v>
      </c>
      <c r="E12" s="2">
        <v>606620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412995</v>
      </c>
      <c r="L12" s="2">
        <v>220509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 t="s">
        <v>3</v>
      </c>
      <c r="U12" s="2">
        <f t="shared" si="3"/>
        <v>1240124</v>
      </c>
      <c r="V12" s="22">
        <f t="shared" si="0"/>
        <v>8.6471883916077985</v>
      </c>
      <c r="X12" s="2">
        <v>11736546.345857544</v>
      </c>
      <c r="Y12" s="24">
        <v>14341355.176250761</v>
      </c>
      <c r="Z12" s="2">
        <f t="shared" si="4"/>
        <v>2604808.8303932175</v>
      </c>
      <c r="AA12" s="2">
        <f t="shared" si="5"/>
        <v>225242.72680533718</v>
      </c>
      <c r="AC12" s="22">
        <v>114.31738116237746</v>
      </c>
      <c r="AD12" s="22">
        <f t="shared" si="1"/>
        <v>120.27484094098735</v>
      </c>
      <c r="AE12" s="23">
        <f t="shared" si="2"/>
        <v>5.9574597786098877</v>
      </c>
      <c r="AF12" s="2">
        <v>0.1</v>
      </c>
      <c r="AG12" s="2">
        <v>1</v>
      </c>
      <c r="AH12" s="22">
        <f t="shared" si="6"/>
        <v>120.27484094098735</v>
      </c>
    </row>
    <row r="13" spans="1:80" s="2" customFormat="1" x14ac:dyDescent="0.2">
      <c r="A13" s="6">
        <v>4</v>
      </c>
      <c r="B13" s="5" t="s">
        <v>444</v>
      </c>
      <c r="C13" s="6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f t="shared" si="3"/>
        <v>0</v>
      </c>
      <c r="V13" s="22">
        <f t="shared" si="0"/>
        <v>0</v>
      </c>
      <c r="X13" s="2">
        <v>0</v>
      </c>
      <c r="Y13" s="24">
        <v>0</v>
      </c>
      <c r="Z13" s="2">
        <f t="shared" si="4"/>
        <v>0</v>
      </c>
      <c r="AA13" s="2">
        <f t="shared" si="5"/>
        <v>0</v>
      </c>
      <c r="AC13" s="22">
        <v>0</v>
      </c>
      <c r="AD13" s="22">
        <f t="shared" si="1"/>
        <v>0</v>
      </c>
      <c r="AE13" s="23">
        <f t="shared" si="2"/>
        <v>0</v>
      </c>
      <c r="AF13" s="2">
        <v>0</v>
      </c>
      <c r="AG13" s="2" t="s">
        <v>93</v>
      </c>
      <c r="AH13" s="22">
        <f t="shared" si="6"/>
        <v>0</v>
      </c>
    </row>
    <row r="14" spans="1:80" s="2" customFormat="1" x14ac:dyDescent="0.2">
      <c r="A14" s="6">
        <v>5</v>
      </c>
      <c r="B14" s="5" t="s">
        <v>443</v>
      </c>
      <c r="C14" s="6">
        <v>1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203590</v>
      </c>
      <c r="J14" s="2">
        <v>689102</v>
      </c>
      <c r="K14" s="2">
        <v>851131</v>
      </c>
      <c r="L14" s="2">
        <v>1493124</v>
      </c>
      <c r="M14" s="2">
        <v>2316</v>
      </c>
      <c r="N14" s="2">
        <v>35375</v>
      </c>
      <c r="O14" s="2">
        <v>14822</v>
      </c>
      <c r="P14" s="2">
        <v>0</v>
      </c>
      <c r="Q14" s="2">
        <v>0</v>
      </c>
      <c r="R14" s="2">
        <v>0</v>
      </c>
      <c r="S14" s="2">
        <v>0</v>
      </c>
      <c r="T14" s="2" t="s">
        <v>3</v>
      </c>
      <c r="U14" s="2">
        <f t="shared" si="3"/>
        <v>3289460</v>
      </c>
      <c r="V14" s="22">
        <f t="shared" si="0"/>
        <v>5.6860178087861035</v>
      </c>
      <c r="X14" s="2">
        <v>40549530.336503848</v>
      </c>
      <c r="Y14" s="24">
        <v>57851735.795077652</v>
      </c>
      <c r="Z14" s="2">
        <f t="shared" si="4"/>
        <v>17302205.458573803</v>
      </c>
      <c r="AA14" s="2">
        <f t="shared" si="5"/>
        <v>983806.48368726776</v>
      </c>
      <c r="AC14" s="22">
        <v>139.11696300590734</v>
      </c>
      <c r="AD14" s="22">
        <f t="shared" si="1"/>
        <v>140.2431269597129</v>
      </c>
      <c r="AE14" s="23">
        <f t="shared" si="2"/>
        <v>1.126163953805559</v>
      </c>
      <c r="AF14" s="2">
        <v>16.440000000000001</v>
      </c>
      <c r="AG14" s="2">
        <v>1</v>
      </c>
      <c r="AH14" s="22">
        <f t="shared" si="6"/>
        <v>140.2431269597129</v>
      </c>
    </row>
    <row r="15" spans="1:80" s="2" customFormat="1" x14ac:dyDescent="0.2">
      <c r="A15" s="6">
        <v>6</v>
      </c>
      <c r="B15" s="5" t="s">
        <v>442</v>
      </c>
      <c r="C15" s="6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f t="shared" si="3"/>
        <v>0</v>
      </c>
      <c r="V15" s="22">
        <f t="shared" si="0"/>
        <v>0</v>
      </c>
      <c r="X15" s="2">
        <v>0</v>
      </c>
      <c r="Y15" s="24">
        <v>0</v>
      </c>
      <c r="Z15" s="2">
        <f t="shared" si="4"/>
        <v>0</v>
      </c>
      <c r="AA15" s="2">
        <f t="shared" si="5"/>
        <v>0</v>
      </c>
      <c r="AC15" s="22">
        <v>0</v>
      </c>
      <c r="AD15" s="22">
        <f t="shared" si="1"/>
        <v>0</v>
      </c>
      <c r="AE15" s="23">
        <f t="shared" si="2"/>
        <v>0</v>
      </c>
      <c r="AF15" s="2">
        <v>0</v>
      </c>
      <c r="AG15" s="2" t="s">
        <v>93</v>
      </c>
      <c r="AH15" s="22">
        <f t="shared" si="6"/>
        <v>0</v>
      </c>
    </row>
    <row r="16" spans="1:80" s="2" customFormat="1" x14ac:dyDescent="0.2">
      <c r="A16" s="6">
        <v>7</v>
      </c>
      <c r="B16" s="5" t="s">
        <v>441</v>
      </c>
      <c r="C16" s="6">
        <v>1</v>
      </c>
      <c r="D16" s="2">
        <v>372632</v>
      </c>
      <c r="E16" s="2">
        <v>0</v>
      </c>
      <c r="F16" s="2">
        <v>0</v>
      </c>
      <c r="G16" s="2">
        <v>0</v>
      </c>
      <c r="H16" s="2">
        <v>0</v>
      </c>
      <c r="I16" s="2">
        <v>283554</v>
      </c>
      <c r="J16" s="2">
        <v>522990</v>
      </c>
      <c r="K16" s="2">
        <v>551942</v>
      </c>
      <c r="L16" s="2">
        <v>1239978</v>
      </c>
      <c r="M16" s="2">
        <v>37369</v>
      </c>
      <c r="N16" s="2">
        <v>31449</v>
      </c>
      <c r="O16" s="2">
        <v>40466</v>
      </c>
      <c r="P16" s="2">
        <v>0</v>
      </c>
      <c r="Q16" s="2">
        <v>0</v>
      </c>
      <c r="R16" s="2">
        <v>0</v>
      </c>
      <c r="S16" s="2">
        <v>0</v>
      </c>
      <c r="T16" s="2" t="s">
        <v>3</v>
      </c>
      <c r="U16" s="2">
        <f t="shared" si="3"/>
        <v>3080380</v>
      </c>
      <c r="V16" s="22">
        <f t="shared" si="0"/>
        <v>9.722499328806574</v>
      </c>
      <c r="X16" s="2">
        <v>22137199.0502779</v>
      </c>
      <c r="Y16" s="24">
        <v>31683005.530000001</v>
      </c>
      <c r="Z16" s="2">
        <f t="shared" si="4"/>
        <v>9545806.4797221012</v>
      </c>
      <c r="AA16" s="2">
        <f t="shared" si="5"/>
        <v>928090.97092015576</v>
      </c>
      <c r="AC16" s="22">
        <v>132.88408250904644</v>
      </c>
      <c r="AD16" s="22">
        <f t="shared" si="1"/>
        <v>138.92866251610889</v>
      </c>
      <c r="AE16" s="23">
        <f t="shared" si="2"/>
        <v>6.04458000706245</v>
      </c>
      <c r="AF16" s="2">
        <v>44.980000000000004</v>
      </c>
      <c r="AG16" s="2">
        <v>1</v>
      </c>
      <c r="AH16" s="22">
        <f t="shared" si="6"/>
        <v>138.92866251610889</v>
      </c>
    </row>
    <row r="17" spans="1:35" x14ac:dyDescent="0.2">
      <c r="A17" s="6">
        <v>8</v>
      </c>
      <c r="B17" s="5" t="s">
        <v>440</v>
      </c>
      <c r="C17" s="6">
        <v>1</v>
      </c>
      <c r="D17" s="2">
        <v>1309182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9369</v>
      </c>
      <c r="N17" s="2">
        <v>27098</v>
      </c>
      <c r="O17" s="2">
        <v>122846</v>
      </c>
      <c r="P17" s="2">
        <v>0</v>
      </c>
      <c r="Q17" s="2">
        <v>0</v>
      </c>
      <c r="R17" s="2">
        <v>0</v>
      </c>
      <c r="S17" s="2">
        <v>0</v>
      </c>
      <c r="T17" s="2" t="s">
        <v>3</v>
      </c>
      <c r="U17" s="2">
        <f t="shared" si="3"/>
        <v>1468495</v>
      </c>
      <c r="V17" s="22">
        <f t="shared" si="0"/>
        <v>5.9425201029228072</v>
      </c>
      <c r="W17" s="2"/>
      <c r="X17" s="2">
        <v>11871248.344619127</v>
      </c>
      <c r="Y17" s="24">
        <v>24711653.887005381</v>
      </c>
      <c r="Z17" s="2">
        <f t="shared" si="4"/>
        <v>12840405.542386254</v>
      </c>
      <c r="AA17" s="2">
        <f t="shared" si="5"/>
        <v>763043.68065311748</v>
      </c>
      <c r="AB17" s="2"/>
      <c r="AC17" s="22">
        <v>192.45193179307373</v>
      </c>
      <c r="AD17" s="22">
        <f t="shared" si="1"/>
        <v>201.73624130445754</v>
      </c>
      <c r="AE17" s="23">
        <f t="shared" si="2"/>
        <v>9.2843095113838103</v>
      </c>
      <c r="AF17" s="2">
        <v>80</v>
      </c>
      <c r="AG17" s="2">
        <v>1</v>
      </c>
      <c r="AH17" s="22">
        <f t="shared" si="6"/>
        <v>201.73624130445754</v>
      </c>
      <c r="AI17" s="2"/>
    </row>
    <row r="18" spans="1:35" x14ac:dyDescent="0.2">
      <c r="A18" s="6">
        <v>9</v>
      </c>
      <c r="B18" s="5" t="s">
        <v>439</v>
      </c>
      <c r="C18" s="6">
        <v>1</v>
      </c>
      <c r="D18" s="2">
        <v>0</v>
      </c>
      <c r="E18" s="2">
        <v>973988</v>
      </c>
      <c r="F18" s="2">
        <v>0</v>
      </c>
      <c r="G18" s="2">
        <v>0</v>
      </c>
      <c r="H18" s="2">
        <v>0</v>
      </c>
      <c r="I18" s="2">
        <v>0</v>
      </c>
      <c r="J18" s="2">
        <v>3121736</v>
      </c>
      <c r="K18" s="2">
        <v>728895</v>
      </c>
      <c r="L18" s="2">
        <v>2744032</v>
      </c>
      <c r="M18" s="2">
        <v>26400</v>
      </c>
      <c r="N18" s="2">
        <v>0</v>
      </c>
      <c r="O18" s="2">
        <v>7363</v>
      </c>
      <c r="P18" s="2">
        <v>0</v>
      </c>
      <c r="Q18" s="2">
        <v>0</v>
      </c>
      <c r="R18" s="2">
        <v>0</v>
      </c>
      <c r="S18" s="2">
        <v>0</v>
      </c>
      <c r="T18" s="2" t="s">
        <v>13</v>
      </c>
      <c r="U18" s="2">
        <f t="shared" si="3"/>
        <v>5269986.8000000007</v>
      </c>
      <c r="V18" s="22">
        <f t="shared" si="0"/>
        <v>5.5631249556262912</v>
      </c>
      <c r="W18" s="2"/>
      <c r="X18" s="2">
        <v>59213763.705395557</v>
      </c>
      <c r="Y18" s="24">
        <v>94730692.587988272</v>
      </c>
      <c r="Z18" s="2">
        <f t="shared" si="4"/>
        <v>35516928.882592715</v>
      </c>
      <c r="AA18" s="2">
        <f t="shared" si="5"/>
        <v>1975851.1341395574</v>
      </c>
      <c r="AB18" s="2"/>
      <c r="AC18" s="22">
        <v>150.44174827921609</v>
      </c>
      <c r="AD18" s="22">
        <f t="shared" si="1"/>
        <v>156.64405646519796</v>
      </c>
      <c r="AE18" s="23">
        <f t="shared" si="2"/>
        <v>6.2023081859818774</v>
      </c>
      <c r="AF18" s="2">
        <v>11.62</v>
      </c>
      <c r="AG18" s="2">
        <v>1</v>
      </c>
      <c r="AH18" s="22">
        <f t="shared" si="6"/>
        <v>156.64405646519796</v>
      </c>
      <c r="AI18" s="2"/>
    </row>
    <row r="19" spans="1:35" x14ac:dyDescent="0.2">
      <c r="A19" s="6">
        <v>10</v>
      </c>
      <c r="B19" s="5" t="s">
        <v>438</v>
      </c>
      <c r="C19" s="6">
        <v>1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4694530</v>
      </c>
      <c r="K19" s="2">
        <v>1525590</v>
      </c>
      <c r="L19" s="2">
        <v>2826614</v>
      </c>
      <c r="M19" s="2">
        <v>12685</v>
      </c>
      <c r="N19" s="2">
        <v>0</v>
      </c>
      <c r="O19" s="2">
        <v>13337</v>
      </c>
      <c r="P19" s="2">
        <v>0</v>
      </c>
      <c r="Q19" s="2">
        <v>0</v>
      </c>
      <c r="R19" s="2">
        <v>0</v>
      </c>
      <c r="S19" s="2">
        <v>0</v>
      </c>
      <c r="T19" s="2" t="s">
        <v>3</v>
      </c>
      <c r="U19" s="2">
        <f t="shared" si="3"/>
        <v>9072756</v>
      </c>
      <c r="V19" s="22">
        <f t="shared" si="0"/>
        <v>12.323304556446056</v>
      </c>
      <c r="W19" s="2"/>
      <c r="X19" s="2">
        <v>54501493.562073596</v>
      </c>
      <c r="Y19" s="24">
        <v>73622752.391153365</v>
      </c>
      <c r="Z19" s="2">
        <f t="shared" si="4"/>
        <v>19121258.82907977</v>
      </c>
      <c r="AA19" s="2">
        <f t="shared" si="5"/>
        <v>2356370.9605338313</v>
      </c>
      <c r="AB19" s="2"/>
      <c r="AC19" s="22">
        <v>129.90154052057613</v>
      </c>
      <c r="AD19" s="22">
        <f t="shared" si="1"/>
        <v>130.76041916071867</v>
      </c>
      <c r="AE19" s="23">
        <f t="shared" si="2"/>
        <v>0.85887864014253523</v>
      </c>
      <c r="AF19" s="2">
        <v>12.74</v>
      </c>
      <c r="AG19" s="2">
        <v>1</v>
      </c>
      <c r="AH19" s="22">
        <f t="shared" si="6"/>
        <v>130.76041916071867</v>
      </c>
      <c r="AI19" s="2"/>
    </row>
    <row r="20" spans="1:35" x14ac:dyDescent="0.2">
      <c r="A20" s="6">
        <v>11</v>
      </c>
      <c r="B20" s="5" t="s">
        <v>437</v>
      </c>
      <c r="C20" s="6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f t="shared" si="3"/>
        <v>0</v>
      </c>
      <c r="V20" s="22">
        <f t="shared" si="0"/>
        <v>0</v>
      </c>
      <c r="W20" s="2"/>
      <c r="X20" s="2">
        <v>0</v>
      </c>
      <c r="Y20" s="24">
        <v>0</v>
      </c>
      <c r="Z20" s="2">
        <f t="shared" si="4"/>
        <v>0</v>
      </c>
      <c r="AA20" s="2">
        <f t="shared" si="5"/>
        <v>0</v>
      </c>
      <c r="AB20" s="2"/>
      <c r="AC20" s="22">
        <v>0</v>
      </c>
      <c r="AD20" s="22">
        <f t="shared" si="1"/>
        <v>0</v>
      </c>
      <c r="AE20" s="23">
        <f t="shared" si="2"/>
        <v>0</v>
      </c>
      <c r="AF20" s="2">
        <v>0</v>
      </c>
      <c r="AG20" s="2" t="s">
        <v>93</v>
      </c>
      <c r="AH20" s="22">
        <f t="shared" si="6"/>
        <v>0</v>
      </c>
      <c r="AI20" s="2"/>
    </row>
    <row r="21" spans="1:35" x14ac:dyDescent="0.2">
      <c r="A21" s="6">
        <v>12</v>
      </c>
      <c r="B21" s="5" t="s">
        <v>436</v>
      </c>
      <c r="C21" s="6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f t="shared" si="3"/>
        <v>0</v>
      </c>
      <c r="V21" s="22">
        <f t="shared" si="0"/>
        <v>0</v>
      </c>
      <c r="W21" s="2"/>
      <c r="X21" s="2">
        <v>0</v>
      </c>
      <c r="Y21" s="24">
        <v>0</v>
      </c>
      <c r="Z21" s="2">
        <f t="shared" si="4"/>
        <v>0</v>
      </c>
      <c r="AA21" s="2">
        <f t="shared" si="5"/>
        <v>0</v>
      </c>
      <c r="AB21" s="2"/>
      <c r="AC21" s="22">
        <v>0</v>
      </c>
      <c r="AD21" s="22">
        <f t="shared" si="1"/>
        <v>0</v>
      </c>
      <c r="AE21" s="23">
        <f t="shared" si="2"/>
        <v>0</v>
      </c>
      <c r="AF21" s="2">
        <v>0</v>
      </c>
      <c r="AG21" s="2" t="s">
        <v>93</v>
      </c>
      <c r="AH21" s="22">
        <f t="shared" si="6"/>
        <v>0</v>
      </c>
      <c r="AI21" s="2"/>
    </row>
    <row r="22" spans="1:35" x14ac:dyDescent="0.2">
      <c r="A22" s="6">
        <v>13</v>
      </c>
      <c r="B22" s="5" t="s">
        <v>435</v>
      </c>
      <c r="C22" s="6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f t="shared" si="3"/>
        <v>0</v>
      </c>
      <c r="V22" s="22">
        <f t="shared" si="0"/>
        <v>0</v>
      </c>
      <c r="W22" s="2"/>
      <c r="X22" s="2">
        <v>226884.18269824251</v>
      </c>
      <c r="Y22" s="24">
        <v>378026</v>
      </c>
      <c r="Z22" s="2">
        <f t="shared" si="4"/>
        <v>151141.81730175749</v>
      </c>
      <c r="AA22" s="2">
        <f t="shared" si="5"/>
        <v>0</v>
      </c>
      <c r="AB22" s="2"/>
      <c r="AC22" s="22">
        <v>0</v>
      </c>
      <c r="AD22" s="22">
        <f t="shared" si="1"/>
        <v>0</v>
      </c>
      <c r="AE22" s="23">
        <f t="shared" si="2"/>
        <v>0</v>
      </c>
      <c r="AF22" s="2">
        <v>0</v>
      </c>
      <c r="AG22" s="2" t="s">
        <v>93</v>
      </c>
      <c r="AH22" s="22">
        <f t="shared" si="6"/>
        <v>0</v>
      </c>
      <c r="AI22" s="2"/>
    </row>
    <row r="23" spans="1:35" x14ac:dyDescent="0.2">
      <c r="A23" s="6">
        <v>14</v>
      </c>
      <c r="B23" s="5" t="s">
        <v>434</v>
      </c>
      <c r="C23" s="6">
        <v>1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1623250</v>
      </c>
      <c r="K23" s="2">
        <v>476700</v>
      </c>
      <c r="L23" s="2">
        <v>840788</v>
      </c>
      <c r="M23" s="2">
        <v>0</v>
      </c>
      <c r="N23" s="2">
        <v>29489</v>
      </c>
      <c r="O23" s="2">
        <v>27853</v>
      </c>
      <c r="P23" s="2">
        <v>0</v>
      </c>
      <c r="Q23" s="2">
        <v>0</v>
      </c>
      <c r="R23" s="2">
        <v>0</v>
      </c>
      <c r="S23" s="2">
        <v>0</v>
      </c>
      <c r="T23" s="2" t="s">
        <v>3</v>
      </c>
      <c r="U23" s="2">
        <f t="shared" si="3"/>
        <v>2998080</v>
      </c>
      <c r="V23" s="22">
        <f t="shared" si="0"/>
        <v>8.8000552527751346</v>
      </c>
      <c r="W23" s="2"/>
      <c r="X23" s="2">
        <v>24948345.559453651</v>
      </c>
      <c r="Y23" s="24">
        <v>34068877</v>
      </c>
      <c r="Z23" s="2">
        <f t="shared" si="4"/>
        <v>9120531.4405463487</v>
      </c>
      <c r="AA23" s="2">
        <f t="shared" si="5"/>
        <v>802611.80611480668</v>
      </c>
      <c r="AB23" s="2"/>
      <c r="AC23" s="22">
        <v>128.16424629884077</v>
      </c>
      <c r="AD23" s="22">
        <f t="shared" si="1"/>
        <v>133.34056606923838</v>
      </c>
      <c r="AE23" s="23">
        <f t="shared" si="2"/>
        <v>5.1763197703976118</v>
      </c>
      <c r="AF23" s="2">
        <v>27.5</v>
      </c>
      <c r="AG23" s="2">
        <v>1</v>
      </c>
      <c r="AH23" s="22">
        <f t="shared" si="6"/>
        <v>133.34056606923838</v>
      </c>
      <c r="AI23" s="2"/>
    </row>
    <row r="24" spans="1:35" x14ac:dyDescent="0.2">
      <c r="A24" s="6">
        <v>15</v>
      </c>
      <c r="B24" s="5" t="s">
        <v>433</v>
      </c>
      <c r="C24" s="6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f t="shared" si="3"/>
        <v>0</v>
      </c>
      <c r="V24" s="22">
        <f t="shared" si="0"/>
        <v>0</v>
      </c>
      <c r="W24" s="2"/>
      <c r="X24" s="2">
        <v>26833.666687179095</v>
      </c>
      <c r="Y24" s="24">
        <v>28151.1</v>
      </c>
      <c r="Z24" s="2">
        <f t="shared" si="4"/>
        <v>1317.4333128209037</v>
      </c>
      <c r="AA24" s="2">
        <f t="shared" si="5"/>
        <v>0</v>
      </c>
      <c r="AB24" s="2"/>
      <c r="AC24" s="22">
        <v>0</v>
      </c>
      <c r="AD24" s="22">
        <f t="shared" si="1"/>
        <v>0</v>
      </c>
      <c r="AE24" s="23">
        <f t="shared" si="2"/>
        <v>0</v>
      </c>
      <c r="AF24" s="2">
        <v>0</v>
      </c>
      <c r="AG24" s="2" t="s">
        <v>93</v>
      </c>
      <c r="AH24" s="22">
        <f t="shared" si="6"/>
        <v>0</v>
      </c>
      <c r="AI24" s="2"/>
    </row>
    <row r="25" spans="1:35" x14ac:dyDescent="0.2">
      <c r="A25" s="6">
        <v>16</v>
      </c>
      <c r="B25" s="5" t="s">
        <v>432</v>
      </c>
      <c r="C25" s="6">
        <v>1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1000000</v>
      </c>
      <c r="K25" s="2">
        <v>500000</v>
      </c>
      <c r="L25" s="2">
        <v>483165</v>
      </c>
      <c r="M25" s="2">
        <v>35060</v>
      </c>
      <c r="N25" s="2">
        <v>0</v>
      </c>
      <c r="O25" s="2">
        <v>255742</v>
      </c>
      <c r="P25" s="2">
        <v>0</v>
      </c>
      <c r="Q25" s="2">
        <v>0</v>
      </c>
      <c r="R25" s="2">
        <v>0</v>
      </c>
      <c r="S25" s="2">
        <v>0</v>
      </c>
      <c r="T25" s="2" t="s">
        <v>3</v>
      </c>
      <c r="U25" s="2">
        <f t="shared" si="3"/>
        <v>2273967</v>
      </c>
      <c r="V25" s="22">
        <f t="shared" si="0"/>
        <v>3.1355324461560441</v>
      </c>
      <c r="W25" s="2"/>
      <c r="X25" s="2">
        <v>69495854.734565571</v>
      </c>
      <c r="Y25" s="24">
        <v>72522515.363785625</v>
      </c>
      <c r="Z25" s="2">
        <f t="shared" si="4"/>
        <v>3026660.6292200536</v>
      </c>
      <c r="AA25" s="2">
        <f t="shared" si="5"/>
        <v>94901.926064225452</v>
      </c>
      <c r="AB25" s="2"/>
      <c r="AC25" s="22">
        <v>103.84756223955138</v>
      </c>
      <c r="AD25" s="22">
        <f t="shared" si="1"/>
        <v>104.21860946146137</v>
      </c>
      <c r="AE25" s="23">
        <f t="shared" si="2"/>
        <v>0.37104722190998984</v>
      </c>
      <c r="AF25" s="2">
        <v>322.19999999999993</v>
      </c>
      <c r="AG25" s="2">
        <v>1</v>
      </c>
      <c r="AH25" s="22">
        <f t="shared" si="6"/>
        <v>104.21860946146137</v>
      </c>
      <c r="AI25" s="2"/>
    </row>
    <row r="26" spans="1:35" x14ac:dyDescent="0.2">
      <c r="A26" s="6">
        <v>17</v>
      </c>
      <c r="B26" s="5" t="s">
        <v>431</v>
      </c>
      <c r="C26" s="6">
        <v>1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285489</v>
      </c>
      <c r="K26" s="2">
        <v>0</v>
      </c>
      <c r="L26" s="2">
        <v>1933793</v>
      </c>
      <c r="M26" s="2">
        <v>28291</v>
      </c>
      <c r="N26" s="2">
        <v>2560</v>
      </c>
      <c r="O26" s="2">
        <v>16605</v>
      </c>
      <c r="P26" s="2">
        <v>0</v>
      </c>
      <c r="Q26" s="2">
        <v>0</v>
      </c>
      <c r="R26" s="2">
        <v>0</v>
      </c>
      <c r="S26" s="2">
        <v>0</v>
      </c>
      <c r="T26" s="2" t="s">
        <v>3</v>
      </c>
      <c r="U26" s="2">
        <f t="shared" si="3"/>
        <v>2266738</v>
      </c>
      <c r="V26" s="22">
        <f t="shared" si="0"/>
        <v>7.1890084062723112</v>
      </c>
      <c r="W26" s="2"/>
      <c r="X26" s="2">
        <v>24064548.393377755</v>
      </c>
      <c r="Y26" s="24">
        <v>31530607.170000002</v>
      </c>
      <c r="Z26" s="2">
        <f t="shared" si="4"/>
        <v>7466058.776622247</v>
      </c>
      <c r="AA26" s="2">
        <f t="shared" si="5"/>
        <v>536735.59306860506</v>
      </c>
      <c r="AB26" s="2"/>
      <c r="AC26" s="22">
        <v>127.2321463058861</v>
      </c>
      <c r="AD26" s="22">
        <f t="shared" si="1"/>
        <v>128.79473601698882</v>
      </c>
      <c r="AE26" s="23">
        <f t="shared" si="2"/>
        <v>1.5625897111027172</v>
      </c>
      <c r="AF26" s="2">
        <v>16.010000000000002</v>
      </c>
      <c r="AG26" s="2">
        <v>1</v>
      </c>
      <c r="AH26" s="22">
        <f t="shared" si="6"/>
        <v>128.79473601698882</v>
      </c>
      <c r="AI26" s="2"/>
    </row>
    <row r="27" spans="1:35" x14ac:dyDescent="0.2">
      <c r="A27" s="6">
        <v>18</v>
      </c>
      <c r="B27" s="5" t="s">
        <v>430</v>
      </c>
      <c r="C27" s="6">
        <v>1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106100</v>
      </c>
      <c r="K27" s="2">
        <v>35900</v>
      </c>
      <c r="L27" s="2">
        <v>581643</v>
      </c>
      <c r="M27" s="2">
        <v>0</v>
      </c>
      <c r="N27" s="2">
        <v>451</v>
      </c>
      <c r="O27" s="2">
        <v>14781</v>
      </c>
      <c r="P27" s="2">
        <v>0</v>
      </c>
      <c r="Q27" s="2">
        <v>0</v>
      </c>
      <c r="R27" s="2">
        <v>0</v>
      </c>
      <c r="S27" s="2">
        <v>0</v>
      </c>
      <c r="T27" s="2" t="s">
        <v>3</v>
      </c>
      <c r="U27" s="2">
        <f t="shared" si="3"/>
        <v>738875</v>
      </c>
      <c r="V27" s="22">
        <f t="shared" si="0"/>
        <v>6.5023299975008468</v>
      </c>
      <c r="W27" s="2"/>
      <c r="X27" s="2">
        <v>5634205.6633891659</v>
      </c>
      <c r="Y27" s="24">
        <v>11363234.414186679</v>
      </c>
      <c r="Z27" s="2">
        <f t="shared" si="4"/>
        <v>5729028.7507975129</v>
      </c>
      <c r="AA27" s="2">
        <f t="shared" si="5"/>
        <v>372520.35502855474</v>
      </c>
      <c r="AB27" s="2"/>
      <c r="AC27" s="22">
        <v>165.70990391896345</v>
      </c>
      <c r="AD27" s="22">
        <f t="shared" si="1"/>
        <v>195.07122593297095</v>
      </c>
      <c r="AE27" s="23">
        <f t="shared" si="2"/>
        <v>29.361322014007499</v>
      </c>
      <c r="AF27" s="2">
        <v>9.5500000000000007</v>
      </c>
      <c r="AG27" s="2">
        <v>1</v>
      </c>
      <c r="AH27" s="22">
        <f t="shared" si="6"/>
        <v>195.07122593297095</v>
      </c>
      <c r="AI27" s="2"/>
    </row>
    <row r="28" spans="1:35" x14ac:dyDescent="0.2">
      <c r="A28" s="28">
        <v>19</v>
      </c>
      <c r="B28" s="29" t="s">
        <v>429</v>
      </c>
      <c r="C28" s="28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">
        <f t="shared" si="3"/>
        <v>0</v>
      </c>
      <c r="V28" s="31">
        <f t="shared" si="0"/>
        <v>0</v>
      </c>
      <c r="W28" s="27"/>
      <c r="X28" s="27">
        <v>0</v>
      </c>
      <c r="Y28" s="27">
        <v>0</v>
      </c>
      <c r="Z28" s="2">
        <f t="shared" si="4"/>
        <v>0</v>
      </c>
      <c r="AA28" s="27">
        <f t="shared" si="5"/>
        <v>0</v>
      </c>
      <c r="AB28" s="24"/>
      <c r="AC28" s="22">
        <v>0</v>
      </c>
      <c r="AD28" s="22">
        <f t="shared" si="1"/>
        <v>0</v>
      </c>
      <c r="AE28" s="23">
        <f t="shared" si="2"/>
        <v>0</v>
      </c>
      <c r="AF28" s="24">
        <v>0</v>
      </c>
      <c r="AG28" s="24" t="s">
        <v>93</v>
      </c>
      <c r="AH28" s="22">
        <f t="shared" si="6"/>
        <v>0</v>
      </c>
      <c r="AI28" s="2"/>
    </row>
    <row r="29" spans="1:35" x14ac:dyDescent="0.2">
      <c r="A29" s="6">
        <v>20</v>
      </c>
      <c r="B29" s="5" t="s">
        <v>428</v>
      </c>
      <c r="C29" s="6">
        <v>1</v>
      </c>
      <c r="D29" s="2">
        <v>0</v>
      </c>
      <c r="E29" s="2">
        <v>2720334</v>
      </c>
      <c r="F29" s="2">
        <v>0</v>
      </c>
      <c r="G29" s="2">
        <v>0</v>
      </c>
      <c r="H29" s="2">
        <v>212574.11</v>
      </c>
      <c r="I29" s="2">
        <v>0</v>
      </c>
      <c r="J29" s="2">
        <v>0</v>
      </c>
      <c r="K29" s="2">
        <v>0</v>
      </c>
      <c r="L29" s="2">
        <v>2960702</v>
      </c>
      <c r="M29" s="2">
        <v>42985</v>
      </c>
      <c r="N29" s="2">
        <v>166375</v>
      </c>
      <c r="O29" s="2">
        <v>216659</v>
      </c>
      <c r="P29" s="2">
        <v>0</v>
      </c>
      <c r="Q29" s="2">
        <v>0</v>
      </c>
      <c r="R29" s="2">
        <v>0</v>
      </c>
      <c r="S29" s="2">
        <v>0</v>
      </c>
      <c r="T29" s="2" t="s">
        <v>13</v>
      </c>
      <c r="U29" s="2">
        <f t="shared" si="3"/>
        <v>3803032.4099999997</v>
      </c>
      <c r="V29" s="22">
        <f t="shared" si="0"/>
        <v>5.026355888680909</v>
      </c>
      <c r="W29" s="2"/>
      <c r="X29" s="2">
        <v>58000134.653313488</v>
      </c>
      <c r="Y29" s="24">
        <v>75661821.29212597</v>
      </c>
      <c r="Z29" s="2">
        <f t="shared" si="4"/>
        <v>17661686.638812482</v>
      </c>
      <c r="AA29" s="2">
        <f t="shared" si="5"/>
        <v>887739.22641032049</v>
      </c>
      <c r="AB29" s="2"/>
      <c r="AC29" s="22">
        <v>125.9159252492119</v>
      </c>
      <c r="AD29" s="22">
        <f t="shared" si="1"/>
        <v>128.92053184473752</v>
      </c>
      <c r="AE29" s="23">
        <f t="shared" si="2"/>
        <v>3.0046065955256296</v>
      </c>
      <c r="AF29" s="2">
        <v>222.28000000000006</v>
      </c>
      <c r="AG29" s="2">
        <v>1</v>
      </c>
      <c r="AH29" s="22">
        <f t="shared" si="6"/>
        <v>128.92053184473752</v>
      </c>
      <c r="AI29" s="2"/>
    </row>
    <row r="30" spans="1:35" x14ac:dyDescent="0.2">
      <c r="A30" s="6">
        <v>21</v>
      </c>
      <c r="B30" s="5" t="s">
        <v>427</v>
      </c>
      <c r="C30" s="6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f t="shared" si="3"/>
        <v>0</v>
      </c>
      <c r="V30" s="22">
        <f t="shared" si="0"/>
        <v>0</v>
      </c>
      <c r="W30" s="2"/>
      <c r="X30" s="2">
        <v>0</v>
      </c>
      <c r="Y30" s="24">
        <v>0</v>
      </c>
      <c r="Z30" s="2">
        <f t="shared" si="4"/>
        <v>0</v>
      </c>
      <c r="AA30" s="2">
        <f t="shared" si="5"/>
        <v>0</v>
      </c>
      <c r="AB30" s="2"/>
      <c r="AC30" s="22">
        <v>0</v>
      </c>
      <c r="AD30" s="22">
        <f t="shared" si="1"/>
        <v>0</v>
      </c>
      <c r="AE30" s="23">
        <f t="shared" si="2"/>
        <v>0</v>
      </c>
      <c r="AF30" s="2">
        <v>0</v>
      </c>
      <c r="AG30" s="2" t="s">
        <v>93</v>
      </c>
      <c r="AH30" s="22">
        <f t="shared" si="6"/>
        <v>0</v>
      </c>
      <c r="AI30" s="2"/>
    </row>
    <row r="31" spans="1:35" x14ac:dyDescent="0.2">
      <c r="A31" s="6">
        <v>22</v>
      </c>
      <c r="B31" s="5" t="s">
        <v>426</v>
      </c>
      <c r="C31" s="6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f t="shared" si="3"/>
        <v>0</v>
      </c>
      <c r="V31" s="22">
        <f t="shared" si="0"/>
        <v>0</v>
      </c>
      <c r="W31" s="2"/>
      <c r="X31" s="2">
        <v>173216.84932388432</v>
      </c>
      <c r="Y31" s="24">
        <v>219143.05</v>
      </c>
      <c r="Z31" s="2">
        <f t="shared" si="4"/>
        <v>45926.200676115666</v>
      </c>
      <c r="AA31" s="2">
        <f t="shared" si="5"/>
        <v>0</v>
      </c>
      <c r="AB31" s="2"/>
      <c r="AC31" s="22">
        <v>0</v>
      </c>
      <c r="AD31" s="22">
        <f t="shared" si="1"/>
        <v>0</v>
      </c>
      <c r="AE31" s="23">
        <f t="shared" si="2"/>
        <v>0</v>
      </c>
      <c r="AF31" s="2">
        <v>0</v>
      </c>
      <c r="AG31" s="2" t="s">
        <v>93</v>
      </c>
      <c r="AH31" s="22">
        <f t="shared" si="6"/>
        <v>0</v>
      </c>
      <c r="AI31" s="2"/>
    </row>
    <row r="32" spans="1:35" x14ac:dyDescent="0.2">
      <c r="A32" s="6">
        <v>23</v>
      </c>
      <c r="B32" s="5" t="s">
        <v>425</v>
      </c>
      <c r="C32" s="6">
        <v>1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2146942</v>
      </c>
      <c r="K32" s="2">
        <v>1308306</v>
      </c>
      <c r="L32" s="2">
        <v>838372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 t="s">
        <v>3</v>
      </c>
      <c r="U32" s="2">
        <f t="shared" si="3"/>
        <v>4293620</v>
      </c>
      <c r="V32" s="22">
        <f t="shared" si="0"/>
        <v>9.6155840174760225</v>
      </c>
      <c r="W32" s="2"/>
      <c r="X32" s="2">
        <v>26915524.993783444</v>
      </c>
      <c r="Y32" s="24">
        <v>44652722</v>
      </c>
      <c r="Z32" s="2">
        <f t="shared" si="4"/>
        <v>17737197.006216556</v>
      </c>
      <c r="AA32" s="2">
        <f t="shared" si="5"/>
        <v>1705535.0804779946</v>
      </c>
      <c r="AB32" s="2"/>
      <c r="AC32" s="22">
        <v>158.14040112638094</v>
      </c>
      <c r="AD32" s="22">
        <f t="shared" si="1"/>
        <v>159.5628802686974</v>
      </c>
      <c r="AE32" s="23">
        <f t="shared" si="2"/>
        <v>1.4224791423164618</v>
      </c>
      <c r="AF32" s="2">
        <v>0</v>
      </c>
      <c r="AG32" s="2">
        <v>1</v>
      </c>
      <c r="AH32" s="22">
        <f t="shared" si="6"/>
        <v>159.5628802686974</v>
      </c>
      <c r="AI32" s="2"/>
    </row>
    <row r="33" spans="1:35" x14ac:dyDescent="0.2">
      <c r="A33" s="6">
        <v>24</v>
      </c>
      <c r="B33" s="5" t="s">
        <v>424</v>
      </c>
      <c r="C33" s="6">
        <v>1</v>
      </c>
      <c r="D33" s="2">
        <v>404409</v>
      </c>
      <c r="E33" s="2">
        <v>67985</v>
      </c>
      <c r="F33" s="2">
        <v>0</v>
      </c>
      <c r="G33" s="2">
        <v>0</v>
      </c>
      <c r="H33" s="2">
        <v>0</v>
      </c>
      <c r="I33" s="2">
        <v>0</v>
      </c>
      <c r="J33" s="2">
        <v>395577</v>
      </c>
      <c r="K33" s="2">
        <v>379725</v>
      </c>
      <c r="L33" s="2">
        <v>0</v>
      </c>
      <c r="M33" s="2">
        <v>1245</v>
      </c>
      <c r="N33" s="2">
        <v>115791</v>
      </c>
      <c r="O33" s="2">
        <v>46259</v>
      </c>
      <c r="P33" s="2">
        <v>0</v>
      </c>
      <c r="Q33" s="2">
        <v>0</v>
      </c>
      <c r="R33" s="2">
        <v>0</v>
      </c>
      <c r="S33" s="2">
        <v>0</v>
      </c>
      <c r="T33" s="2" t="s">
        <v>3</v>
      </c>
      <c r="U33" s="2">
        <f t="shared" si="3"/>
        <v>1410991</v>
      </c>
      <c r="V33" s="22">
        <f t="shared" si="0"/>
        <v>4.9008451914398776</v>
      </c>
      <c r="W33" s="2"/>
      <c r="X33" s="2">
        <v>23338797.006631523</v>
      </c>
      <c r="Y33" s="24">
        <v>28790768.630368598</v>
      </c>
      <c r="Z33" s="2">
        <f t="shared" si="4"/>
        <v>5451971.6237370744</v>
      </c>
      <c r="AA33" s="2">
        <f t="shared" si="5"/>
        <v>267192.68916058505</v>
      </c>
      <c r="AB33" s="2"/>
      <c r="AC33" s="22">
        <v>121.97740735797686</v>
      </c>
      <c r="AD33" s="22">
        <f t="shared" si="1"/>
        <v>122.21527927554826</v>
      </c>
      <c r="AE33" s="23">
        <f t="shared" si="2"/>
        <v>0.23787191757139681</v>
      </c>
      <c r="AF33" s="2">
        <v>46.33</v>
      </c>
      <c r="AG33" s="2">
        <v>1</v>
      </c>
      <c r="AH33" s="22">
        <f t="shared" si="6"/>
        <v>122.21527927554826</v>
      </c>
      <c r="AI33" s="2"/>
    </row>
    <row r="34" spans="1:35" x14ac:dyDescent="0.2">
      <c r="A34" s="6">
        <v>25</v>
      </c>
      <c r="B34" s="5" t="s">
        <v>423</v>
      </c>
      <c r="C34" s="6">
        <v>1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799035</v>
      </c>
      <c r="K34" s="2">
        <v>853590</v>
      </c>
      <c r="L34" s="2">
        <v>766494</v>
      </c>
      <c r="M34" s="2">
        <v>11028</v>
      </c>
      <c r="N34" s="2">
        <v>84563</v>
      </c>
      <c r="O34" s="2">
        <v>36724</v>
      </c>
      <c r="P34" s="2">
        <v>0</v>
      </c>
      <c r="Q34" s="2">
        <v>0</v>
      </c>
      <c r="R34" s="2">
        <v>0</v>
      </c>
      <c r="S34" s="2">
        <v>0</v>
      </c>
      <c r="T34" s="2" t="s">
        <v>13</v>
      </c>
      <c r="U34" s="2">
        <f t="shared" si="3"/>
        <v>1899914.1</v>
      </c>
      <c r="V34" s="22">
        <f t="shared" si="0"/>
        <v>6.0506939601551215</v>
      </c>
      <c r="W34" s="2"/>
      <c r="X34" s="2">
        <v>22943454.173670746</v>
      </c>
      <c r="Y34" s="24">
        <v>31399937.139628395</v>
      </c>
      <c r="Z34" s="2">
        <f t="shared" si="4"/>
        <v>8456482.9659576491</v>
      </c>
      <c r="AA34" s="2">
        <f t="shared" si="5"/>
        <v>511675.90406274615</v>
      </c>
      <c r="AB34" s="2"/>
      <c r="AC34" s="22">
        <v>133.49656912828439</v>
      </c>
      <c r="AD34" s="22">
        <f t="shared" si="1"/>
        <v>134.62777226897308</v>
      </c>
      <c r="AE34" s="23">
        <f t="shared" si="2"/>
        <v>1.1312031406886831</v>
      </c>
      <c r="AF34" s="2">
        <v>44.05</v>
      </c>
      <c r="AG34" s="2">
        <v>1</v>
      </c>
      <c r="AH34" s="22">
        <f t="shared" si="6"/>
        <v>134.62777226897308</v>
      </c>
      <c r="AI34" s="2"/>
    </row>
    <row r="35" spans="1:35" x14ac:dyDescent="0.2">
      <c r="A35" s="6">
        <v>26</v>
      </c>
      <c r="B35" s="5" t="s">
        <v>422</v>
      </c>
      <c r="C35" s="6">
        <v>1</v>
      </c>
      <c r="D35" s="2">
        <v>1556212</v>
      </c>
      <c r="E35" s="2">
        <v>903568</v>
      </c>
      <c r="F35" s="2">
        <v>0</v>
      </c>
      <c r="G35" s="2">
        <v>0</v>
      </c>
      <c r="H35" s="2">
        <v>0</v>
      </c>
      <c r="I35" s="2">
        <v>150000</v>
      </c>
      <c r="J35" s="2">
        <v>1113768</v>
      </c>
      <c r="K35" s="2">
        <v>2611257</v>
      </c>
      <c r="L35" s="2">
        <v>9713</v>
      </c>
      <c r="M35" s="2">
        <v>6633</v>
      </c>
      <c r="N35" s="2">
        <v>0</v>
      </c>
      <c r="O35" s="2">
        <v>2568</v>
      </c>
      <c r="P35" s="2">
        <v>0</v>
      </c>
      <c r="Q35" s="2">
        <v>0</v>
      </c>
      <c r="R35" s="2">
        <v>0</v>
      </c>
      <c r="S35" s="2">
        <v>0</v>
      </c>
      <c r="T35" s="2" t="s">
        <v>13</v>
      </c>
      <c r="U35" s="2">
        <f t="shared" si="3"/>
        <v>5022682.75</v>
      </c>
      <c r="V35" s="22">
        <f t="shared" si="0"/>
        <v>9.0219047691505363</v>
      </c>
      <c r="W35" s="2"/>
      <c r="X35" s="2">
        <v>42643514.599933475</v>
      </c>
      <c r="Y35" s="24">
        <v>55672087.863025784</v>
      </c>
      <c r="Z35" s="2">
        <f t="shared" si="4"/>
        <v>13028573.263092309</v>
      </c>
      <c r="AA35" s="2">
        <f t="shared" si="5"/>
        <v>1175425.4725751968</v>
      </c>
      <c r="AB35" s="2"/>
      <c r="AC35" s="22">
        <v>127.42350651107995</v>
      </c>
      <c r="AD35" s="22">
        <f t="shared" si="1"/>
        <v>127.79589792661135</v>
      </c>
      <c r="AE35" s="23">
        <f t="shared" si="2"/>
        <v>0.37239141553139632</v>
      </c>
      <c r="AF35" s="2">
        <v>2</v>
      </c>
      <c r="AG35" s="2">
        <v>1</v>
      </c>
      <c r="AH35" s="22">
        <f t="shared" si="6"/>
        <v>127.79589792661135</v>
      </c>
      <c r="AI35" s="2"/>
    </row>
    <row r="36" spans="1:35" x14ac:dyDescent="0.2">
      <c r="A36" s="28">
        <v>27</v>
      </c>
      <c r="B36" s="29" t="s">
        <v>421</v>
      </c>
      <c r="C36" s="28">
        <v>1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80000</v>
      </c>
      <c r="L36" s="27">
        <v>120000</v>
      </c>
      <c r="M36" s="27">
        <v>0</v>
      </c>
      <c r="N36" s="27">
        <v>2232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 t="s">
        <v>3</v>
      </c>
      <c r="U36" s="2">
        <f t="shared" si="3"/>
        <v>202232</v>
      </c>
      <c r="V36" s="31">
        <f t="shared" si="0"/>
        <v>2.4299581084796205</v>
      </c>
      <c r="W36" s="27"/>
      <c r="X36" s="27">
        <v>7359719.0961112287</v>
      </c>
      <c r="Y36" s="27">
        <v>8322448</v>
      </c>
      <c r="Z36" s="2">
        <f t="shared" si="4"/>
        <v>962728.90388877131</v>
      </c>
      <c r="AA36" s="27">
        <f t="shared" si="5"/>
        <v>23393.90906272217</v>
      </c>
      <c r="AB36" s="24"/>
      <c r="AC36" s="22">
        <v>138.75666786616426</v>
      </c>
      <c r="AD36" s="22">
        <f t="shared" si="1"/>
        <v>112.76319085768343</v>
      </c>
      <c r="AE36" s="23">
        <f t="shared" si="2"/>
        <v>-25.993477008480838</v>
      </c>
      <c r="AF36" s="24">
        <v>0</v>
      </c>
      <c r="AG36" s="24">
        <v>1</v>
      </c>
      <c r="AH36" s="22">
        <f t="shared" si="6"/>
        <v>112.76319085768343</v>
      </c>
      <c r="AI36" s="2"/>
    </row>
    <row r="37" spans="1:35" x14ac:dyDescent="0.2">
      <c r="A37" s="6">
        <v>28</v>
      </c>
      <c r="B37" s="5" t="s">
        <v>420</v>
      </c>
      <c r="C37" s="6">
        <v>1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51819</v>
      </c>
      <c r="K37" s="2">
        <v>21819</v>
      </c>
      <c r="L37" s="2">
        <v>0</v>
      </c>
      <c r="M37" s="2">
        <v>0</v>
      </c>
      <c r="N37" s="2">
        <v>957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 t="s">
        <v>13</v>
      </c>
      <c r="U37" s="2">
        <f t="shared" si="3"/>
        <v>74595</v>
      </c>
      <c r="V37" s="22">
        <f t="shared" si="0"/>
        <v>2.2047420500569106</v>
      </c>
      <c r="W37" s="2"/>
      <c r="X37" s="2">
        <v>1603891.1351568666</v>
      </c>
      <c r="Y37" s="24">
        <v>3383389</v>
      </c>
      <c r="Z37" s="2">
        <f t="shared" si="4"/>
        <v>1779497.8648431334</v>
      </c>
      <c r="AA37" s="2">
        <f t="shared" si="5"/>
        <v>39233.337706061451</v>
      </c>
      <c r="AB37" s="2"/>
      <c r="AC37" s="22">
        <v>216.52735133216555</v>
      </c>
      <c r="AD37" s="22">
        <f t="shared" si="1"/>
        <v>208.50265887696096</v>
      </c>
      <c r="AE37" s="23">
        <f t="shared" si="2"/>
        <v>-8.0246924552045868</v>
      </c>
      <c r="AF37" s="2">
        <v>0</v>
      </c>
      <c r="AG37" s="2">
        <v>1</v>
      </c>
      <c r="AH37" s="22">
        <f t="shared" si="6"/>
        <v>208.50265887696096</v>
      </c>
      <c r="AI37" s="2"/>
    </row>
    <row r="38" spans="1:35" x14ac:dyDescent="0.2">
      <c r="A38" s="6">
        <v>29</v>
      </c>
      <c r="B38" s="5" t="s">
        <v>419</v>
      </c>
      <c r="C38" s="6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f t="shared" si="3"/>
        <v>0</v>
      </c>
      <c r="V38" s="22">
        <f t="shared" si="0"/>
        <v>0</v>
      </c>
      <c r="W38" s="2"/>
      <c r="X38" s="2">
        <v>0</v>
      </c>
      <c r="Y38" s="24">
        <v>0</v>
      </c>
      <c r="Z38" s="2">
        <f t="shared" si="4"/>
        <v>0</v>
      </c>
      <c r="AA38" s="2">
        <f t="shared" si="5"/>
        <v>0</v>
      </c>
      <c r="AB38" s="2"/>
      <c r="AC38" s="22">
        <v>0</v>
      </c>
      <c r="AD38" s="22">
        <f t="shared" si="1"/>
        <v>0</v>
      </c>
      <c r="AE38" s="23">
        <f t="shared" si="2"/>
        <v>0</v>
      </c>
      <c r="AF38" s="2">
        <v>0</v>
      </c>
      <c r="AG38" s="2" t="s">
        <v>93</v>
      </c>
      <c r="AH38" s="22">
        <f t="shared" si="6"/>
        <v>0</v>
      </c>
      <c r="AI38" s="2"/>
    </row>
    <row r="39" spans="1:35" x14ac:dyDescent="0.2">
      <c r="A39" s="6">
        <v>30</v>
      </c>
      <c r="B39" s="5" t="s">
        <v>418</v>
      </c>
      <c r="C39" s="6">
        <v>1</v>
      </c>
      <c r="D39" s="2">
        <v>0</v>
      </c>
      <c r="E39" s="2">
        <v>141894</v>
      </c>
      <c r="F39" s="2">
        <v>0</v>
      </c>
      <c r="G39" s="2">
        <v>0</v>
      </c>
      <c r="H39" s="2">
        <v>0</v>
      </c>
      <c r="I39" s="2">
        <v>0</v>
      </c>
      <c r="J39" s="2">
        <v>3108013</v>
      </c>
      <c r="K39" s="2">
        <v>1700166</v>
      </c>
      <c r="L39" s="2">
        <v>2415926</v>
      </c>
      <c r="M39" s="2">
        <v>13983</v>
      </c>
      <c r="N39" s="2">
        <v>29121</v>
      </c>
      <c r="O39" s="2">
        <v>11793</v>
      </c>
      <c r="P39" s="2">
        <v>0</v>
      </c>
      <c r="Q39" s="2">
        <v>0</v>
      </c>
      <c r="R39" s="2">
        <v>0</v>
      </c>
      <c r="S39" s="2">
        <v>0</v>
      </c>
      <c r="T39" s="2" t="s">
        <v>3</v>
      </c>
      <c r="U39" s="2">
        <f t="shared" si="3"/>
        <v>7420896</v>
      </c>
      <c r="V39" s="22">
        <f t="shared" si="0"/>
        <v>12.712189886676184</v>
      </c>
      <c r="W39" s="2"/>
      <c r="X39" s="2">
        <v>45588032.85854122</v>
      </c>
      <c r="Y39" s="24">
        <v>58376220.510818049</v>
      </c>
      <c r="Z39" s="2">
        <f t="shared" si="4"/>
        <v>12788187.652276829</v>
      </c>
      <c r="AA39" s="2">
        <f t="shared" si="5"/>
        <v>1625658.6974219077</v>
      </c>
      <c r="AB39" s="2"/>
      <c r="AC39" s="22">
        <v>122.78819030196063</v>
      </c>
      <c r="AD39" s="22">
        <f t="shared" si="1"/>
        <v>124.48565611394558</v>
      </c>
      <c r="AE39" s="23">
        <f t="shared" si="2"/>
        <v>1.6974658119849551</v>
      </c>
      <c r="AF39" s="2">
        <v>10.440000000000001</v>
      </c>
      <c r="AG39" s="2">
        <v>1</v>
      </c>
      <c r="AH39" s="22">
        <f t="shared" si="6"/>
        <v>124.48565611394558</v>
      </c>
      <c r="AI39" s="2"/>
    </row>
    <row r="40" spans="1:35" x14ac:dyDescent="0.2">
      <c r="A40" s="6">
        <v>31</v>
      </c>
      <c r="B40" s="5" t="s">
        <v>417</v>
      </c>
      <c r="C40" s="6">
        <v>1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1470884</v>
      </c>
      <c r="K40" s="2">
        <v>622432</v>
      </c>
      <c r="L40" s="2">
        <v>2416131</v>
      </c>
      <c r="M40" s="2">
        <v>0</v>
      </c>
      <c r="N40" s="2">
        <v>0</v>
      </c>
      <c r="O40" s="2">
        <v>160546</v>
      </c>
      <c r="P40" s="2">
        <v>0</v>
      </c>
      <c r="Q40" s="2">
        <v>0</v>
      </c>
      <c r="R40" s="2">
        <v>0</v>
      </c>
      <c r="S40" s="2">
        <v>0</v>
      </c>
      <c r="T40" s="2" t="s">
        <v>3</v>
      </c>
      <c r="U40" s="2">
        <f t="shared" si="3"/>
        <v>4669993</v>
      </c>
      <c r="V40" s="22">
        <f t="shared" si="0"/>
        <v>6.3256187219637248</v>
      </c>
      <c r="W40" s="2"/>
      <c r="X40" s="2">
        <v>49374269.014992416</v>
      </c>
      <c r="Y40" s="24">
        <v>73826659.576950401</v>
      </c>
      <c r="Z40" s="2">
        <f t="shared" si="4"/>
        <v>24452390.561957985</v>
      </c>
      <c r="AA40" s="2">
        <f t="shared" si="5"/>
        <v>1546764.995354905</v>
      </c>
      <c r="AB40" s="2"/>
      <c r="AC40" s="22">
        <v>141.04409563345578</v>
      </c>
      <c r="AD40" s="22">
        <f t="shared" si="1"/>
        <v>146.39182720790828</v>
      </c>
      <c r="AE40" s="23">
        <f t="shared" si="2"/>
        <v>5.3477315744524958</v>
      </c>
      <c r="AF40" s="2">
        <v>163.1</v>
      </c>
      <c r="AG40" s="2">
        <v>1</v>
      </c>
      <c r="AH40" s="22">
        <f t="shared" si="6"/>
        <v>146.39182720790828</v>
      </c>
      <c r="AI40" s="2"/>
    </row>
    <row r="41" spans="1:35" x14ac:dyDescent="0.2">
      <c r="A41" s="6">
        <v>32</v>
      </c>
      <c r="B41" s="5" t="s">
        <v>416</v>
      </c>
      <c r="C41" s="6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f t="shared" si="3"/>
        <v>0</v>
      </c>
      <c r="V41" s="22">
        <f t="shared" si="0"/>
        <v>0</v>
      </c>
      <c r="W41" s="2"/>
      <c r="X41" s="2">
        <v>293968.34941619023</v>
      </c>
      <c r="Y41" s="24">
        <v>502518</v>
      </c>
      <c r="Z41" s="2">
        <f t="shared" si="4"/>
        <v>208549.65058380977</v>
      </c>
      <c r="AA41" s="2">
        <f t="shared" si="5"/>
        <v>0</v>
      </c>
      <c r="AB41" s="2"/>
      <c r="AC41" s="22">
        <v>0</v>
      </c>
      <c r="AD41" s="22">
        <f t="shared" si="1"/>
        <v>0</v>
      </c>
      <c r="AE41" s="23">
        <f t="shared" si="2"/>
        <v>0</v>
      </c>
      <c r="AF41" s="2">
        <v>0</v>
      </c>
      <c r="AG41" s="2" t="s">
        <v>93</v>
      </c>
      <c r="AH41" s="22">
        <f t="shared" si="6"/>
        <v>0</v>
      </c>
      <c r="AI41" s="2"/>
    </row>
    <row r="42" spans="1:35" x14ac:dyDescent="0.2">
      <c r="A42" s="6">
        <v>33</v>
      </c>
      <c r="B42" s="5" t="s">
        <v>415</v>
      </c>
      <c r="C42" s="6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f t="shared" si="3"/>
        <v>0</v>
      </c>
      <c r="V42" s="22">
        <f t="shared" si="0"/>
        <v>0</v>
      </c>
      <c r="W42" s="2"/>
      <c r="X42" s="2">
        <v>80501.000061537285</v>
      </c>
      <c r="Y42" s="24">
        <v>117881.95</v>
      </c>
      <c r="Z42" s="2">
        <f t="shared" si="4"/>
        <v>37380.949938462712</v>
      </c>
      <c r="AA42" s="2">
        <f t="shared" si="5"/>
        <v>0</v>
      </c>
      <c r="AB42" s="2"/>
      <c r="AC42" s="22">
        <v>0</v>
      </c>
      <c r="AD42" s="22">
        <f t="shared" si="1"/>
        <v>0</v>
      </c>
      <c r="AE42" s="23">
        <f t="shared" si="2"/>
        <v>0</v>
      </c>
      <c r="AF42" s="2">
        <v>0</v>
      </c>
      <c r="AG42" s="2" t="s">
        <v>93</v>
      </c>
      <c r="AH42" s="22">
        <f t="shared" si="6"/>
        <v>0</v>
      </c>
      <c r="AI42" s="2"/>
    </row>
    <row r="43" spans="1:35" x14ac:dyDescent="0.2">
      <c r="A43" s="6">
        <v>34</v>
      </c>
      <c r="B43" s="5" t="s">
        <v>414</v>
      </c>
      <c r="C43" s="6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f t="shared" si="3"/>
        <v>0</v>
      </c>
      <c r="V43" s="22">
        <f t="shared" si="0"/>
        <v>0</v>
      </c>
      <c r="W43" s="2"/>
      <c r="X43" s="2">
        <v>13854.834543589546</v>
      </c>
      <c r="Y43" s="24">
        <v>17445.599999999999</v>
      </c>
      <c r="Z43" s="2">
        <f t="shared" si="4"/>
        <v>3590.7654564104523</v>
      </c>
      <c r="AA43" s="2">
        <f t="shared" si="5"/>
        <v>0</v>
      </c>
      <c r="AB43" s="2"/>
      <c r="AC43" s="22">
        <v>0</v>
      </c>
      <c r="AD43" s="22">
        <f t="shared" si="1"/>
        <v>0</v>
      </c>
      <c r="AE43" s="23">
        <f t="shared" si="2"/>
        <v>0</v>
      </c>
      <c r="AF43" s="2">
        <v>0</v>
      </c>
      <c r="AG43" s="2" t="s">
        <v>93</v>
      </c>
      <c r="AH43" s="22">
        <f t="shared" si="6"/>
        <v>0</v>
      </c>
      <c r="AI43" s="2"/>
    </row>
    <row r="44" spans="1:35" x14ac:dyDescent="0.2">
      <c r="A44" s="6">
        <v>35</v>
      </c>
      <c r="B44" s="5" t="s">
        <v>413</v>
      </c>
      <c r="C44" s="6">
        <v>1</v>
      </c>
      <c r="D44" s="2">
        <v>0</v>
      </c>
      <c r="E44" s="2">
        <v>852785.73</v>
      </c>
      <c r="F44" s="2">
        <v>0</v>
      </c>
      <c r="G44" s="2">
        <v>0</v>
      </c>
      <c r="H44" s="2">
        <v>4737253</v>
      </c>
      <c r="I44" s="2">
        <v>3452703.77</v>
      </c>
      <c r="J44" s="2">
        <v>12823582.76</v>
      </c>
      <c r="K44" s="2">
        <v>2757577.74</v>
      </c>
      <c r="L44" s="2">
        <v>42259764</v>
      </c>
      <c r="M44" s="2">
        <v>743034</v>
      </c>
      <c r="N44" s="2">
        <v>0</v>
      </c>
      <c r="O44" s="2">
        <v>12164741</v>
      </c>
      <c r="P44" s="2">
        <v>0</v>
      </c>
      <c r="Q44" s="2">
        <v>0</v>
      </c>
      <c r="R44" s="2">
        <v>0</v>
      </c>
      <c r="S44" s="2">
        <v>0</v>
      </c>
      <c r="T44" s="2" t="s">
        <v>13</v>
      </c>
      <c r="U44" s="2">
        <f t="shared" si="3"/>
        <v>43870642.600000001</v>
      </c>
      <c r="V44" s="22">
        <f>IF(AND(C44=1,U44&gt;0),U44/Y44*100,0)</f>
        <v>3.8707285063183527</v>
      </c>
      <c r="W44" s="2"/>
      <c r="X44" s="2">
        <v>829896970.52937865</v>
      </c>
      <c r="Y44" s="24">
        <v>1133394980.5156343</v>
      </c>
      <c r="Z44" s="2">
        <f t="shared" si="4"/>
        <v>303498009.98625565</v>
      </c>
      <c r="AA44" s="2">
        <f>V44*0.01*Z44</f>
        <v>11747583.988646919</v>
      </c>
      <c r="AB44" s="2"/>
      <c r="AC44" s="22">
        <v>129.55011335339123</v>
      </c>
      <c r="AD44" s="22">
        <f t="shared" si="1"/>
        <v>135.15501759350991</v>
      </c>
      <c r="AE44" s="23">
        <f t="shared" si="2"/>
        <v>5.6049042401186853</v>
      </c>
      <c r="AF44" s="2">
        <v>10252.329999999998</v>
      </c>
      <c r="AG44" s="2">
        <v>1</v>
      </c>
      <c r="AH44" s="22">
        <f t="shared" si="6"/>
        <v>135.15501759350991</v>
      </c>
      <c r="AI44" s="2"/>
    </row>
    <row r="45" spans="1:35" x14ac:dyDescent="0.2">
      <c r="A45" s="6">
        <v>36</v>
      </c>
      <c r="B45" s="5" t="s">
        <v>412</v>
      </c>
      <c r="C45" s="6">
        <v>1</v>
      </c>
      <c r="D45" s="2">
        <v>0</v>
      </c>
      <c r="E45" s="2">
        <v>49152</v>
      </c>
      <c r="F45" s="2">
        <v>0</v>
      </c>
      <c r="G45" s="2">
        <v>0</v>
      </c>
      <c r="H45" s="2">
        <v>0</v>
      </c>
      <c r="I45" s="2">
        <v>0</v>
      </c>
      <c r="J45" s="2">
        <v>171871</v>
      </c>
      <c r="K45" s="2">
        <v>0</v>
      </c>
      <c r="L45" s="2">
        <v>1085039</v>
      </c>
      <c r="M45" s="2">
        <v>20159</v>
      </c>
      <c r="N45" s="2">
        <v>121156</v>
      </c>
      <c r="O45" s="2">
        <v>155164</v>
      </c>
      <c r="P45" s="2">
        <v>0</v>
      </c>
      <c r="Q45" s="2">
        <v>0</v>
      </c>
      <c r="R45" s="2">
        <v>0</v>
      </c>
      <c r="S45" s="2">
        <v>0</v>
      </c>
      <c r="T45" s="2" t="s">
        <v>13</v>
      </c>
      <c r="U45" s="2">
        <f t="shared" si="3"/>
        <v>680257.85</v>
      </c>
      <c r="V45" s="22">
        <f t="shared" si="0"/>
        <v>2.3363502557512965</v>
      </c>
      <c r="W45" s="2"/>
      <c r="X45" s="2">
        <v>20067959.034898311</v>
      </c>
      <c r="Y45" s="24">
        <v>29116261.499124005</v>
      </c>
      <c r="Z45" s="2">
        <f t="shared" si="4"/>
        <v>9048302.4642256945</v>
      </c>
      <c r="AA45" s="2">
        <f t="shared" si="5"/>
        <v>211400.03776408787</v>
      </c>
      <c r="AB45" s="2"/>
      <c r="AC45" s="22">
        <v>143.36175937428121</v>
      </c>
      <c r="AD45" s="22">
        <f t="shared" si="1"/>
        <v>144.03488372232661</v>
      </c>
      <c r="AE45" s="23">
        <f t="shared" si="2"/>
        <v>0.67312434804540544</v>
      </c>
      <c r="AF45" s="2">
        <v>133.11999999999998</v>
      </c>
      <c r="AG45" s="2">
        <v>1</v>
      </c>
      <c r="AH45" s="22">
        <f t="shared" si="6"/>
        <v>144.03488372232661</v>
      </c>
      <c r="AI45" s="2"/>
    </row>
    <row r="46" spans="1:35" x14ac:dyDescent="0.2">
      <c r="A46" s="28">
        <v>37</v>
      </c>
      <c r="B46" s="29" t="s">
        <v>411</v>
      </c>
      <c r="C46" s="28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">
        <f t="shared" si="3"/>
        <v>0</v>
      </c>
      <c r="V46" s="31">
        <f t="shared" si="0"/>
        <v>0</v>
      </c>
      <c r="W46" s="27"/>
      <c r="X46" s="27">
        <v>88385.021661537277</v>
      </c>
      <c r="Y46" s="27">
        <v>88385</v>
      </c>
      <c r="Z46" s="2">
        <f t="shared" si="4"/>
        <v>0</v>
      </c>
      <c r="AA46" s="24">
        <f t="shared" si="5"/>
        <v>0</v>
      </c>
      <c r="AB46" s="24"/>
      <c r="AC46" s="25">
        <v>0</v>
      </c>
      <c r="AD46" s="25">
        <f t="shared" si="1"/>
        <v>0</v>
      </c>
      <c r="AE46" s="26">
        <f t="shared" si="2"/>
        <v>0</v>
      </c>
      <c r="AF46" s="24">
        <v>0</v>
      </c>
      <c r="AG46" s="24" t="s">
        <v>93</v>
      </c>
      <c r="AH46" s="25">
        <f t="shared" si="6"/>
        <v>0</v>
      </c>
      <c r="AI46" s="2"/>
    </row>
    <row r="47" spans="1:35" x14ac:dyDescent="0.2">
      <c r="A47" s="6">
        <v>38</v>
      </c>
      <c r="B47" s="5" t="s">
        <v>410</v>
      </c>
      <c r="C47" s="6">
        <v>1</v>
      </c>
      <c r="D47" s="2">
        <v>342456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60555</v>
      </c>
      <c r="K47" s="2">
        <v>288954</v>
      </c>
      <c r="L47" s="2">
        <v>116822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 t="s">
        <v>3</v>
      </c>
      <c r="U47" s="2">
        <f t="shared" si="3"/>
        <v>808787</v>
      </c>
      <c r="V47" s="22">
        <f t="shared" si="0"/>
        <v>6.5146062671551848</v>
      </c>
      <c r="W47" s="2"/>
      <c r="X47" s="2">
        <v>6728318.9448366938</v>
      </c>
      <c r="Y47" s="24">
        <v>12414979</v>
      </c>
      <c r="Z47" s="2">
        <f t="shared" si="4"/>
        <v>5686660.0551633062</v>
      </c>
      <c r="AA47" s="2">
        <f t="shared" si="5"/>
        <v>370463.51234547922</v>
      </c>
      <c r="AB47" s="2"/>
      <c r="AC47" s="22">
        <v>181.42780865878549</v>
      </c>
      <c r="AD47" s="22">
        <f t="shared" si="1"/>
        <v>179.01225531077819</v>
      </c>
      <c r="AE47" s="23">
        <f t="shared" si="2"/>
        <v>-2.4155533480073075</v>
      </c>
      <c r="AF47" s="2">
        <v>0</v>
      </c>
      <c r="AG47" s="2">
        <v>1</v>
      </c>
      <c r="AH47" s="22">
        <f t="shared" si="6"/>
        <v>179.01225531077819</v>
      </c>
      <c r="AI47" s="2"/>
    </row>
    <row r="48" spans="1:35" x14ac:dyDescent="0.2">
      <c r="A48" s="6">
        <v>39</v>
      </c>
      <c r="B48" s="5" t="s">
        <v>409</v>
      </c>
      <c r="C48" s="6">
        <v>1</v>
      </c>
      <c r="D48" s="2">
        <v>0</v>
      </c>
      <c r="E48" s="2">
        <v>10208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45000</v>
      </c>
      <c r="L48" s="2">
        <v>79104</v>
      </c>
      <c r="M48" s="2">
        <v>0</v>
      </c>
      <c r="N48" s="2">
        <v>12283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 t="s">
        <v>13</v>
      </c>
      <c r="U48" s="2">
        <f t="shared" si="3"/>
        <v>79356.600000000006</v>
      </c>
      <c r="V48" s="22">
        <f t="shared" si="0"/>
        <v>2.2436015917191949</v>
      </c>
      <c r="W48" s="2"/>
      <c r="X48" s="2">
        <v>2629403.7758567845</v>
      </c>
      <c r="Y48" s="24">
        <v>3537018.35</v>
      </c>
      <c r="Z48" s="2">
        <f t="shared" si="4"/>
        <v>907614.57414321555</v>
      </c>
      <c r="AA48" s="2">
        <f t="shared" si="5"/>
        <v>20363.255032152578</v>
      </c>
      <c r="AB48" s="2"/>
      <c r="AC48" s="22">
        <v>138.02176341810525</v>
      </c>
      <c r="AD48" s="22">
        <f t="shared" si="1"/>
        <v>133.7434412796473</v>
      </c>
      <c r="AE48" s="23">
        <f t="shared" si="2"/>
        <v>-4.278322138457952</v>
      </c>
      <c r="AF48" s="2">
        <v>0</v>
      </c>
      <c r="AG48" s="2">
        <v>1</v>
      </c>
      <c r="AH48" s="22">
        <f t="shared" si="6"/>
        <v>133.7434412796473</v>
      </c>
      <c r="AI48" s="2"/>
    </row>
    <row r="49" spans="1:80" s="2" customFormat="1" x14ac:dyDescent="0.2">
      <c r="A49" s="6">
        <v>40</v>
      </c>
      <c r="B49" s="5" t="s">
        <v>408</v>
      </c>
      <c r="C49" s="6">
        <v>1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2226531</v>
      </c>
      <c r="K49" s="2">
        <v>1699706</v>
      </c>
      <c r="L49" s="2">
        <v>2781763</v>
      </c>
      <c r="M49" s="2">
        <v>12149</v>
      </c>
      <c r="N49" s="2">
        <v>0</v>
      </c>
      <c r="O49" s="2">
        <v>24373</v>
      </c>
      <c r="P49" s="2">
        <v>0</v>
      </c>
      <c r="Q49" s="2">
        <v>0</v>
      </c>
      <c r="R49" s="2">
        <v>0</v>
      </c>
      <c r="S49" s="2">
        <v>0</v>
      </c>
      <c r="T49" s="2" t="s">
        <v>13</v>
      </c>
      <c r="U49" s="2">
        <f t="shared" si="3"/>
        <v>4380023.45</v>
      </c>
      <c r="V49" s="22">
        <f t="shared" si="0"/>
        <v>5.8759296332930466</v>
      </c>
      <c r="X49" s="2">
        <v>58118969.896002591</v>
      </c>
      <c r="Y49" s="24">
        <v>74541795.483437464</v>
      </c>
      <c r="Z49" s="2">
        <f t="shared" si="4"/>
        <v>16422825.587434873</v>
      </c>
      <c r="AA49" s="2">
        <f t="shared" si="5"/>
        <v>964993.67531611864</v>
      </c>
      <c r="AC49" s="22">
        <v>125.7284560863021</v>
      </c>
      <c r="AD49" s="22">
        <f t="shared" si="1"/>
        <v>126.59687867795802</v>
      </c>
      <c r="AE49" s="23">
        <f t="shared" si="2"/>
        <v>0.86842259165591429</v>
      </c>
      <c r="AF49" s="2">
        <v>14.82</v>
      </c>
      <c r="AG49" s="2">
        <v>1</v>
      </c>
      <c r="AH49" s="22">
        <f t="shared" si="6"/>
        <v>126.59687867795802</v>
      </c>
    </row>
    <row r="50" spans="1:80" s="2" customFormat="1" x14ac:dyDescent="0.2">
      <c r="A50" s="6">
        <v>41</v>
      </c>
      <c r="B50" s="5" t="s">
        <v>407</v>
      </c>
      <c r="C50" s="6">
        <v>1</v>
      </c>
      <c r="D50" s="2">
        <v>0</v>
      </c>
      <c r="E50" s="2">
        <v>447539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82681</v>
      </c>
      <c r="L50" s="2">
        <v>126556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 t="s">
        <v>13</v>
      </c>
      <c r="U50" s="2">
        <f t="shared" si="3"/>
        <v>549203.4</v>
      </c>
      <c r="V50" s="22">
        <f t="shared" si="0"/>
        <v>6.1460434575403129</v>
      </c>
      <c r="X50" s="2">
        <v>4863009.8651172351</v>
      </c>
      <c r="Y50" s="24">
        <v>8935885.4000000004</v>
      </c>
      <c r="Z50" s="2">
        <f t="shared" si="4"/>
        <v>4072875.5348827653</v>
      </c>
      <c r="AA50" s="2">
        <f t="shared" si="5"/>
        <v>250320.70034542223</v>
      </c>
      <c r="AC50" s="22">
        <v>187.06792543289589</v>
      </c>
      <c r="AD50" s="22">
        <f t="shared" si="1"/>
        <v>178.60471067428506</v>
      </c>
      <c r="AE50" s="23">
        <f t="shared" si="2"/>
        <v>-8.4632147586108317</v>
      </c>
      <c r="AF50" s="2">
        <v>0</v>
      </c>
      <c r="AG50" s="2">
        <v>1</v>
      </c>
      <c r="AH50" s="22">
        <f t="shared" si="6"/>
        <v>178.60471067428506</v>
      </c>
    </row>
    <row r="51" spans="1:80" s="2" customFormat="1" x14ac:dyDescent="0.2">
      <c r="A51" s="6">
        <v>42</v>
      </c>
      <c r="B51" s="5" t="s">
        <v>406</v>
      </c>
      <c r="C51" s="6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f t="shared" si="3"/>
        <v>0</v>
      </c>
      <c r="V51" s="22">
        <f t="shared" si="0"/>
        <v>0</v>
      </c>
      <c r="X51" s="2">
        <v>200050.51601106342</v>
      </c>
      <c r="Y51" s="24">
        <v>200575</v>
      </c>
      <c r="Z51" s="2">
        <f t="shared" si="4"/>
        <v>524.48398893658305</v>
      </c>
      <c r="AA51" s="2">
        <f t="shared" si="5"/>
        <v>0</v>
      </c>
      <c r="AC51" s="22">
        <v>0</v>
      </c>
      <c r="AD51" s="22">
        <f t="shared" si="1"/>
        <v>0</v>
      </c>
      <c r="AE51" s="23">
        <f t="shared" si="2"/>
        <v>0</v>
      </c>
      <c r="AF51" s="2">
        <v>0</v>
      </c>
      <c r="AG51" s="2" t="s">
        <v>93</v>
      </c>
      <c r="AH51" s="22">
        <f t="shared" si="6"/>
        <v>0</v>
      </c>
    </row>
    <row r="52" spans="1:80" s="2" customFormat="1" x14ac:dyDescent="0.2">
      <c r="A52" s="6">
        <v>43</v>
      </c>
      <c r="B52" s="5" t="s">
        <v>405</v>
      </c>
      <c r="C52" s="6">
        <v>1</v>
      </c>
      <c r="D52" s="2">
        <v>0</v>
      </c>
      <c r="E52" s="2">
        <v>126150</v>
      </c>
      <c r="F52" s="2">
        <v>0</v>
      </c>
      <c r="G52" s="2">
        <v>0</v>
      </c>
      <c r="H52" s="2">
        <v>0</v>
      </c>
      <c r="I52" s="2">
        <v>0</v>
      </c>
      <c r="J52" s="2">
        <v>40000</v>
      </c>
      <c r="K52" s="2">
        <v>44800</v>
      </c>
      <c r="L52" s="2">
        <v>32226</v>
      </c>
      <c r="M52" s="2">
        <v>0</v>
      </c>
      <c r="N52" s="2">
        <v>0</v>
      </c>
      <c r="O52" s="2">
        <v>3191</v>
      </c>
      <c r="P52" s="2">
        <v>0</v>
      </c>
      <c r="Q52" s="2">
        <v>0</v>
      </c>
      <c r="R52" s="2">
        <v>0</v>
      </c>
      <c r="S52" s="2">
        <v>0</v>
      </c>
      <c r="T52" s="2" t="s">
        <v>13</v>
      </c>
      <c r="U52" s="2">
        <f t="shared" si="3"/>
        <v>218974.9</v>
      </c>
      <c r="V52" s="22">
        <f t="shared" si="0"/>
        <v>5.5272227995593948</v>
      </c>
      <c r="X52" s="2">
        <v>2534076.5705832485</v>
      </c>
      <c r="Y52" s="24">
        <v>3961752.7272006418</v>
      </c>
      <c r="Z52" s="2">
        <f t="shared" si="4"/>
        <v>1427676.1566173933</v>
      </c>
      <c r="AA52" s="2">
        <f t="shared" si="5"/>
        <v>78910.842032429849</v>
      </c>
      <c r="AC52" s="22">
        <v>151.23464256727556</v>
      </c>
      <c r="AD52" s="22">
        <f t="shared" si="1"/>
        <v>153.22512074978573</v>
      </c>
      <c r="AE52" s="23">
        <f t="shared" si="2"/>
        <v>1.9904781825101736</v>
      </c>
      <c r="AF52" s="2">
        <v>2</v>
      </c>
      <c r="AG52" s="2">
        <v>1</v>
      </c>
      <c r="AH52" s="22">
        <f t="shared" si="6"/>
        <v>153.22512074978573</v>
      </c>
    </row>
    <row r="53" spans="1:80" s="2" customFormat="1" x14ac:dyDescent="0.2">
      <c r="A53" s="6">
        <v>44</v>
      </c>
      <c r="B53" s="5" t="s">
        <v>404</v>
      </c>
      <c r="C53" s="6">
        <v>1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3489350</v>
      </c>
      <c r="K53" s="2">
        <v>1568454</v>
      </c>
      <c r="L53" s="2">
        <v>6609348</v>
      </c>
      <c r="M53" s="2">
        <v>75921</v>
      </c>
      <c r="N53" s="2">
        <v>455354</v>
      </c>
      <c r="O53" s="2">
        <v>744423</v>
      </c>
      <c r="P53" s="2">
        <v>0</v>
      </c>
      <c r="Q53" s="2">
        <v>0</v>
      </c>
      <c r="R53" s="2">
        <v>0</v>
      </c>
      <c r="S53" s="2">
        <v>0</v>
      </c>
      <c r="T53" s="14" t="s">
        <v>91</v>
      </c>
      <c r="U53" s="2">
        <f t="shared" si="3"/>
        <v>11290513</v>
      </c>
      <c r="V53" s="22">
        <f t="shared" si="0"/>
        <v>5.23315512303909</v>
      </c>
      <c r="X53" s="2">
        <v>210658023.1896143</v>
      </c>
      <c r="Y53" s="24">
        <v>215749633.52974668</v>
      </c>
      <c r="Z53" s="2">
        <f t="shared" si="4"/>
        <v>5091610.3401323855</v>
      </c>
      <c r="AA53" s="2">
        <f t="shared" si="5"/>
        <v>266451.86735982599</v>
      </c>
      <c r="AC53" s="22">
        <v>106.58679921368484</v>
      </c>
      <c r="AD53" s="22">
        <f t="shared" si="1"/>
        <v>102.2905173036915</v>
      </c>
      <c r="AE53" s="23">
        <f t="shared" si="2"/>
        <v>-4.2962819099933398</v>
      </c>
      <c r="AF53" s="2">
        <v>925.4400000000004</v>
      </c>
      <c r="AG53" s="2">
        <v>1</v>
      </c>
      <c r="AH53" s="22">
        <f t="shared" si="6"/>
        <v>102.2905173036915</v>
      </c>
    </row>
    <row r="54" spans="1:80" s="2" customFormat="1" x14ac:dyDescent="0.2">
      <c r="A54" s="6">
        <v>45</v>
      </c>
      <c r="B54" s="5" t="s">
        <v>403</v>
      </c>
      <c r="C54" s="6">
        <v>1</v>
      </c>
      <c r="D54" s="2">
        <v>0</v>
      </c>
      <c r="E54" s="2">
        <v>90850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800</v>
      </c>
      <c r="L54" s="2">
        <v>36513</v>
      </c>
      <c r="M54" s="2">
        <v>0</v>
      </c>
      <c r="N54" s="2">
        <v>3657</v>
      </c>
      <c r="O54" s="2">
        <v>2018</v>
      </c>
      <c r="P54" s="2">
        <v>0</v>
      </c>
      <c r="Q54" s="2">
        <v>0</v>
      </c>
      <c r="R54" s="2">
        <v>0</v>
      </c>
      <c r="S54" s="2">
        <v>0</v>
      </c>
      <c r="T54" s="2" t="s">
        <v>13</v>
      </c>
      <c r="U54" s="2">
        <f t="shared" si="3"/>
        <v>102801.95</v>
      </c>
      <c r="V54" s="22">
        <f t="shared" si="0"/>
        <v>3.1492164778984408</v>
      </c>
      <c r="X54" s="2">
        <v>2393041.9473765823</v>
      </c>
      <c r="Y54" s="24">
        <v>3264365.9374157274</v>
      </c>
      <c r="Z54" s="2">
        <f t="shared" si="4"/>
        <v>871323.99003914511</v>
      </c>
      <c r="AA54" s="2">
        <f t="shared" si="5"/>
        <v>27439.878670194925</v>
      </c>
      <c r="AC54" s="22">
        <v>132.1764603321881</v>
      </c>
      <c r="AD54" s="22">
        <f t="shared" si="1"/>
        <v>135.2640751782088</v>
      </c>
      <c r="AE54" s="23">
        <f t="shared" si="2"/>
        <v>3.0876148460206991</v>
      </c>
      <c r="AF54" s="2">
        <v>2</v>
      </c>
      <c r="AG54" s="2">
        <v>1</v>
      </c>
      <c r="AH54" s="22">
        <f t="shared" si="6"/>
        <v>135.2640751782088</v>
      </c>
    </row>
    <row r="55" spans="1:80" s="2" customFormat="1" x14ac:dyDescent="0.2">
      <c r="A55" s="6">
        <v>46</v>
      </c>
      <c r="B55" s="5" t="s">
        <v>402</v>
      </c>
      <c r="C55" s="6">
        <v>1</v>
      </c>
      <c r="D55" s="2">
        <v>0</v>
      </c>
      <c r="E55" s="2">
        <v>176710</v>
      </c>
      <c r="F55" s="2">
        <v>0</v>
      </c>
      <c r="G55" s="2">
        <v>0</v>
      </c>
      <c r="H55" s="2">
        <v>0</v>
      </c>
      <c r="I55" s="2">
        <v>164000</v>
      </c>
      <c r="J55" s="2">
        <v>3514520</v>
      </c>
      <c r="K55" s="2">
        <v>244770</v>
      </c>
      <c r="L55" s="2">
        <v>8697593</v>
      </c>
      <c r="M55" s="2">
        <v>1264</v>
      </c>
      <c r="N55" s="2">
        <v>0</v>
      </c>
      <c r="O55" s="2">
        <v>5179</v>
      </c>
      <c r="P55" s="2">
        <v>0</v>
      </c>
      <c r="Q55" s="2">
        <v>0</v>
      </c>
      <c r="R55" s="2">
        <v>0</v>
      </c>
      <c r="S55" s="2">
        <v>0</v>
      </c>
      <c r="T55" s="2" t="s">
        <v>13</v>
      </c>
      <c r="U55" s="2">
        <f t="shared" si="3"/>
        <v>5411081.9500000002</v>
      </c>
      <c r="V55" s="22">
        <f t="shared" si="0"/>
        <v>3.9836489829874373</v>
      </c>
      <c r="X55" s="2">
        <v>75819883.374121532</v>
      </c>
      <c r="Y55" s="24">
        <v>135832297.80305833</v>
      </c>
      <c r="Z55" s="2">
        <f t="shared" si="4"/>
        <v>60012414.428936794</v>
      </c>
      <c r="AA55" s="2">
        <f t="shared" si="5"/>
        <v>2390683.9370645466</v>
      </c>
      <c r="AC55" s="22">
        <v>173.33498803768933</v>
      </c>
      <c r="AD55" s="22">
        <f t="shared" si="1"/>
        <v>175.99817874626197</v>
      </c>
      <c r="AE55" s="23">
        <f t="shared" si="2"/>
        <v>2.6631907085726425</v>
      </c>
      <c r="AF55" s="2">
        <v>3.27</v>
      </c>
      <c r="AG55" s="2">
        <v>1</v>
      </c>
      <c r="AH55" s="22">
        <f t="shared" si="6"/>
        <v>175.99817874626197</v>
      </c>
    </row>
    <row r="56" spans="1:80" s="2" customFormat="1" x14ac:dyDescent="0.2">
      <c r="A56" s="6">
        <v>47</v>
      </c>
      <c r="B56" s="5" t="s">
        <v>401</v>
      </c>
      <c r="C56" s="6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f t="shared" si="3"/>
        <v>0</v>
      </c>
      <c r="V56" s="22">
        <f t="shared" si="0"/>
        <v>0</v>
      </c>
      <c r="X56" s="2">
        <v>13416.833343589547</v>
      </c>
      <c r="Y56" s="24">
        <v>36007</v>
      </c>
      <c r="Z56" s="2">
        <f t="shared" si="4"/>
        <v>22590.166656410453</v>
      </c>
      <c r="AA56" s="2">
        <f t="shared" si="5"/>
        <v>0</v>
      </c>
      <c r="AC56" s="22">
        <v>0</v>
      </c>
      <c r="AD56" s="22">
        <f t="shared" si="1"/>
        <v>0</v>
      </c>
      <c r="AE56" s="23">
        <f t="shared" si="2"/>
        <v>0</v>
      </c>
      <c r="AF56" s="2">
        <v>0</v>
      </c>
      <c r="AG56" s="2" t="s">
        <v>93</v>
      </c>
      <c r="AH56" s="22">
        <f t="shared" si="6"/>
        <v>0</v>
      </c>
    </row>
    <row r="57" spans="1:80" s="2" customFormat="1" x14ac:dyDescent="0.2">
      <c r="A57" s="6">
        <v>48</v>
      </c>
      <c r="B57" s="5" t="s">
        <v>400</v>
      </c>
      <c r="C57" s="6">
        <v>1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2999472</v>
      </c>
      <c r="K57" s="2">
        <v>1855039</v>
      </c>
      <c r="L57" s="2">
        <v>2339506</v>
      </c>
      <c r="M57" s="2">
        <v>0</v>
      </c>
      <c r="N57" s="2">
        <v>6413</v>
      </c>
      <c r="O57" s="2">
        <v>4709</v>
      </c>
      <c r="P57" s="2">
        <v>0</v>
      </c>
      <c r="Q57" s="2">
        <v>0</v>
      </c>
      <c r="R57" s="2">
        <v>0</v>
      </c>
      <c r="S57" s="2">
        <v>0</v>
      </c>
      <c r="T57" s="2" t="s">
        <v>3</v>
      </c>
      <c r="U57" s="2">
        <f t="shared" si="3"/>
        <v>7205139</v>
      </c>
      <c r="V57" s="22">
        <f t="shared" si="0"/>
        <v>10.680077953442547</v>
      </c>
      <c r="X57" s="2">
        <v>35700016.024699226</v>
      </c>
      <c r="Y57" s="24">
        <v>67463355.898797929</v>
      </c>
      <c r="Z57" s="2">
        <f t="shared" si="4"/>
        <v>31763339.874098703</v>
      </c>
      <c r="AA57" s="2">
        <f t="shared" si="5"/>
        <v>3392349.4591706414</v>
      </c>
      <c r="AC57" s="22">
        <v>178.77090944425223</v>
      </c>
      <c r="AD57" s="22">
        <f t="shared" si="1"/>
        <v>179.47052571432869</v>
      </c>
      <c r="AE57" s="23">
        <f t="shared" si="2"/>
        <v>0.69961627007646143</v>
      </c>
      <c r="AF57" s="2">
        <v>3.37</v>
      </c>
      <c r="AG57" s="2">
        <v>1</v>
      </c>
      <c r="AH57" s="22">
        <f t="shared" si="6"/>
        <v>179.47052571432869</v>
      </c>
    </row>
    <row r="58" spans="1:80" s="2" customFormat="1" x14ac:dyDescent="0.2">
      <c r="A58" s="6">
        <v>49</v>
      </c>
      <c r="B58" s="5" t="s">
        <v>399</v>
      </c>
      <c r="C58" s="6">
        <v>1</v>
      </c>
      <c r="D58" s="2">
        <v>0</v>
      </c>
      <c r="E58" s="2">
        <v>8993103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6923952</v>
      </c>
      <c r="M58" s="2">
        <v>112843</v>
      </c>
      <c r="N58" s="2">
        <v>0</v>
      </c>
      <c r="O58" s="2">
        <v>1055113</v>
      </c>
      <c r="P58" s="2">
        <v>0</v>
      </c>
      <c r="Q58" s="2">
        <v>0</v>
      </c>
      <c r="R58" s="2">
        <v>0</v>
      </c>
      <c r="S58" s="2">
        <v>0</v>
      </c>
      <c r="T58" s="2" t="s">
        <v>3</v>
      </c>
      <c r="U58" s="2">
        <f t="shared" si="3"/>
        <v>17085011</v>
      </c>
      <c r="V58" s="22">
        <f t="shared" si="0"/>
        <v>8.5276214130766714</v>
      </c>
      <c r="X58" s="2">
        <v>84055799.773383468</v>
      </c>
      <c r="Y58" s="24">
        <v>200349079.44905961</v>
      </c>
      <c r="Z58" s="2">
        <f t="shared" si="4"/>
        <v>116293279.67567614</v>
      </c>
      <c r="AA58" s="2">
        <f t="shared" si="5"/>
        <v>9917050.6195921004</v>
      </c>
      <c r="AC58" s="22">
        <v>223.70917515346287</v>
      </c>
      <c r="AD58" s="22">
        <f t="shared" si="1"/>
        <v>226.55430005172397</v>
      </c>
      <c r="AE58" s="23">
        <f t="shared" si="2"/>
        <v>2.8451248982611048</v>
      </c>
      <c r="AF58" s="2">
        <v>497.03000000000003</v>
      </c>
      <c r="AG58" s="2">
        <v>1</v>
      </c>
      <c r="AH58" s="22">
        <f t="shared" si="6"/>
        <v>226.55430005172397</v>
      </c>
    </row>
    <row r="59" spans="1:80" s="2" customFormat="1" x14ac:dyDescent="0.2">
      <c r="A59" s="6">
        <v>50</v>
      </c>
      <c r="B59" s="5" t="s">
        <v>398</v>
      </c>
      <c r="C59" s="6">
        <v>1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1527711</v>
      </c>
      <c r="K59" s="2">
        <v>1020521</v>
      </c>
      <c r="L59" s="2">
        <v>1862644</v>
      </c>
      <c r="M59" s="2">
        <v>37096</v>
      </c>
      <c r="N59" s="2">
        <v>0</v>
      </c>
      <c r="O59" s="2">
        <v>11652</v>
      </c>
      <c r="P59" s="2">
        <v>0</v>
      </c>
      <c r="Q59" s="2">
        <v>0</v>
      </c>
      <c r="R59" s="2">
        <v>0</v>
      </c>
      <c r="S59" s="2">
        <v>0</v>
      </c>
      <c r="T59" s="2" t="s">
        <v>3</v>
      </c>
      <c r="U59" s="2">
        <f t="shared" si="3"/>
        <v>4459624</v>
      </c>
      <c r="V59" s="22">
        <f t="shared" si="0"/>
        <v>8.699148710442886</v>
      </c>
      <c r="X59" s="2">
        <v>33816147.853070647</v>
      </c>
      <c r="Y59" s="24">
        <v>51265062.231278419</v>
      </c>
      <c r="Z59" s="2">
        <f t="shared" si="4"/>
        <v>17448914.378207773</v>
      </c>
      <c r="AA59" s="2">
        <f t="shared" si="5"/>
        <v>1517907.0101181448</v>
      </c>
      <c r="AC59" s="22">
        <v>142.5321312361948</v>
      </c>
      <c r="AD59" s="22">
        <f t="shared" si="1"/>
        <v>147.11065091538222</v>
      </c>
      <c r="AE59" s="23">
        <f t="shared" si="2"/>
        <v>4.5785196791874228</v>
      </c>
      <c r="AF59" s="2">
        <v>9.57</v>
      </c>
      <c r="AG59" s="2">
        <v>1</v>
      </c>
      <c r="AH59" s="22">
        <f t="shared" si="6"/>
        <v>147.11065091538222</v>
      </c>
    </row>
    <row r="60" spans="1:80" s="2" customFormat="1" x14ac:dyDescent="0.2">
      <c r="A60" s="6">
        <v>51</v>
      </c>
      <c r="B60" s="5" t="s">
        <v>397</v>
      </c>
      <c r="C60" s="6">
        <v>1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139013</v>
      </c>
      <c r="K60" s="2">
        <v>207987</v>
      </c>
      <c r="L60" s="2">
        <v>103338</v>
      </c>
      <c r="M60" s="2">
        <v>0</v>
      </c>
      <c r="N60" s="2">
        <v>0</v>
      </c>
      <c r="O60" s="2">
        <v>1254</v>
      </c>
      <c r="P60" s="2">
        <v>0</v>
      </c>
      <c r="Q60" s="2">
        <v>0</v>
      </c>
      <c r="R60" s="2">
        <v>0</v>
      </c>
      <c r="S60" s="2">
        <v>0</v>
      </c>
      <c r="T60" s="2" t="s">
        <v>3</v>
      </c>
      <c r="U60" s="2">
        <f t="shared" si="3"/>
        <v>451592</v>
      </c>
      <c r="V60" s="22">
        <f t="shared" si="0"/>
        <v>4.0012898767907839</v>
      </c>
      <c r="X60" s="2">
        <v>5148187.6529762335</v>
      </c>
      <c r="Y60" s="24">
        <v>11286160.560858872</v>
      </c>
      <c r="Z60" s="2">
        <f t="shared" si="4"/>
        <v>6137972.9078826383</v>
      </c>
      <c r="AA60" s="2">
        <f t="shared" si="5"/>
        <v>245598.08860326893</v>
      </c>
      <c r="AC60" s="22">
        <v>209.94189191262228</v>
      </c>
      <c r="AD60" s="22">
        <f t="shared" si="1"/>
        <v>214.45532324123639</v>
      </c>
      <c r="AE60" s="23">
        <f t="shared" si="2"/>
        <v>4.5134313286141037</v>
      </c>
      <c r="AF60" s="2">
        <v>0</v>
      </c>
      <c r="AG60" s="2">
        <v>1</v>
      </c>
      <c r="AH60" s="22">
        <f t="shared" si="6"/>
        <v>214.45532324123639</v>
      </c>
    </row>
    <row r="61" spans="1:80" s="2" customFormat="1" x14ac:dyDescent="0.2">
      <c r="A61" s="6">
        <v>52</v>
      </c>
      <c r="B61" s="5" t="s">
        <v>396</v>
      </c>
      <c r="C61" s="6">
        <v>1</v>
      </c>
      <c r="D61" s="2">
        <v>920200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390300</v>
      </c>
      <c r="K61" s="2">
        <v>230531</v>
      </c>
      <c r="L61" s="2">
        <v>0</v>
      </c>
      <c r="M61" s="2">
        <v>15490</v>
      </c>
      <c r="N61" s="2">
        <v>28984</v>
      </c>
      <c r="O61" s="2">
        <v>42267</v>
      </c>
      <c r="P61" s="2">
        <v>0</v>
      </c>
      <c r="Q61" s="2">
        <v>0</v>
      </c>
      <c r="R61" s="2">
        <v>0</v>
      </c>
      <c r="S61" s="2">
        <v>0</v>
      </c>
      <c r="T61" s="2" t="s">
        <v>3</v>
      </c>
      <c r="U61" s="2">
        <f t="shared" si="3"/>
        <v>1627772</v>
      </c>
      <c r="V61" s="22">
        <f t="shared" si="0"/>
        <v>7.3001474289149355</v>
      </c>
      <c r="X61" s="2">
        <v>16782096.605596974</v>
      </c>
      <c r="Y61" s="24">
        <v>22297796.254807219</v>
      </c>
      <c r="Z61" s="2">
        <f t="shared" si="4"/>
        <v>5515699.6492102444</v>
      </c>
      <c r="AA61" s="2">
        <f t="shared" si="5"/>
        <v>402654.20612849179</v>
      </c>
      <c r="AC61" s="22">
        <v>130.59725136300077</v>
      </c>
      <c r="AD61" s="22">
        <f t="shared" si="1"/>
        <v>130.46726260279365</v>
      </c>
      <c r="AE61" s="23">
        <f t="shared" si="2"/>
        <v>-0.12998876020711236</v>
      </c>
      <c r="AF61" s="2">
        <v>43.68</v>
      </c>
      <c r="AG61" s="2">
        <v>1</v>
      </c>
      <c r="AH61" s="22">
        <f t="shared" si="6"/>
        <v>130.46726260279365</v>
      </c>
    </row>
    <row r="62" spans="1:80" s="2" customFormat="1" x14ac:dyDescent="0.2">
      <c r="A62" s="6">
        <v>53</v>
      </c>
      <c r="B62" s="5" t="s">
        <v>395</v>
      </c>
      <c r="C62" s="6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f t="shared" si="3"/>
        <v>0</v>
      </c>
      <c r="V62" s="22">
        <f t="shared" si="0"/>
        <v>0</v>
      </c>
      <c r="X62" s="2">
        <v>186633.68266747385</v>
      </c>
      <c r="Y62" s="24">
        <v>256356.65</v>
      </c>
      <c r="Z62" s="2">
        <f t="shared" si="4"/>
        <v>69722.967332526139</v>
      </c>
      <c r="AA62" s="2">
        <f t="shared" si="5"/>
        <v>0</v>
      </c>
      <c r="AC62" s="22">
        <v>0</v>
      </c>
      <c r="AD62" s="22">
        <f t="shared" si="1"/>
        <v>0</v>
      </c>
      <c r="AE62" s="23">
        <f t="shared" si="2"/>
        <v>0</v>
      </c>
      <c r="AF62" s="2">
        <v>0</v>
      </c>
      <c r="AG62" s="2" t="s">
        <v>93</v>
      </c>
      <c r="AH62" s="22">
        <f t="shared" si="6"/>
        <v>0</v>
      </c>
    </row>
    <row r="63" spans="1:80" s="2" customFormat="1" x14ac:dyDescent="0.2">
      <c r="A63" s="6">
        <v>54</v>
      </c>
      <c r="B63" s="5" t="s">
        <v>394</v>
      </c>
      <c r="C63" s="6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f t="shared" si="3"/>
        <v>0</v>
      </c>
      <c r="V63" s="22">
        <f t="shared" si="0"/>
        <v>0</v>
      </c>
      <c r="X63" s="2">
        <v>40250.500030768642</v>
      </c>
      <c r="Y63" s="24">
        <v>68015</v>
      </c>
      <c r="Z63" s="2">
        <f t="shared" si="4"/>
        <v>27764.499969231358</v>
      </c>
      <c r="AA63" s="2">
        <f t="shared" si="5"/>
        <v>0</v>
      </c>
      <c r="AC63" s="22">
        <v>0</v>
      </c>
      <c r="AD63" s="22">
        <f t="shared" si="1"/>
        <v>0</v>
      </c>
      <c r="AE63" s="23">
        <f t="shared" si="2"/>
        <v>0</v>
      </c>
      <c r="AF63" s="2">
        <v>0</v>
      </c>
      <c r="AG63" s="2" t="s">
        <v>93</v>
      </c>
      <c r="AH63" s="22">
        <f t="shared" si="6"/>
        <v>0</v>
      </c>
    </row>
    <row r="64" spans="1:80" s="27" customFormat="1" x14ac:dyDescent="0.2">
      <c r="A64" s="28">
        <v>55</v>
      </c>
      <c r="B64" s="29" t="s">
        <v>393</v>
      </c>
      <c r="C64" s="28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">
        <f t="shared" si="3"/>
        <v>0</v>
      </c>
      <c r="V64" s="31">
        <f t="shared" si="0"/>
        <v>0</v>
      </c>
      <c r="X64" s="27">
        <v>0</v>
      </c>
      <c r="Y64" s="27">
        <v>0</v>
      </c>
      <c r="Z64" s="2">
        <f t="shared" si="4"/>
        <v>0</v>
      </c>
      <c r="AA64" s="27">
        <f t="shared" si="5"/>
        <v>0</v>
      </c>
      <c r="AC64" s="31">
        <v>0</v>
      </c>
      <c r="AD64" s="31">
        <f t="shared" si="1"/>
        <v>0</v>
      </c>
      <c r="AE64" s="32">
        <f t="shared" si="2"/>
        <v>0</v>
      </c>
      <c r="AF64" s="27">
        <v>0</v>
      </c>
      <c r="AG64" s="27" t="s">
        <v>93</v>
      </c>
      <c r="AH64" s="31">
        <f t="shared" si="6"/>
        <v>0</v>
      </c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</row>
    <row r="65" spans="1:35" x14ac:dyDescent="0.2">
      <c r="A65" s="6">
        <v>56</v>
      </c>
      <c r="B65" s="5" t="s">
        <v>392</v>
      </c>
      <c r="C65" s="6">
        <v>1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2190500</v>
      </c>
      <c r="K65" s="2">
        <v>2259405</v>
      </c>
      <c r="L65" s="2">
        <v>1895311</v>
      </c>
      <c r="M65" s="2">
        <v>14784</v>
      </c>
      <c r="N65" s="2">
        <v>101921</v>
      </c>
      <c r="O65" s="2">
        <v>105289</v>
      </c>
      <c r="P65" s="2">
        <v>0</v>
      </c>
      <c r="Q65" s="2">
        <v>0</v>
      </c>
      <c r="R65" s="2">
        <v>0</v>
      </c>
      <c r="S65" s="2">
        <v>0</v>
      </c>
      <c r="T65" s="2" t="s">
        <v>3</v>
      </c>
      <c r="U65" s="2">
        <f t="shared" si="3"/>
        <v>6567210</v>
      </c>
      <c r="V65" s="22">
        <f t="shared" si="0"/>
        <v>9.6865399336367268</v>
      </c>
      <c r="W65" s="2"/>
      <c r="X65" s="2">
        <v>47405594.168949671</v>
      </c>
      <c r="Y65" s="24">
        <v>67797273.79428041</v>
      </c>
      <c r="Z65" s="2">
        <f t="shared" si="4"/>
        <v>20391679.625330739</v>
      </c>
      <c r="AA65" s="2">
        <f t="shared" si="5"/>
        <v>1975248.1900469263</v>
      </c>
      <c r="AB65" s="2"/>
      <c r="AC65" s="22">
        <v>134.97052283472831</v>
      </c>
      <c r="AD65" s="22">
        <f t="shared" si="1"/>
        <v>138.84864594176196</v>
      </c>
      <c r="AE65" s="23">
        <f t="shared" si="2"/>
        <v>3.8781231070336446</v>
      </c>
      <c r="AF65" s="2">
        <v>108.07</v>
      </c>
      <c r="AG65" s="2">
        <v>1</v>
      </c>
      <c r="AH65" s="22">
        <f t="shared" si="6"/>
        <v>138.84864594176196</v>
      </c>
      <c r="AI65" s="2"/>
    </row>
    <row r="66" spans="1:35" x14ac:dyDescent="0.2">
      <c r="A66" s="6">
        <v>57</v>
      </c>
      <c r="B66" s="5" t="s">
        <v>391</v>
      </c>
      <c r="C66" s="6">
        <v>1</v>
      </c>
      <c r="D66" s="2">
        <v>3444150</v>
      </c>
      <c r="E66" s="2">
        <v>563054.48</v>
      </c>
      <c r="F66" s="2">
        <v>0</v>
      </c>
      <c r="G66" s="2">
        <v>0</v>
      </c>
      <c r="H66" s="2">
        <v>0</v>
      </c>
      <c r="I66" s="2">
        <v>0</v>
      </c>
      <c r="J66" s="2">
        <v>2683184.2200000002</v>
      </c>
      <c r="K66" s="2">
        <v>4597218</v>
      </c>
      <c r="L66" s="2">
        <v>0</v>
      </c>
      <c r="M66" s="2">
        <v>54861</v>
      </c>
      <c r="N66" s="2">
        <v>0</v>
      </c>
      <c r="O66" s="2">
        <v>844141</v>
      </c>
      <c r="P66" s="2">
        <v>0</v>
      </c>
      <c r="Q66" s="2">
        <v>0</v>
      </c>
      <c r="R66" s="2">
        <v>0</v>
      </c>
      <c r="S66" s="2">
        <v>0</v>
      </c>
      <c r="T66" s="2" t="s">
        <v>3</v>
      </c>
      <c r="U66" s="2">
        <f t="shared" si="3"/>
        <v>12186608.699999999</v>
      </c>
      <c r="V66" s="22">
        <f t="shared" si="0"/>
        <v>13.14541900141516</v>
      </c>
      <c r="W66" s="2"/>
      <c r="X66" s="2">
        <v>87574481.054575801</v>
      </c>
      <c r="Y66" s="24">
        <v>92706125.979613572</v>
      </c>
      <c r="Z66" s="2">
        <f t="shared" si="4"/>
        <v>5131644.9250377715</v>
      </c>
      <c r="AA66" s="2">
        <f t="shared" si="5"/>
        <v>674576.2270610719</v>
      </c>
      <c r="AB66" s="2"/>
      <c r="AC66" s="22">
        <v>105.26866054059703</v>
      </c>
      <c r="AD66" s="22">
        <f t="shared" si="1"/>
        <v>105.08946058749589</v>
      </c>
      <c r="AE66" s="23">
        <f t="shared" si="2"/>
        <v>-0.17919995310113279</v>
      </c>
      <c r="AF66" s="2">
        <v>894.42</v>
      </c>
      <c r="AG66" s="2">
        <v>1</v>
      </c>
      <c r="AH66" s="22">
        <f t="shared" si="6"/>
        <v>105.08946058749589</v>
      </c>
      <c r="AI66" s="2"/>
    </row>
    <row r="67" spans="1:35" x14ac:dyDescent="0.2">
      <c r="A67" s="6">
        <v>58</v>
      </c>
      <c r="B67" s="5" t="s">
        <v>390</v>
      </c>
      <c r="C67" s="6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f t="shared" si="3"/>
        <v>0</v>
      </c>
      <c r="V67" s="22">
        <f t="shared" si="0"/>
        <v>0</v>
      </c>
      <c r="W67" s="2"/>
      <c r="X67" s="2">
        <v>0</v>
      </c>
      <c r="Y67" s="24">
        <v>0</v>
      </c>
      <c r="Z67" s="2">
        <f t="shared" si="4"/>
        <v>0</v>
      </c>
      <c r="AA67" s="2">
        <f t="shared" si="5"/>
        <v>0</v>
      </c>
      <c r="AB67" s="2"/>
      <c r="AC67" s="22">
        <v>0</v>
      </c>
      <c r="AD67" s="22">
        <f t="shared" si="1"/>
        <v>0</v>
      </c>
      <c r="AE67" s="23">
        <f t="shared" si="2"/>
        <v>0</v>
      </c>
      <c r="AF67" s="2">
        <v>0</v>
      </c>
      <c r="AG67" s="2" t="s">
        <v>93</v>
      </c>
      <c r="AH67" s="22">
        <f t="shared" si="6"/>
        <v>0</v>
      </c>
      <c r="AI67" s="2"/>
    </row>
    <row r="68" spans="1:35" x14ac:dyDescent="0.2">
      <c r="A68" s="6">
        <v>59</v>
      </c>
      <c r="B68" s="5" t="s">
        <v>389</v>
      </c>
      <c r="C68" s="6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f t="shared" si="3"/>
        <v>0</v>
      </c>
      <c r="V68" s="22">
        <f t="shared" si="0"/>
        <v>0</v>
      </c>
      <c r="W68" s="2"/>
      <c r="X68" s="2">
        <v>93917.833405126818</v>
      </c>
      <c r="Y68" s="24">
        <v>152290.33340512682</v>
      </c>
      <c r="Z68" s="2">
        <f t="shared" si="4"/>
        <v>58372.5</v>
      </c>
      <c r="AA68" s="2">
        <f t="shared" si="5"/>
        <v>0</v>
      </c>
      <c r="AB68" s="2"/>
      <c r="AC68" s="22">
        <v>0</v>
      </c>
      <c r="AD68" s="22">
        <f t="shared" si="1"/>
        <v>0</v>
      </c>
      <c r="AE68" s="23">
        <f t="shared" si="2"/>
        <v>0</v>
      </c>
      <c r="AF68" s="2">
        <v>0</v>
      </c>
      <c r="AG68" s="2" t="s">
        <v>93</v>
      </c>
      <c r="AH68" s="22">
        <f t="shared" si="6"/>
        <v>0</v>
      </c>
      <c r="AI68" s="2"/>
    </row>
    <row r="69" spans="1:35" x14ac:dyDescent="0.2">
      <c r="A69" s="6">
        <v>60</v>
      </c>
      <c r="B69" s="5" t="s">
        <v>388</v>
      </c>
      <c r="C69" s="6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f t="shared" si="3"/>
        <v>0</v>
      </c>
      <c r="V69" s="22">
        <f t="shared" si="0"/>
        <v>0</v>
      </c>
      <c r="W69" s="2"/>
      <c r="X69" s="2">
        <v>267134.68272901117</v>
      </c>
      <c r="Y69" s="24">
        <v>309626.09999999998</v>
      </c>
      <c r="Z69" s="2">
        <f t="shared" si="4"/>
        <v>42491.417270988808</v>
      </c>
      <c r="AA69" s="2">
        <f t="shared" si="5"/>
        <v>0</v>
      </c>
      <c r="AB69" s="2"/>
      <c r="AC69" s="22">
        <v>0</v>
      </c>
      <c r="AD69" s="22">
        <f t="shared" si="1"/>
        <v>0</v>
      </c>
      <c r="AE69" s="23">
        <f t="shared" si="2"/>
        <v>0</v>
      </c>
      <c r="AF69" s="2">
        <v>0</v>
      </c>
      <c r="AG69" s="2" t="s">
        <v>93</v>
      </c>
      <c r="AH69" s="22">
        <f t="shared" si="6"/>
        <v>0</v>
      </c>
      <c r="AI69" s="2"/>
    </row>
    <row r="70" spans="1:35" x14ac:dyDescent="0.2">
      <c r="A70" s="6">
        <v>61</v>
      </c>
      <c r="B70" s="5" t="s">
        <v>387</v>
      </c>
      <c r="C70" s="6">
        <v>1</v>
      </c>
      <c r="D70" s="2">
        <v>0</v>
      </c>
      <c r="E70" s="2">
        <v>850000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2367702</v>
      </c>
      <c r="M70" s="2">
        <v>32266</v>
      </c>
      <c r="N70" s="2">
        <v>63619</v>
      </c>
      <c r="O70" s="2">
        <v>218674</v>
      </c>
      <c r="P70" s="2">
        <v>0</v>
      </c>
      <c r="Q70" s="2">
        <v>0</v>
      </c>
      <c r="R70" s="2">
        <v>0</v>
      </c>
      <c r="S70" s="2">
        <v>0</v>
      </c>
      <c r="T70" s="2" t="s">
        <v>3</v>
      </c>
      <c r="U70" s="2">
        <f t="shared" si="3"/>
        <v>3532261</v>
      </c>
      <c r="V70" s="22">
        <f t="shared" si="0"/>
        <v>3.6884821531894825</v>
      </c>
      <c r="W70" s="2"/>
      <c r="X70" s="2">
        <v>91782958.022283211</v>
      </c>
      <c r="Y70" s="24">
        <v>95764622.229379743</v>
      </c>
      <c r="Z70" s="2">
        <f t="shared" si="4"/>
        <v>3981664.207096532</v>
      </c>
      <c r="AA70" s="2">
        <f t="shared" si="5"/>
        <v>146862.9736786891</v>
      </c>
      <c r="AB70" s="2"/>
      <c r="AC70" s="22">
        <v>104.75531819121811</v>
      </c>
      <c r="AD70" s="22">
        <f t="shared" si="1"/>
        <v>104.17811902781213</v>
      </c>
      <c r="AE70" s="23">
        <f t="shared" si="2"/>
        <v>-0.57719916340597877</v>
      </c>
      <c r="AF70" s="2">
        <v>265.58999999999997</v>
      </c>
      <c r="AG70" s="2">
        <v>1</v>
      </c>
      <c r="AH70" s="22">
        <f t="shared" si="6"/>
        <v>104.17811902781213</v>
      </c>
      <c r="AI70" s="2"/>
    </row>
    <row r="71" spans="1:35" x14ac:dyDescent="0.2">
      <c r="A71" s="6">
        <v>62</v>
      </c>
      <c r="B71" s="5" t="s">
        <v>386</v>
      </c>
      <c r="C71" s="6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f t="shared" si="3"/>
        <v>0</v>
      </c>
      <c r="V71" s="22">
        <f t="shared" si="0"/>
        <v>0</v>
      </c>
      <c r="W71" s="2"/>
      <c r="X71" s="2">
        <v>0</v>
      </c>
      <c r="Y71" s="24">
        <v>0</v>
      </c>
      <c r="Z71" s="2">
        <f t="shared" si="4"/>
        <v>0</v>
      </c>
      <c r="AA71" s="2">
        <f t="shared" si="5"/>
        <v>0</v>
      </c>
      <c r="AB71" s="2"/>
      <c r="AC71" s="22">
        <v>0</v>
      </c>
      <c r="AD71" s="22">
        <f t="shared" si="1"/>
        <v>0</v>
      </c>
      <c r="AE71" s="23">
        <f t="shared" si="2"/>
        <v>0</v>
      </c>
      <c r="AF71" s="2">
        <v>0</v>
      </c>
      <c r="AG71" s="2" t="s">
        <v>93</v>
      </c>
      <c r="AH71" s="22">
        <f t="shared" si="6"/>
        <v>0</v>
      </c>
      <c r="AI71" s="2"/>
    </row>
    <row r="72" spans="1:35" x14ac:dyDescent="0.2">
      <c r="A72" s="6">
        <v>63</v>
      </c>
      <c r="B72" s="5" t="s">
        <v>385</v>
      </c>
      <c r="C72" s="6">
        <v>1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145000</v>
      </c>
      <c r="K72" s="2">
        <v>0</v>
      </c>
      <c r="L72" s="2">
        <v>39711</v>
      </c>
      <c r="M72" s="2">
        <v>9607</v>
      </c>
      <c r="N72" s="2">
        <v>14514</v>
      </c>
      <c r="O72" s="2">
        <v>2004</v>
      </c>
      <c r="P72" s="2">
        <v>0</v>
      </c>
      <c r="Q72" s="2">
        <v>0</v>
      </c>
      <c r="R72" s="2">
        <v>0</v>
      </c>
      <c r="S72" s="2">
        <v>0</v>
      </c>
      <c r="T72" s="2" t="s">
        <v>13</v>
      </c>
      <c r="U72" s="2">
        <f t="shared" si="3"/>
        <v>177081.65</v>
      </c>
      <c r="V72" s="22">
        <f t="shared" si="0"/>
        <v>6.6410881295520792</v>
      </c>
      <c r="W72" s="2"/>
      <c r="X72" s="2">
        <v>1862062.3235625066</v>
      </c>
      <c r="Y72" s="24">
        <v>2666455.354085831</v>
      </c>
      <c r="Z72" s="2">
        <f t="shared" si="4"/>
        <v>804393.03052332439</v>
      </c>
      <c r="AA72" s="2">
        <f t="shared" si="5"/>
        <v>53420.45006502873</v>
      </c>
      <c r="AB72" s="2"/>
      <c r="AC72" s="22">
        <v>150.0322999339825</v>
      </c>
      <c r="AD72" s="22">
        <f t="shared" si="1"/>
        <v>140.33015280721278</v>
      </c>
      <c r="AE72" s="23">
        <f t="shared" si="2"/>
        <v>-9.7021471267697166</v>
      </c>
      <c r="AF72" s="2">
        <v>4</v>
      </c>
      <c r="AG72" s="2">
        <v>1</v>
      </c>
      <c r="AH72" s="22">
        <f t="shared" si="6"/>
        <v>140.33015280721278</v>
      </c>
      <c r="AI72" s="2"/>
    </row>
    <row r="73" spans="1:35" x14ac:dyDescent="0.2">
      <c r="A73" s="6">
        <v>64</v>
      </c>
      <c r="B73" s="5" t="s">
        <v>384</v>
      </c>
      <c r="C73" s="6">
        <v>1</v>
      </c>
      <c r="D73" s="2">
        <v>0</v>
      </c>
      <c r="E73" s="2">
        <v>50000</v>
      </c>
      <c r="F73" s="2">
        <v>0</v>
      </c>
      <c r="G73" s="2">
        <v>0</v>
      </c>
      <c r="H73" s="2">
        <v>0</v>
      </c>
      <c r="I73" s="2">
        <v>0</v>
      </c>
      <c r="J73" s="2">
        <v>1120172</v>
      </c>
      <c r="K73" s="2">
        <v>676391</v>
      </c>
      <c r="L73" s="2">
        <v>726239</v>
      </c>
      <c r="M73" s="2">
        <v>1222</v>
      </c>
      <c r="N73" s="2">
        <v>116262</v>
      </c>
      <c r="O73" s="2">
        <v>56651</v>
      </c>
      <c r="P73" s="2">
        <v>0</v>
      </c>
      <c r="Q73" s="2">
        <v>0</v>
      </c>
      <c r="R73" s="2">
        <v>0</v>
      </c>
      <c r="S73" s="2">
        <v>0</v>
      </c>
      <c r="T73" s="2" t="s">
        <v>3</v>
      </c>
      <c r="U73" s="2">
        <f t="shared" si="3"/>
        <v>2746937</v>
      </c>
      <c r="V73" s="22">
        <f t="shared" si="0"/>
        <v>10.633967134337025</v>
      </c>
      <c r="W73" s="2"/>
      <c r="X73" s="2">
        <v>21918110.246938307</v>
      </c>
      <c r="Y73" s="24">
        <v>25831723.620154463</v>
      </c>
      <c r="Z73" s="2">
        <f t="shared" si="4"/>
        <v>3913613.3732161559</v>
      </c>
      <c r="AA73" s="2">
        <f t="shared" si="5"/>
        <v>416172.35987282469</v>
      </c>
      <c r="AB73" s="2"/>
      <c r="AC73" s="22">
        <v>112.9378991775847</v>
      </c>
      <c r="AD73" s="22">
        <f t="shared" si="1"/>
        <v>115.9568547376564</v>
      </c>
      <c r="AE73" s="23">
        <f t="shared" si="2"/>
        <v>3.0189555600717028</v>
      </c>
      <c r="AF73" s="2">
        <v>64.14</v>
      </c>
      <c r="AG73" s="2">
        <v>1</v>
      </c>
      <c r="AH73" s="22">
        <f t="shared" si="6"/>
        <v>115.9568547376564</v>
      </c>
      <c r="AI73" s="2"/>
    </row>
    <row r="74" spans="1:35" x14ac:dyDescent="0.2">
      <c r="A74" s="6">
        <v>65</v>
      </c>
      <c r="B74" s="5" t="s">
        <v>383</v>
      </c>
      <c r="C74" s="6">
        <v>1</v>
      </c>
      <c r="D74" s="2">
        <v>0</v>
      </c>
      <c r="E74" s="2">
        <v>5000</v>
      </c>
      <c r="F74" s="2">
        <v>0</v>
      </c>
      <c r="G74" s="2">
        <v>0</v>
      </c>
      <c r="H74" s="2">
        <v>0</v>
      </c>
      <c r="I74" s="2">
        <v>0</v>
      </c>
      <c r="J74" s="2">
        <v>451127</v>
      </c>
      <c r="K74" s="2">
        <v>687572</v>
      </c>
      <c r="L74" s="2">
        <v>873538</v>
      </c>
      <c r="M74" s="2">
        <v>0</v>
      </c>
      <c r="N74" s="2">
        <v>0</v>
      </c>
      <c r="O74" s="2">
        <v>1115</v>
      </c>
      <c r="P74" s="2">
        <v>0</v>
      </c>
      <c r="Q74" s="2">
        <v>0</v>
      </c>
      <c r="R74" s="2">
        <v>0</v>
      </c>
      <c r="S74" s="2">
        <v>0</v>
      </c>
      <c r="T74" s="2" t="s">
        <v>13</v>
      </c>
      <c r="U74" s="2">
        <f t="shared" si="3"/>
        <v>1275844.7000000002</v>
      </c>
      <c r="V74" s="22">
        <f t="shared" ref="V74:V137" si="7">IF(AND(C74=1,U74&gt;0),U74/Y74*100,0)</f>
        <v>5.4922456544603282</v>
      </c>
      <c r="W74" s="2"/>
      <c r="X74" s="2">
        <v>14375663.798876762</v>
      </c>
      <c r="Y74" s="24">
        <v>23229927.797637187</v>
      </c>
      <c r="Z74" s="2">
        <f t="shared" si="4"/>
        <v>8854263.9987604246</v>
      </c>
      <c r="AA74" s="2">
        <f t="shared" si="5"/>
        <v>486297.9297063647</v>
      </c>
      <c r="AB74" s="2"/>
      <c r="AC74" s="22">
        <v>147.32786799939143</v>
      </c>
      <c r="AD74" s="22">
        <f t="shared" ref="AD74:AD137" si="8">IF(C74=1,(Y74-AA74)/X74*100,0)</f>
        <v>158.20924992491746</v>
      </c>
      <c r="AE74" s="23">
        <f t="shared" ref="AE74:AE137" si="9">AD74-AC74</f>
        <v>10.881381925526028</v>
      </c>
      <c r="AF74" s="2">
        <v>3</v>
      </c>
      <c r="AG74" s="2">
        <v>1</v>
      </c>
      <c r="AH74" s="22">
        <f t="shared" si="6"/>
        <v>158.20924992491746</v>
      </c>
      <c r="AI74" s="2"/>
    </row>
    <row r="75" spans="1:35" x14ac:dyDescent="0.2">
      <c r="A75" s="6">
        <v>66</v>
      </c>
      <c r="B75" s="5" t="s">
        <v>382</v>
      </c>
      <c r="C75" s="6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f t="shared" ref="U75:U138" si="10">IF(T75="X",SUM(D75:S75),IF(OR(T75="X16",T75="X17"),SUM(D75:S75)-D75*0.25-L75*0.25,IF(T75="x18",SUM(D75:S75)-D75*0.85-L75*0.85, SUM(D75:S75)-D75-L75)))</f>
        <v>0</v>
      </c>
      <c r="V75" s="22">
        <f t="shared" si="7"/>
        <v>0</v>
      </c>
      <c r="W75" s="2"/>
      <c r="X75" s="2">
        <v>13416.833343589547</v>
      </c>
      <c r="Y75" s="24">
        <v>50332</v>
      </c>
      <c r="Z75" s="2">
        <f t="shared" ref="Z75:Z138" si="11">IF(Y75-X75&gt;0,Y75-X75,0)</f>
        <v>36915.166656410453</v>
      </c>
      <c r="AA75" s="2">
        <f t="shared" ref="AA75:AA138" si="12">V75*0.01*Z75</f>
        <v>0</v>
      </c>
      <c r="AB75" s="2"/>
      <c r="AC75" s="22">
        <v>0</v>
      </c>
      <c r="AD75" s="22">
        <f t="shared" si="8"/>
        <v>0</v>
      </c>
      <c r="AE75" s="23">
        <f t="shared" si="9"/>
        <v>0</v>
      </c>
      <c r="AF75" s="2">
        <v>0</v>
      </c>
      <c r="AG75" s="2" t="s">
        <v>93</v>
      </c>
      <c r="AH75" s="22">
        <f t="shared" ref="AH75:AH138" si="13">IF(AG75=1,AD75,AC75)</f>
        <v>0</v>
      </c>
      <c r="AI75" s="2"/>
    </row>
    <row r="76" spans="1:35" x14ac:dyDescent="0.2">
      <c r="A76" s="6">
        <v>67</v>
      </c>
      <c r="B76" s="5" t="s">
        <v>381</v>
      </c>
      <c r="C76" s="6">
        <v>1</v>
      </c>
      <c r="D76" s="2">
        <v>0</v>
      </c>
      <c r="E76" s="2">
        <v>55000</v>
      </c>
      <c r="F76" s="2">
        <v>0</v>
      </c>
      <c r="G76" s="2">
        <v>0</v>
      </c>
      <c r="H76" s="2">
        <v>0</v>
      </c>
      <c r="I76" s="2">
        <v>85000</v>
      </c>
      <c r="J76" s="2">
        <v>440000</v>
      </c>
      <c r="K76" s="2">
        <v>859932</v>
      </c>
      <c r="L76" s="2">
        <v>455212</v>
      </c>
      <c r="M76" s="2">
        <v>0</v>
      </c>
      <c r="N76" s="2">
        <v>0</v>
      </c>
      <c r="O76" s="2">
        <v>1337</v>
      </c>
      <c r="P76" s="2">
        <v>0</v>
      </c>
      <c r="Q76" s="2">
        <v>0</v>
      </c>
      <c r="R76" s="2">
        <v>0</v>
      </c>
      <c r="S76" s="2">
        <v>0</v>
      </c>
      <c r="T76" s="2" t="s">
        <v>13</v>
      </c>
      <c r="U76" s="2">
        <f t="shared" si="10"/>
        <v>1509550.8</v>
      </c>
      <c r="V76" s="22">
        <f t="shared" si="7"/>
        <v>3.9208837939334078</v>
      </c>
      <c r="W76" s="2"/>
      <c r="X76" s="2">
        <v>18805576.707899675</v>
      </c>
      <c r="Y76" s="24">
        <v>38500268.799999997</v>
      </c>
      <c r="Z76" s="2">
        <f t="shared" si="11"/>
        <v>19694692.092100322</v>
      </c>
      <c r="AA76" s="2">
        <f t="shared" si="12"/>
        <v>772205.99050424597</v>
      </c>
      <c r="AB76" s="2"/>
      <c r="AC76" s="22">
        <v>196.43370506710266</v>
      </c>
      <c r="AD76" s="22">
        <f t="shared" si="8"/>
        <v>200.6216740678168</v>
      </c>
      <c r="AE76" s="23">
        <f t="shared" si="9"/>
        <v>4.1879690007141335</v>
      </c>
      <c r="AF76" s="2">
        <v>1</v>
      </c>
      <c r="AG76" s="2">
        <v>1</v>
      </c>
      <c r="AH76" s="22">
        <f t="shared" si="13"/>
        <v>200.6216740678168</v>
      </c>
      <c r="AI76" s="2"/>
    </row>
    <row r="77" spans="1:35" x14ac:dyDescent="0.2">
      <c r="A77" s="6">
        <v>68</v>
      </c>
      <c r="B77" s="5" t="s">
        <v>380</v>
      </c>
      <c r="C77" s="6">
        <v>1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35360</v>
      </c>
      <c r="N77" s="2">
        <v>31243</v>
      </c>
      <c r="O77" s="2">
        <v>5382</v>
      </c>
      <c r="P77" s="2">
        <v>0</v>
      </c>
      <c r="Q77" s="2">
        <v>0</v>
      </c>
      <c r="R77" s="2">
        <v>0</v>
      </c>
      <c r="S77" s="2">
        <v>0</v>
      </c>
      <c r="T77" s="2" t="s">
        <v>13</v>
      </c>
      <c r="U77" s="2">
        <f t="shared" si="10"/>
        <v>71985</v>
      </c>
      <c r="V77" s="22">
        <f t="shared" si="7"/>
        <v>3.0938007024670977</v>
      </c>
      <c r="W77" s="2"/>
      <c r="X77" s="2">
        <v>1137791.5559876624</v>
      </c>
      <c r="Y77" s="24">
        <v>2326749.7464396078</v>
      </c>
      <c r="Z77" s="2">
        <f t="shared" si="11"/>
        <v>1188958.1904519454</v>
      </c>
      <c r="AA77" s="2">
        <f t="shared" si="12"/>
        <v>36783.996848242379</v>
      </c>
      <c r="AB77" s="2"/>
      <c r="AC77" s="22">
        <v>171.40438086693908</v>
      </c>
      <c r="AD77" s="22">
        <f t="shared" si="8"/>
        <v>201.26408370147865</v>
      </c>
      <c r="AE77" s="23">
        <f t="shared" si="9"/>
        <v>29.859702834539576</v>
      </c>
      <c r="AF77" s="2">
        <v>3</v>
      </c>
      <c r="AG77" s="2">
        <v>1</v>
      </c>
      <c r="AH77" s="22">
        <f t="shared" si="13"/>
        <v>201.26408370147865</v>
      </c>
      <c r="AI77" s="2"/>
    </row>
    <row r="78" spans="1:35" x14ac:dyDescent="0.2">
      <c r="A78" s="6">
        <v>69</v>
      </c>
      <c r="B78" s="5" t="s">
        <v>379</v>
      </c>
      <c r="C78" s="6">
        <v>0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>
        <v>0</v>
      </c>
      <c r="U78" s="2">
        <f t="shared" si="10"/>
        <v>0</v>
      </c>
      <c r="V78" s="22">
        <f t="shared" si="7"/>
        <v>0</v>
      </c>
      <c r="W78" s="2"/>
      <c r="X78" s="2">
        <v>120751.50009230593</v>
      </c>
      <c r="Y78" s="24">
        <v>179260.2</v>
      </c>
      <c r="Z78" s="2">
        <f t="shared" si="11"/>
        <v>58508.699907694085</v>
      </c>
      <c r="AA78" s="2">
        <f t="shared" si="12"/>
        <v>0</v>
      </c>
      <c r="AB78" s="2"/>
      <c r="AC78" s="22">
        <v>0</v>
      </c>
      <c r="AD78" s="22">
        <f t="shared" si="8"/>
        <v>0</v>
      </c>
      <c r="AE78" s="23">
        <f t="shared" si="9"/>
        <v>0</v>
      </c>
      <c r="AF78" s="2">
        <v>0</v>
      </c>
      <c r="AG78" s="2" t="s">
        <v>93</v>
      </c>
      <c r="AH78" s="22">
        <f t="shared" si="13"/>
        <v>0</v>
      </c>
      <c r="AI78" s="2"/>
    </row>
    <row r="79" spans="1:35" x14ac:dyDescent="0.2">
      <c r="A79" s="6">
        <v>70</v>
      </c>
      <c r="B79" s="5" t="s">
        <v>378</v>
      </c>
      <c r="C79" s="6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f t="shared" si="10"/>
        <v>0</v>
      </c>
      <c r="V79" s="22">
        <f t="shared" si="7"/>
        <v>0</v>
      </c>
      <c r="W79" s="2"/>
      <c r="X79" s="2">
        <v>240301.01604183207</v>
      </c>
      <c r="Y79" s="24">
        <v>427831</v>
      </c>
      <c r="Z79" s="2">
        <f t="shared" si="11"/>
        <v>187529.98395816793</v>
      </c>
      <c r="AA79" s="2">
        <f t="shared" si="12"/>
        <v>0</v>
      </c>
      <c r="AB79" s="2"/>
      <c r="AC79" s="22">
        <v>0</v>
      </c>
      <c r="AD79" s="22">
        <f t="shared" si="8"/>
        <v>0</v>
      </c>
      <c r="AE79" s="23">
        <f t="shared" si="9"/>
        <v>0</v>
      </c>
      <c r="AF79" s="2">
        <v>0</v>
      </c>
      <c r="AG79" s="2" t="s">
        <v>93</v>
      </c>
      <c r="AH79" s="22">
        <f t="shared" si="13"/>
        <v>0</v>
      </c>
      <c r="AI79" s="2"/>
    </row>
    <row r="80" spans="1:35" x14ac:dyDescent="0.2">
      <c r="A80" s="6">
        <v>71</v>
      </c>
      <c r="B80" s="5" t="s">
        <v>377</v>
      </c>
      <c r="C80" s="6">
        <v>1</v>
      </c>
      <c r="D80" s="2">
        <v>0</v>
      </c>
      <c r="E80" s="2">
        <v>55991</v>
      </c>
      <c r="F80" s="2">
        <v>0</v>
      </c>
      <c r="G80" s="2">
        <v>0</v>
      </c>
      <c r="H80" s="2">
        <v>0</v>
      </c>
      <c r="I80" s="2">
        <v>0</v>
      </c>
      <c r="J80" s="2">
        <v>2160252</v>
      </c>
      <c r="K80" s="2">
        <v>835069</v>
      </c>
      <c r="L80" s="2">
        <v>1994840</v>
      </c>
      <c r="M80" s="2">
        <v>0</v>
      </c>
      <c r="N80" s="2">
        <v>0</v>
      </c>
      <c r="O80" s="2">
        <v>6283</v>
      </c>
      <c r="P80" s="2">
        <v>0</v>
      </c>
      <c r="Q80" s="2">
        <v>0</v>
      </c>
      <c r="R80" s="2">
        <v>0</v>
      </c>
      <c r="S80" s="2">
        <v>0</v>
      </c>
      <c r="T80" s="2" t="s">
        <v>3</v>
      </c>
      <c r="U80" s="2">
        <f t="shared" si="10"/>
        <v>5052435</v>
      </c>
      <c r="V80" s="22">
        <f t="shared" si="7"/>
        <v>9.4868883845974228</v>
      </c>
      <c r="W80" s="2"/>
      <c r="X80" s="2">
        <v>33833411.73052796</v>
      </c>
      <c r="Y80" s="24">
        <v>53257030.073242515</v>
      </c>
      <c r="Z80" s="2">
        <f t="shared" si="11"/>
        <v>19423618.342714556</v>
      </c>
      <c r="AA80" s="2">
        <f t="shared" si="12"/>
        <v>1842696.9924235218</v>
      </c>
      <c r="AB80" s="2"/>
      <c r="AC80" s="22">
        <v>139.70368061727513</v>
      </c>
      <c r="AD80" s="22">
        <f t="shared" si="8"/>
        <v>151.96319392888105</v>
      </c>
      <c r="AE80" s="23">
        <f t="shared" si="9"/>
        <v>12.259513311605929</v>
      </c>
      <c r="AF80" s="2">
        <v>9.379999999999999</v>
      </c>
      <c r="AG80" s="2">
        <v>1</v>
      </c>
      <c r="AH80" s="22">
        <f t="shared" si="13"/>
        <v>151.96319392888105</v>
      </c>
      <c r="AI80" s="2"/>
    </row>
    <row r="81" spans="1:35" x14ac:dyDescent="0.2">
      <c r="A81" s="6">
        <v>72</v>
      </c>
      <c r="B81" s="5" t="s">
        <v>376</v>
      </c>
      <c r="C81" s="6">
        <v>1</v>
      </c>
      <c r="D81" s="2">
        <v>0</v>
      </c>
      <c r="E81" s="2">
        <v>212081.95</v>
      </c>
      <c r="F81" s="2">
        <v>0</v>
      </c>
      <c r="G81" s="2">
        <v>0</v>
      </c>
      <c r="H81" s="2">
        <v>0</v>
      </c>
      <c r="I81" s="2">
        <v>479224.97</v>
      </c>
      <c r="J81" s="2">
        <v>692873.75</v>
      </c>
      <c r="K81" s="2">
        <v>83252.33</v>
      </c>
      <c r="L81" s="2">
        <v>912382</v>
      </c>
      <c r="M81" s="2">
        <v>0</v>
      </c>
      <c r="N81" s="2">
        <v>0</v>
      </c>
      <c r="O81" s="2">
        <v>10074</v>
      </c>
      <c r="P81" s="2">
        <v>0</v>
      </c>
      <c r="Q81" s="2">
        <v>0</v>
      </c>
      <c r="R81" s="2">
        <v>0</v>
      </c>
      <c r="S81" s="2">
        <v>0</v>
      </c>
      <c r="T81" s="2" t="s">
        <v>3</v>
      </c>
      <c r="U81" s="2">
        <f t="shared" si="10"/>
        <v>2389889</v>
      </c>
      <c r="V81" s="22">
        <f t="shared" si="7"/>
        <v>5.2822598555261866</v>
      </c>
      <c r="W81" s="2"/>
      <c r="X81" s="2">
        <v>36194408.009417139</v>
      </c>
      <c r="Y81" s="24">
        <v>45243684.812282562</v>
      </c>
      <c r="Z81" s="2">
        <f t="shared" si="11"/>
        <v>9049276.8028654233</v>
      </c>
      <c r="AA81" s="2">
        <f t="shared" si="12"/>
        <v>478006.31577320385</v>
      </c>
      <c r="AB81" s="2"/>
      <c r="AC81" s="22">
        <v>120.34021705495557</v>
      </c>
      <c r="AD81" s="22">
        <f t="shared" si="8"/>
        <v>123.68120093264719</v>
      </c>
      <c r="AE81" s="23">
        <f t="shared" si="9"/>
        <v>3.3409838776916132</v>
      </c>
      <c r="AF81" s="2">
        <v>9.2200000000000006</v>
      </c>
      <c r="AG81" s="2">
        <v>1</v>
      </c>
      <c r="AH81" s="22">
        <f t="shared" si="13"/>
        <v>123.68120093264719</v>
      </c>
      <c r="AI81" s="2"/>
    </row>
    <row r="82" spans="1:35" x14ac:dyDescent="0.2">
      <c r="A82" s="6">
        <v>73</v>
      </c>
      <c r="B82" s="5" t="s">
        <v>375</v>
      </c>
      <c r="C82" s="6">
        <v>1</v>
      </c>
      <c r="D82" s="2">
        <v>0</v>
      </c>
      <c r="E82" s="2">
        <v>50000</v>
      </c>
      <c r="F82" s="2">
        <v>0</v>
      </c>
      <c r="G82" s="2">
        <v>0</v>
      </c>
      <c r="H82" s="2">
        <v>0</v>
      </c>
      <c r="I82" s="2">
        <v>0</v>
      </c>
      <c r="J82" s="2">
        <v>751157</v>
      </c>
      <c r="K82" s="2">
        <v>981162</v>
      </c>
      <c r="L82" s="2">
        <v>1625722</v>
      </c>
      <c r="M82" s="2">
        <v>3786</v>
      </c>
      <c r="N82" s="2">
        <v>0</v>
      </c>
      <c r="O82" s="2">
        <v>19545</v>
      </c>
      <c r="P82" s="2">
        <v>0</v>
      </c>
      <c r="Q82" s="2">
        <v>0</v>
      </c>
      <c r="R82" s="2">
        <v>0</v>
      </c>
      <c r="S82" s="2">
        <v>0</v>
      </c>
      <c r="T82" s="2" t="s">
        <v>13</v>
      </c>
      <c r="U82" s="2">
        <f t="shared" si="10"/>
        <v>2049508.3</v>
      </c>
      <c r="V82" s="22">
        <f t="shared" si="7"/>
        <v>4.1848852369981708</v>
      </c>
      <c r="W82" s="2"/>
      <c r="X82" s="2">
        <v>27026023.747824714</v>
      </c>
      <c r="Y82" s="24">
        <v>48974062.224705532</v>
      </c>
      <c r="Z82" s="2">
        <f t="shared" si="11"/>
        <v>21948038.476880819</v>
      </c>
      <c r="AA82" s="2">
        <f t="shared" si="12"/>
        <v>918500.22202966362</v>
      </c>
      <c r="AB82" s="2"/>
      <c r="AC82" s="22">
        <v>170.75196029227888</v>
      </c>
      <c r="AD82" s="22">
        <f t="shared" si="8"/>
        <v>177.81218003460015</v>
      </c>
      <c r="AE82" s="23">
        <f t="shared" si="9"/>
        <v>7.0602197423212658</v>
      </c>
      <c r="AF82" s="2">
        <v>17.12</v>
      </c>
      <c r="AG82" s="2">
        <v>1</v>
      </c>
      <c r="AH82" s="22">
        <f t="shared" si="13"/>
        <v>177.81218003460015</v>
      </c>
      <c r="AI82" s="2"/>
    </row>
    <row r="83" spans="1:35" x14ac:dyDescent="0.2">
      <c r="A83" s="6">
        <v>74</v>
      </c>
      <c r="B83" s="5" t="s">
        <v>374</v>
      </c>
      <c r="C83" s="6">
        <v>1</v>
      </c>
      <c r="D83" s="2">
        <v>0</v>
      </c>
      <c r="E83" s="2">
        <v>162000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88747</v>
      </c>
      <c r="M83" s="2">
        <v>0</v>
      </c>
      <c r="N83" s="2">
        <v>42301</v>
      </c>
      <c r="O83" s="2">
        <v>8303</v>
      </c>
      <c r="P83" s="2">
        <v>0</v>
      </c>
      <c r="Q83" s="2">
        <v>0</v>
      </c>
      <c r="R83" s="2">
        <v>0</v>
      </c>
      <c r="S83" s="2">
        <v>0</v>
      </c>
      <c r="T83" s="2" t="s">
        <v>13</v>
      </c>
      <c r="U83" s="2">
        <f t="shared" si="10"/>
        <v>225916.05</v>
      </c>
      <c r="V83" s="22">
        <f t="shared" si="7"/>
        <v>4.2745284982682348</v>
      </c>
      <c r="W83" s="2"/>
      <c r="X83" s="2">
        <v>3148595.0953759653</v>
      </c>
      <c r="Y83" s="24">
        <v>5285168.8810011847</v>
      </c>
      <c r="Z83" s="2">
        <f t="shared" si="11"/>
        <v>2136573.7856252193</v>
      </c>
      <c r="AA83" s="2">
        <f t="shared" si="12"/>
        <v>91328.455353078461</v>
      </c>
      <c r="AB83" s="2"/>
      <c r="AC83" s="22">
        <v>166.65706164896147</v>
      </c>
      <c r="AD83" s="22">
        <f t="shared" si="8"/>
        <v>164.95739427644392</v>
      </c>
      <c r="AE83" s="23">
        <f t="shared" si="9"/>
        <v>-1.6996673725175526</v>
      </c>
      <c r="AF83" s="2">
        <v>6</v>
      </c>
      <c r="AG83" s="2">
        <v>1</v>
      </c>
      <c r="AH83" s="22">
        <f t="shared" si="13"/>
        <v>164.95739427644392</v>
      </c>
      <c r="AI83" s="2"/>
    </row>
    <row r="84" spans="1:35" x14ac:dyDescent="0.2">
      <c r="A84" s="6">
        <v>75</v>
      </c>
      <c r="B84" s="5" t="s">
        <v>373</v>
      </c>
      <c r="C84" s="6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f t="shared" si="10"/>
        <v>0</v>
      </c>
      <c r="V84" s="22">
        <f t="shared" si="7"/>
        <v>0</v>
      </c>
      <c r="W84" s="2"/>
      <c r="X84" s="2">
        <v>0</v>
      </c>
      <c r="Y84" s="24">
        <v>84641</v>
      </c>
      <c r="Z84" s="2">
        <f t="shared" si="11"/>
        <v>84641</v>
      </c>
      <c r="AA84" s="2">
        <f t="shared" si="12"/>
        <v>0</v>
      </c>
      <c r="AB84" s="2"/>
      <c r="AC84" s="22">
        <v>0</v>
      </c>
      <c r="AD84" s="22">
        <f t="shared" si="8"/>
        <v>0</v>
      </c>
      <c r="AE84" s="23">
        <f t="shared" si="9"/>
        <v>0</v>
      </c>
      <c r="AF84" s="2">
        <v>0</v>
      </c>
      <c r="AG84" s="2" t="s">
        <v>93</v>
      </c>
      <c r="AH84" s="22">
        <f t="shared" si="13"/>
        <v>0</v>
      </c>
      <c r="AI84" s="2"/>
    </row>
    <row r="85" spans="1:35" x14ac:dyDescent="0.2">
      <c r="A85" s="6">
        <v>76</v>
      </c>
      <c r="B85" s="5" t="s">
        <v>372</v>
      </c>
      <c r="C85" s="6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f t="shared" si="10"/>
        <v>0</v>
      </c>
      <c r="V85" s="22">
        <f t="shared" si="7"/>
        <v>0</v>
      </c>
      <c r="W85" s="2"/>
      <c r="X85" s="2">
        <v>0</v>
      </c>
      <c r="Y85" s="24">
        <v>0</v>
      </c>
      <c r="Z85" s="2">
        <f t="shared" si="11"/>
        <v>0</v>
      </c>
      <c r="AA85" s="2">
        <f t="shared" si="12"/>
        <v>0</v>
      </c>
      <c r="AB85" s="2"/>
      <c r="AC85" s="22">
        <v>0</v>
      </c>
      <c r="AD85" s="22">
        <f t="shared" si="8"/>
        <v>0</v>
      </c>
      <c r="AE85" s="23">
        <f t="shared" si="9"/>
        <v>0</v>
      </c>
      <c r="AF85" s="2">
        <v>0</v>
      </c>
      <c r="AG85" s="2" t="s">
        <v>93</v>
      </c>
      <c r="AH85" s="22">
        <f t="shared" si="13"/>
        <v>0</v>
      </c>
      <c r="AI85" s="2"/>
    </row>
    <row r="86" spans="1:35" x14ac:dyDescent="0.2">
      <c r="A86" s="6">
        <v>77</v>
      </c>
      <c r="B86" s="5" t="s">
        <v>371</v>
      </c>
      <c r="C86" s="6">
        <v>1</v>
      </c>
      <c r="D86" s="2">
        <v>0</v>
      </c>
      <c r="E86" s="2">
        <v>62831</v>
      </c>
      <c r="F86" s="2">
        <v>0</v>
      </c>
      <c r="G86" s="2">
        <v>0</v>
      </c>
      <c r="H86" s="2">
        <v>0</v>
      </c>
      <c r="I86" s="2">
        <v>125110</v>
      </c>
      <c r="J86" s="2">
        <v>913349</v>
      </c>
      <c r="K86" s="2">
        <v>258245</v>
      </c>
      <c r="L86" s="2">
        <v>193464</v>
      </c>
      <c r="M86" s="2">
        <v>0</v>
      </c>
      <c r="N86" s="2">
        <v>82533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 t="s">
        <v>3</v>
      </c>
      <c r="U86" s="2">
        <f t="shared" si="10"/>
        <v>1635532</v>
      </c>
      <c r="V86" s="22">
        <f t="shared" si="7"/>
        <v>10.222941407062926</v>
      </c>
      <c r="W86" s="2"/>
      <c r="X86" s="2">
        <v>12935870.449951056</v>
      </c>
      <c r="Y86" s="24">
        <v>15998643.98</v>
      </c>
      <c r="Z86" s="2">
        <f t="shared" si="11"/>
        <v>3062773.5300489441</v>
      </c>
      <c r="AA86" s="2">
        <f t="shared" si="12"/>
        <v>313105.54340793635</v>
      </c>
      <c r="AB86" s="2"/>
      <c r="AC86" s="22">
        <v>113.78483018408498</v>
      </c>
      <c r="AD86" s="22">
        <f t="shared" si="8"/>
        <v>121.25614969073388</v>
      </c>
      <c r="AE86" s="23">
        <f t="shared" si="9"/>
        <v>7.4713195066488964</v>
      </c>
      <c r="AF86" s="2">
        <v>0</v>
      </c>
      <c r="AG86" s="2">
        <v>1</v>
      </c>
      <c r="AH86" s="22">
        <f t="shared" si="13"/>
        <v>121.25614969073388</v>
      </c>
      <c r="AI86" s="2"/>
    </row>
    <row r="87" spans="1:35" x14ac:dyDescent="0.2">
      <c r="A87" s="6">
        <v>78</v>
      </c>
      <c r="B87" s="5" t="s">
        <v>370</v>
      </c>
      <c r="C87" s="6">
        <v>1</v>
      </c>
      <c r="D87" s="2">
        <v>0</v>
      </c>
      <c r="E87" s="2">
        <v>159035.07</v>
      </c>
      <c r="F87" s="2">
        <v>0</v>
      </c>
      <c r="G87" s="2">
        <v>0</v>
      </c>
      <c r="H87" s="2">
        <v>0</v>
      </c>
      <c r="I87" s="2">
        <v>0</v>
      </c>
      <c r="J87" s="2">
        <v>2311710</v>
      </c>
      <c r="K87" s="2">
        <v>381289</v>
      </c>
      <c r="L87" s="2">
        <v>165784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 t="s">
        <v>13</v>
      </c>
      <c r="U87" s="2">
        <f t="shared" si="10"/>
        <v>2876901.67</v>
      </c>
      <c r="V87" s="22">
        <f t="shared" si="7"/>
        <v>23.257188959042495</v>
      </c>
      <c r="W87" s="2"/>
      <c r="X87" s="2">
        <v>4468986.3633566014</v>
      </c>
      <c r="Y87" s="24">
        <v>12369945.805</v>
      </c>
      <c r="Z87" s="2">
        <f t="shared" si="11"/>
        <v>7900959.4416433983</v>
      </c>
      <c r="AA87" s="2">
        <f t="shared" si="12"/>
        <v>1837541.066920314</v>
      </c>
      <c r="AB87" s="2"/>
      <c r="AC87" s="22">
        <v>233.25371400005702</v>
      </c>
      <c r="AD87" s="22">
        <f t="shared" si="8"/>
        <v>235.67771037387826</v>
      </c>
      <c r="AE87" s="23">
        <f t="shared" si="9"/>
        <v>2.4239963738212396</v>
      </c>
      <c r="AF87" s="2">
        <v>0</v>
      </c>
      <c r="AG87" s="2">
        <v>1</v>
      </c>
      <c r="AH87" s="22">
        <f t="shared" si="13"/>
        <v>235.67771037387826</v>
      </c>
      <c r="AI87" s="2"/>
    </row>
    <row r="88" spans="1:35" x14ac:dyDescent="0.2">
      <c r="A88" s="6">
        <v>79</v>
      </c>
      <c r="B88" s="5" t="s">
        <v>369</v>
      </c>
      <c r="C88" s="6">
        <v>1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1443505</v>
      </c>
      <c r="K88" s="2">
        <v>0</v>
      </c>
      <c r="L88" s="2">
        <v>2470602</v>
      </c>
      <c r="M88" s="2">
        <v>13883</v>
      </c>
      <c r="N88" s="2">
        <v>25549</v>
      </c>
      <c r="O88" s="2">
        <v>203131</v>
      </c>
      <c r="P88" s="2">
        <v>0</v>
      </c>
      <c r="Q88" s="2">
        <v>0</v>
      </c>
      <c r="R88" s="2">
        <v>0</v>
      </c>
      <c r="S88" s="2">
        <v>0</v>
      </c>
      <c r="T88" s="2" t="s">
        <v>3</v>
      </c>
      <c r="U88" s="2">
        <f t="shared" si="10"/>
        <v>4156670</v>
      </c>
      <c r="V88" s="22">
        <f t="shared" si="7"/>
        <v>10.016214961595832</v>
      </c>
      <c r="W88" s="2"/>
      <c r="X88" s="2">
        <v>37300000.771409988</v>
      </c>
      <c r="Y88" s="24">
        <v>41499408.867895737</v>
      </c>
      <c r="Z88" s="2">
        <f t="shared" si="11"/>
        <v>4199408.0964857489</v>
      </c>
      <c r="AA88" s="2">
        <f t="shared" si="12"/>
        <v>420621.7420586723</v>
      </c>
      <c r="AB88" s="2"/>
      <c r="AC88" s="22">
        <v>106.41868082082884</v>
      </c>
      <c r="AD88" s="22">
        <f t="shared" si="8"/>
        <v>110.13079430637296</v>
      </c>
      <c r="AE88" s="23">
        <f t="shared" si="9"/>
        <v>3.7121134855441227</v>
      </c>
      <c r="AF88" s="2">
        <v>249.14999999999995</v>
      </c>
      <c r="AG88" s="2">
        <v>1</v>
      </c>
      <c r="AH88" s="22">
        <f t="shared" si="13"/>
        <v>110.13079430637296</v>
      </c>
      <c r="AI88" s="2"/>
    </row>
    <row r="89" spans="1:35" x14ac:dyDescent="0.2">
      <c r="A89" s="6">
        <v>80</v>
      </c>
      <c r="B89" s="5" t="s">
        <v>368</v>
      </c>
      <c r="C89" s="6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f t="shared" si="10"/>
        <v>0</v>
      </c>
      <c r="V89" s="22">
        <f t="shared" si="7"/>
        <v>0</v>
      </c>
      <c r="W89" s="2"/>
      <c r="X89" s="2">
        <v>26833.666687179095</v>
      </c>
      <c r="Y89" s="24">
        <v>84643</v>
      </c>
      <c r="Z89" s="2">
        <f t="shared" si="11"/>
        <v>57809.333312820905</v>
      </c>
      <c r="AA89" s="2">
        <f t="shared" si="12"/>
        <v>0</v>
      </c>
      <c r="AB89" s="2"/>
      <c r="AC89" s="22">
        <v>0</v>
      </c>
      <c r="AD89" s="22">
        <f t="shared" si="8"/>
        <v>0</v>
      </c>
      <c r="AE89" s="23">
        <f t="shared" si="9"/>
        <v>0</v>
      </c>
      <c r="AF89" s="2">
        <v>0</v>
      </c>
      <c r="AG89" s="2" t="s">
        <v>93</v>
      </c>
      <c r="AH89" s="22">
        <f t="shared" si="13"/>
        <v>0</v>
      </c>
      <c r="AI89" s="2"/>
    </row>
    <row r="90" spans="1:35" x14ac:dyDescent="0.2">
      <c r="A90" s="6">
        <v>81</v>
      </c>
      <c r="B90" s="5" t="s">
        <v>367</v>
      </c>
      <c r="C90" s="6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f t="shared" si="10"/>
        <v>0</v>
      </c>
      <c r="V90" s="22">
        <f t="shared" si="7"/>
        <v>0</v>
      </c>
      <c r="W90" s="2"/>
      <c r="X90" s="2">
        <v>13416.833343589547</v>
      </c>
      <c r="Y90" s="24">
        <v>16937</v>
      </c>
      <c r="Z90" s="2">
        <f t="shared" si="11"/>
        <v>3520.1666564104526</v>
      </c>
      <c r="AA90" s="2">
        <f t="shared" si="12"/>
        <v>0</v>
      </c>
      <c r="AB90" s="2"/>
      <c r="AC90" s="22">
        <v>0</v>
      </c>
      <c r="AD90" s="22">
        <f t="shared" si="8"/>
        <v>0</v>
      </c>
      <c r="AE90" s="23">
        <f t="shared" si="9"/>
        <v>0</v>
      </c>
      <c r="AF90" s="2">
        <v>0</v>
      </c>
      <c r="AG90" s="2" t="s">
        <v>93</v>
      </c>
      <c r="AH90" s="22">
        <f t="shared" si="13"/>
        <v>0</v>
      </c>
      <c r="AI90" s="2"/>
    </row>
    <row r="91" spans="1:35" x14ac:dyDescent="0.2">
      <c r="A91" s="6">
        <v>82</v>
      </c>
      <c r="B91" s="5" t="s">
        <v>366</v>
      </c>
      <c r="C91" s="6">
        <v>1</v>
      </c>
      <c r="D91" s="2">
        <v>0</v>
      </c>
      <c r="E91" s="2">
        <v>300910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1160221</v>
      </c>
      <c r="M91" s="2">
        <v>7076</v>
      </c>
      <c r="N91" s="2">
        <v>0</v>
      </c>
      <c r="O91" s="2">
        <v>11856</v>
      </c>
      <c r="P91" s="2">
        <v>0</v>
      </c>
      <c r="Q91" s="2">
        <v>0</v>
      </c>
      <c r="R91" s="2">
        <v>0</v>
      </c>
      <c r="S91" s="2">
        <v>0</v>
      </c>
      <c r="T91" s="2" t="s">
        <v>13</v>
      </c>
      <c r="U91" s="2">
        <f t="shared" si="10"/>
        <v>493875.15</v>
      </c>
      <c r="V91" s="22">
        <f t="shared" si="7"/>
        <v>1.2733452000761198</v>
      </c>
      <c r="W91" s="2"/>
      <c r="X91" s="2">
        <v>29298212.848171137</v>
      </c>
      <c r="Y91" s="24">
        <v>38785645.084339775</v>
      </c>
      <c r="Z91" s="2">
        <f t="shared" si="11"/>
        <v>9487432.2361686379</v>
      </c>
      <c r="AA91" s="2">
        <f t="shared" si="12"/>
        <v>120807.76298972784</v>
      </c>
      <c r="AB91" s="2"/>
      <c r="AC91" s="22">
        <v>125.7716456389489</v>
      </c>
      <c r="AD91" s="22">
        <f t="shared" si="8"/>
        <v>131.96995162032076</v>
      </c>
      <c r="AE91" s="23">
        <f t="shared" si="9"/>
        <v>6.1983059813718597</v>
      </c>
      <c r="AF91" s="2">
        <v>11.85</v>
      </c>
      <c r="AG91" s="2">
        <v>1</v>
      </c>
      <c r="AH91" s="22">
        <f t="shared" si="13"/>
        <v>131.96995162032076</v>
      </c>
      <c r="AI91" s="2"/>
    </row>
    <row r="92" spans="1:35" x14ac:dyDescent="0.2">
      <c r="A92" s="6">
        <v>83</v>
      </c>
      <c r="B92" s="5" t="s">
        <v>365</v>
      </c>
      <c r="C92" s="6">
        <v>1</v>
      </c>
      <c r="D92" s="2">
        <v>0</v>
      </c>
      <c r="E92" s="2">
        <v>439909</v>
      </c>
      <c r="F92" s="2">
        <v>0</v>
      </c>
      <c r="G92" s="2">
        <v>0</v>
      </c>
      <c r="H92" s="2">
        <v>0</v>
      </c>
      <c r="I92" s="2">
        <v>0</v>
      </c>
      <c r="J92" s="2">
        <v>699904</v>
      </c>
      <c r="K92" s="2">
        <v>257495</v>
      </c>
      <c r="L92" s="2">
        <v>749785</v>
      </c>
      <c r="M92" s="2">
        <v>887</v>
      </c>
      <c r="N92" s="2">
        <v>26197</v>
      </c>
      <c r="O92" s="2">
        <v>3837</v>
      </c>
      <c r="P92" s="2">
        <v>0</v>
      </c>
      <c r="Q92" s="2">
        <v>0</v>
      </c>
      <c r="R92" s="2">
        <v>0</v>
      </c>
      <c r="S92" s="2">
        <v>0</v>
      </c>
      <c r="T92" s="2" t="s">
        <v>3</v>
      </c>
      <c r="U92" s="2">
        <f t="shared" si="10"/>
        <v>2178014</v>
      </c>
      <c r="V92" s="22">
        <f t="shared" si="7"/>
        <v>8.6761300386803129</v>
      </c>
      <c r="W92" s="2"/>
      <c r="X92" s="2">
        <v>21105299.528073356</v>
      </c>
      <c r="Y92" s="24">
        <v>25103519.544887871</v>
      </c>
      <c r="Z92" s="2">
        <f t="shared" si="11"/>
        <v>3998220.016814515</v>
      </c>
      <c r="AA92" s="2">
        <f t="shared" si="12"/>
        <v>346890.76789137319</v>
      </c>
      <c r="AB92" s="2"/>
      <c r="AC92" s="22">
        <v>114.34306838161228</v>
      </c>
      <c r="AD92" s="22">
        <f t="shared" si="8"/>
        <v>117.30053271248913</v>
      </c>
      <c r="AE92" s="23">
        <f t="shared" si="9"/>
        <v>2.9574643308768458</v>
      </c>
      <c r="AF92" s="2">
        <v>10.309999999999999</v>
      </c>
      <c r="AG92" s="2">
        <v>1</v>
      </c>
      <c r="AH92" s="22">
        <f t="shared" si="13"/>
        <v>117.30053271248913</v>
      </c>
      <c r="AI92" s="2"/>
    </row>
    <row r="93" spans="1:35" x14ac:dyDescent="0.2">
      <c r="A93" s="6">
        <v>84</v>
      </c>
      <c r="B93" s="5" t="s">
        <v>364</v>
      </c>
      <c r="C93" s="6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30000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f t="shared" si="10"/>
        <v>30000</v>
      </c>
      <c r="V93" s="22">
        <f t="shared" si="7"/>
        <v>0</v>
      </c>
      <c r="W93" s="2"/>
      <c r="X93" s="2">
        <v>253717.84938542161</v>
      </c>
      <c r="Y93" s="24">
        <v>314213.7</v>
      </c>
      <c r="Z93" s="2">
        <f t="shared" si="11"/>
        <v>60495.850614578405</v>
      </c>
      <c r="AA93" s="2">
        <f t="shared" si="12"/>
        <v>0</v>
      </c>
      <c r="AB93" s="2"/>
      <c r="AC93" s="22">
        <v>0</v>
      </c>
      <c r="AD93" s="22">
        <f t="shared" si="8"/>
        <v>0</v>
      </c>
      <c r="AE93" s="23">
        <f t="shared" si="9"/>
        <v>0</v>
      </c>
      <c r="AF93" s="2">
        <v>0</v>
      </c>
      <c r="AG93" s="2" t="s">
        <v>93</v>
      </c>
      <c r="AH93" s="22">
        <f t="shared" si="13"/>
        <v>0</v>
      </c>
      <c r="AI93" s="2"/>
    </row>
    <row r="94" spans="1:35" x14ac:dyDescent="0.2">
      <c r="A94" s="6">
        <v>85</v>
      </c>
      <c r="B94" s="5" t="s">
        <v>363</v>
      </c>
      <c r="C94" s="6">
        <v>1</v>
      </c>
      <c r="D94" s="2">
        <v>0</v>
      </c>
      <c r="E94" s="2">
        <v>80783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182</v>
      </c>
      <c r="L94" s="2">
        <v>158172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 t="s">
        <v>13</v>
      </c>
      <c r="U94" s="2">
        <f t="shared" si="10"/>
        <v>104690.80000000002</v>
      </c>
      <c r="V94" s="22">
        <f t="shared" si="7"/>
        <v>2.3918168640328878</v>
      </c>
      <c r="W94" s="2"/>
      <c r="X94" s="2">
        <v>1861930.3816340552</v>
      </c>
      <c r="Y94" s="24">
        <v>4377040.8</v>
      </c>
      <c r="Z94" s="2">
        <f t="shared" si="11"/>
        <v>2515110.4183659446</v>
      </c>
      <c r="AA94" s="2">
        <f t="shared" si="12"/>
        <v>60156.835135524787</v>
      </c>
      <c r="AB94" s="2"/>
      <c r="AC94" s="22">
        <v>230.97607111490274</v>
      </c>
      <c r="AD94" s="22">
        <f t="shared" si="8"/>
        <v>231.84991272745222</v>
      </c>
      <c r="AE94" s="23">
        <f t="shared" si="9"/>
        <v>0.87384161254948367</v>
      </c>
      <c r="AF94" s="2">
        <v>0</v>
      </c>
      <c r="AG94" s="2">
        <v>1</v>
      </c>
      <c r="AH94" s="22">
        <f t="shared" si="13"/>
        <v>231.84991272745222</v>
      </c>
      <c r="AI94" s="2"/>
    </row>
    <row r="95" spans="1:35" x14ac:dyDescent="0.2">
      <c r="A95" s="6">
        <v>86</v>
      </c>
      <c r="B95" s="5" t="s">
        <v>362</v>
      </c>
      <c r="C95" s="6">
        <v>1</v>
      </c>
      <c r="D95" s="2">
        <v>0</v>
      </c>
      <c r="E95" s="2">
        <v>115000</v>
      </c>
      <c r="F95" s="2">
        <v>0</v>
      </c>
      <c r="G95" s="2">
        <v>0</v>
      </c>
      <c r="H95" s="2">
        <v>0</v>
      </c>
      <c r="I95" s="2">
        <v>0</v>
      </c>
      <c r="J95" s="2">
        <v>974545</v>
      </c>
      <c r="K95" s="2">
        <v>51000</v>
      </c>
      <c r="L95" s="2">
        <v>657733</v>
      </c>
      <c r="M95" s="2">
        <v>9819</v>
      </c>
      <c r="N95" s="2">
        <v>96935</v>
      </c>
      <c r="O95" s="2">
        <v>84610</v>
      </c>
      <c r="P95" s="2">
        <v>0</v>
      </c>
      <c r="Q95" s="2">
        <v>0</v>
      </c>
      <c r="R95" s="2">
        <v>0</v>
      </c>
      <c r="S95" s="2">
        <v>0</v>
      </c>
      <c r="T95" s="2" t="s">
        <v>13</v>
      </c>
      <c r="U95" s="2">
        <f t="shared" si="10"/>
        <v>1430568.9500000002</v>
      </c>
      <c r="V95" s="22">
        <f t="shared" si="7"/>
        <v>6.6194078570755126</v>
      </c>
      <c r="W95" s="2"/>
      <c r="X95" s="2">
        <v>18534768.099589158</v>
      </c>
      <c r="Y95" s="24">
        <v>21611735.987394389</v>
      </c>
      <c r="Z95" s="2">
        <f t="shared" si="11"/>
        <v>3076967.8878052309</v>
      </c>
      <c r="AA95" s="2">
        <f t="shared" si="12"/>
        <v>203677.0541250699</v>
      </c>
      <c r="AB95" s="2"/>
      <c r="AC95" s="22">
        <v>114.32377890604315</v>
      </c>
      <c r="AD95" s="22">
        <f t="shared" si="8"/>
        <v>115.50216770040866</v>
      </c>
      <c r="AE95" s="23">
        <f t="shared" si="9"/>
        <v>1.1783887943655174</v>
      </c>
      <c r="AF95" s="2">
        <v>104.99000000000001</v>
      </c>
      <c r="AG95" s="2">
        <v>1</v>
      </c>
      <c r="AH95" s="22">
        <f t="shared" si="13"/>
        <v>115.50216770040866</v>
      </c>
      <c r="AI95" s="2"/>
    </row>
    <row r="96" spans="1:35" x14ac:dyDescent="0.2">
      <c r="A96" s="6">
        <v>87</v>
      </c>
      <c r="B96" s="5" t="s">
        <v>361</v>
      </c>
      <c r="C96" s="6">
        <v>1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299113</v>
      </c>
      <c r="J96" s="2">
        <v>319231</v>
      </c>
      <c r="K96" s="2">
        <v>470395</v>
      </c>
      <c r="L96" s="2">
        <v>1240079</v>
      </c>
      <c r="M96" s="2">
        <v>1195</v>
      </c>
      <c r="N96" s="2">
        <v>0</v>
      </c>
      <c r="O96" s="2">
        <v>11588</v>
      </c>
      <c r="P96" s="2">
        <v>0</v>
      </c>
      <c r="Q96" s="2">
        <v>0</v>
      </c>
      <c r="R96" s="2">
        <v>0</v>
      </c>
      <c r="S96" s="2">
        <v>0</v>
      </c>
      <c r="T96" s="2" t="s">
        <v>3</v>
      </c>
      <c r="U96" s="2">
        <f t="shared" si="10"/>
        <v>2341601</v>
      </c>
      <c r="V96" s="22">
        <f t="shared" si="7"/>
        <v>6.2693340965726474</v>
      </c>
      <c r="W96" s="2"/>
      <c r="X96" s="2">
        <v>26517601.927612852</v>
      </c>
      <c r="Y96" s="24">
        <v>37350075.206234723</v>
      </c>
      <c r="Z96" s="2">
        <f t="shared" si="11"/>
        <v>10832473.278621871</v>
      </c>
      <c r="AA96" s="2">
        <f t="shared" si="12"/>
        <v>679123.94075876183</v>
      </c>
      <c r="AB96" s="2"/>
      <c r="AC96" s="22">
        <v>137.0039329551212</v>
      </c>
      <c r="AD96" s="22">
        <f t="shared" si="8"/>
        <v>138.28909328068008</v>
      </c>
      <c r="AE96" s="23">
        <f t="shared" si="9"/>
        <v>1.285160325558877</v>
      </c>
      <c r="AF96" s="2">
        <v>10</v>
      </c>
      <c r="AG96" s="2">
        <v>1</v>
      </c>
      <c r="AH96" s="22">
        <f t="shared" si="13"/>
        <v>138.28909328068008</v>
      </c>
      <c r="AI96" s="2"/>
    </row>
    <row r="97" spans="1:35" x14ac:dyDescent="0.2">
      <c r="A97" s="6">
        <v>88</v>
      </c>
      <c r="B97" s="5" t="s">
        <v>360</v>
      </c>
      <c r="C97" s="6">
        <v>1</v>
      </c>
      <c r="D97" s="2">
        <v>0</v>
      </c>
      <c r="E97" s="2">
        <v>50000</v>
      </c>
      <c r="F97" s="2">
        <v>0</v>
      </c>
      <c r="G97" s="2">
        <v>0</v>
      </c>
      <c r="H97" s="2">
        <v>0</v>
      </c>
      <c r="I97" s="2">
        <v>0</v>
      </c>
      <c r="J97" s="2">
        <v>910000</v>
      </c>
      <c r="K97" s="2">
        <v>827201</v>
      </c>
      <c r="L97" s="2">
        <v>1832844</v>
      </c>
      <c r="M97" s="2">
        <v>10409</v>
      </c>
      <c r="N97" s="2">
        <v>0</v>
      </c>
      <c r="O97" s="2">
        <v>10557</v>
      </c>
      <c r="P97" s="2">
        <v>0</v>
      </c>
      <c r="Q97" s="2">
        <v>0</v>
      </c>
      <c r="R97" s="2">
        <v>0</v>
      </c>
      <c r="S97" s="2">
        <v>0</v>
      </c>
      <c r="T97" s="2" t="s">
        <v>3</v>
      </c>
      <c r="U97" s="2">
        <f t="shared" si="10"/>
        <v>3641011</v>
      </c>
      <c r="V97" s="22">
        <f t="shared" si="7"/>
        <v>7.855439367441182</v>
      </c>
      <c r="W97" s="2"/>
      <c r="X97" s="2">
        <v>34946347.827118024</v>
      </c>
      <c r="Y97" s="24">
        <v>46350189.081607245</v>
      </c>
      <c r="Z97" s="2">
        <f t="shared" si="11"/>
        <v>11403841.254489221</v>
      </c>
      <c r="AA97" s="2">
        <f t="shared" si="12"/>
        <v>895821.83530564455</v>
      </c>
      <c r="AB97" s="2"/>
      <c r="AC97" s="22">
        <v>128.57779319466835</v>
      </c>
      <c r="AD97" s="22">
        <f t="shared" si="8"/>
        <v>130.06900598359368</v>
      </c>
      <c r="AE97" s="23">
        <f t="shared" si="9"/>
        <v>1.4912127889253384</v>
      </c>
      <c r="AF97" s="2">
        <v>19.18</v>
      </c>
      <c r="AG97" s="2">
        <v>1</v>
      </c>
      <c r="AH97" s="22">
        <f t="shared" si="13"/>
        <v>130.06900598359368</v>
      </c>
      <c r="AI97" s="2"/>
    </row>
    <row r="98" spans="1:35" x14ac:dyDescent="0.2">
      <c r="A98" s="6">
        <v>89</v>
      </c>
      <c r="B98" s="5" t="s">
        <v>359</v>
      </c>
      <c r="C98" s="6">
        <v>1</v>
      </c>
      <c r="D98" s="2">
        <v>8154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71200</v>
      </c>
      <c r="K98" s="2">
        <v>0</v>
      </c>
      <c r="L98" s="2">
        <v>236341</v>
      </c>
      <c r="M98" s="2">
        <v>0</v>
      </c>
      <c r="N98" s="2">
        <v>99497</v>
      </c>
      <c r="O98" s="2">
        <v>65644</v>
      </c>
      <c r="P98" s="2">
        <v>0</v>
      </c>
      <c r="Q98" s="2">
        <v>0</v>
      </c>
      <c r="R98" s="2">
        <v>0</v>
      </c>
      <c r="S98" s="2">
        <v>0</v>
      </c>
      <c r="T98" s="2" t="s">
        <v>13</v>
      </c>
      <c r="U98" s="2">
        <f t="shared" si="10"/>
        <v>273015.25</v>
      </c>
      <c r="V98" s="22">
        <f t="shared" si="7"/>
        <v>2.4998997264506628</v>
      </c>
      <c r="W98" s="2"/>
      <c r="X98" s="2">
        <v>4120509.4730720278</v>
      </c>
      <c r="Y98" s="24">
        <v>10921048.036899656</v>
      </c>
      <c r="Z98" s="2">
        <f t="shared" si="11"/>
        <v>6800538.5638276283</v>
      </c>
      <c r="AA98" s="2">
        <f t="shared" si="12"/>
        <v>170006.64495429874</v>
      </c>
      <c r="AB98" s="2"/>
      <c r="AC98" s="22">
        <v>251.025949521288</v>
      </c>
      <c r="AD98" s="22">
        <f t="shared" si="8"/>
        <v>260.91534219747746</v>
      </c>
      <c r="AE98" s="23">
        <f t="shared" si="9"/>
        <v>9.8893926761894591</v>
      </c>
      <c r="AF98" s="2">
        <v>43.19</v>
      </c>
      <c r="AG98" s="2">
        <v>1</v>
      </c>
      <c r="AH98" s="22">
        <f t="shared" si="13"/>
        <v>260.91534219747746</v>
      </c>
      <c r="AI98" s="2"/>
    </row>
    <row r="99" spans="1:35" x14ac:dyDescent="0.2">
      <c r="A99" s="6">
        <v>90</v>
      </c>
      <c r="B99" s="5" t="s">
        <v>358</v>
      </c>
      <c r="C99" s="6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f t="shared" si="10"/>
        <v>0</v>
      </c>
      <c r="V99" s="22">
        <f t="shared" si="7"/>
        <v>0</v>
      </c>
      <c r="W99" s="2"/>
      <c r="X99" s="2">
        <v>0</v>
      </c>
      <c r="Y99" s="24">
        <v>0</v>
      </c>
      <c r="Z99" s="2">
        <f t="shared" si="11"/>
        <v>0</v>
      </c>
      <c r="AA99" s="2">
        <f t="shared" si="12"/>
        <v>0</v>
      </c>
      <c r="AB99" s="2"/>
      <c r="AC99" s="22">
        <v>0</v>
      </c>
      <c r="AD99" s="22">
        <f t="shared" si="8"/>
        <v>0</v>
      </c>
      <c r="AE99" s="23">
        <f t="shared" si="9"/>
        <v>0</v>
      </c>
      <c r="AF99" s="2">
        <v>0</v>
      </c>
      <c r="AG99" s="2" t="s">
        <v>93</v>
      </c>
      <c r="AH99" s="22">
        <f t="shared" si="13"/>
        <v>0</v>
      </c>
      <c r="AI99" s="2"/>
    </row>
    <row r="100" spans="1:35" x14ac:dyDescent="0.2">
      <c r="A100" s="6">
        <v>91</v>
      </c>
      <c r="B100" s="5" t="s">
        <v>357</v>
      </c>
      <c r="C100" s="6">
        <v>1</v>
      </c>
      <c r="D100" s="2">
        <v>0</v>
      </c>
      <c r="E100" s="2">
        <v>271378</v>
      </c>
      <c r="F100" s="2">
        <v>0</v>
      </c>
      <c r="G100" s="2">
        <v>0</v>
      </c>
      <c r="H100" s="2">
        <v>0</v>
      </c>
      <c r="I100" s="2">
        <v>0</v>
      </c>
      <c r="J100" s="2">
        <v>299588</v>
      </c>
      <c r="K100" s="2">
        <v>0</v>
      </c>
      <c r="L100" s="2">
        <v>274688</v>
      </c>
      <c r="M100" s="2">
        <v>5863</v>
      </c>
      <c r="N100" s="2">
        <v>0</v>
      </c>
      <c r="O100" s="2">
        <v>10351</v>
      </c>
      <c r="P100" s="2">
        <v>0</v>
      </c>
      <c r="Q100" s="2">
        <v>0</v>
      </c>
      <c r="R100" s="2">
        <v>0</v>
      </c>
      <c r="S100" s="2">
        <v>0</v>
      </c>
      <c r="T100" s="2" t="s">
        <v>13</v>
      </c>
      <c r="U100" s="2">
        <f t="shared" si="10"/>
        <v>628383.19999999995</v>
      </c>
      <c r="V100" s="22">
        <f t="shared" si="7"/>
        <v>11.896604411543599</v>
      </c>
      <c r="W100" s="2"/>
      <c r="X100" s="2">
        <v>2174084.4728259463</v>
      </c>
      <c r="Y100" s="24">
        <v>5282038.2880871678</v>
      </c>
      <c r="Z100" s="2">
        <f t="shared" si="11"/>
        <v>3107953.8152612215</v>
      </c>
      <c r="AA100" s="2">
        <f t="shared" si="12"/>
        <v>369740.97069510404</v>
      </c>
      <c r="AB100" s="2"/>
      <c r="AC100" s="22">
        <v>209.34237314490599</v>
      </c>
      <c r="AD100" s="22">
        <f t="shared" si="8"/>
        <v>225.947858916765</v>
      </c>
      <c r="AE100" s="23">
        <f t="shared" si="9"/>
        <v>16.605485771859009</v>
      </c>
      <c r="AF100" s="2">
        <v>6.5</v>
      </c>
      <c r="AG100" s="2">
        <v>1</v>
      </c>
      <c r="AH100" s="22">
        <f t="shared" si="13"/>
        <v>225.947858916765</v>
      </c>
      <c r="AI100" s="2"/>
    </row>
    <row r="101" spans="1:35" x14ac:dyDescent="0.2">
      <c r="A101" s="6">
        <v>92</v>
      </c>
      <c r="B101" s="5" t="s">
        <v>356</v>
      </c>
      <c r="C101" s="6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f t="shared" si="10"/>
        <v>0</v>
      </c>
      <c r="V101" s="22">
        <f t="shared" si="7"/>
        <v>0</v>
      </c>
      <c r="W101" s="2"/>
      <c r="X101" s="2">
        <v>0</v>
      </c>
      <c r="Y101" s="24">
        <v>0</v>
      </c>
      <c r="Z101" s="2">
        <f t="shared" si="11"/>
        <v>0</v>
      </c>
      <c r="AA101" s="2">
        <f t="shared" si="12"/>
        <v>0</v>
      </c>
      <c r="AB101" s="2"/>
      <c r="AC101" s="22">
        <v>0</v>
      </c>
      <c r="AD101" s="22">
        <f t="shared" si="8"/>
        <v>0</v>
      </c>
      <c r="AE101" s="23">
        <f t="shared" si="9"/>
        <v>0</v>
      </c>
      <c r="AF101" s="2">
        <v>0</v>
      </c>
      <c r="AG101" s="2" t="s">
        <v>93</v>
      </c>
      <c r="AH101" s="22">
        <f t="shared" si="13"/>
        <v>0</v>
      </c>
      <c r="AI101" s="2"/>
    </row>
    <row r="102" spans="1:35" x14ac:dyDescent="0.2">
      <c r="A102" s="6">
        <v>93</v>
      </c>
      <c r="B102" s="5" t="s">
        <v>355</v>
      </c>
      <c r="C102" s="6">
        <v>1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2837500</v>
      </c>
      <c r="J102" s="2">
        <v>2837500</v>
      </c>
      <c r="K102" s="2">
        <v>0</v>
      </c>
      <c r="L102" s="2">
        <v>1966036</v>
      </c>
      <c r="M102" s="2">
        <v>2499</v>
      </c>
      <c r="N102" s="2">
        <v>0</v>
      </c>
      <c r="O102" s="2">
        <v>630225</v>
      </c>
      <c r="P102" s="2">
        <v>0</v>
      </c>
      <c r="Q102" s="2">
        <v>0</v>
      </c>
      <c r="R102" s="2">
        <v>0</v>
      </c>
      <c r="S102" s="2">
        <v>0</v>
      </c>
      <c r="T102" s="2" t="s">
        <v>3</v>
      </c>
      <c r="U102" s="2">
        <f t="shared" si="10"/>
        <v>8273760</v>
      </c>
      <c r="V102" s="22">
        <f t="shared" si="7"/>
        <v>8.8580570809186039</v>
      </c>
      <c r="W102" s="2"/>
      <c r="X102" s="2">
        <v>90558887.124926507</v>
      </c>
      <c r="Y102" s="24">
        <v>93403778.327673525</v>
      </c>
      <c r="Z102" s="2">
        <f t="shared" si="11"/>
        <v>2844891.2027470171</v>
      </c>
      <c r="AA102" s="2">
        <f t="shared" si="12"/>
        <v>252002.08662936257</v>
      </c>
      <c r="AB102" s="2"/>
      <c r="AC102" s="22">
        <v>103.01662429458867</v>
      </c>
      <c r="AD102" s="22">
        <f t="shared" si="8"/>
        <v>102.86320779598445</v>
      </c>
      <c r="AE102" s="23">
        <f t="shared" si="9"/>
        <v>-0.15341649860421569</v>
      </c>
      <c r="AF102" s="2">
        <v>790.67999999999984</v>
      </c>
      <c r="AG102" s="2">
        <v>1</v>
      </c>
      <c r="AH102" s="22">
        <f t="shared" si="13"/>
        <v>102.86320779598445</v>
      </c>
      <c r="AI102" s="24"/>
    </row>
    <row r="103" spans="1:35" x14ac:dyDescent="0.2">
      <c r="A103" s="6">
        <v>94</v>
      </c>
      <c r="B103" s="5" t="s">
        <v>354</v>
      </c>
      <c r="C103" s="6">
        <v>1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127775</v>
      </c>
      <c r="J103" s="2">
        <v>98000</v>
      </c>
      <c r="K103" s="2">
        <v>962325</v>
      </c>
      <c r="L103" s="2">
        <v>660013</v>
      </c>
      <c r="M103" s="2">
        <v>12926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 t="s">
        <v>3</v>
      </c>
      <c r="U103" s="2">
        <f t="shared" si="10"/>
        <v>1861039</v>
      </c>
      <c r="V103" s="22">
        <f t="shared" si="7"/>
        <v>9.3880039836471223</v>
      </c>
      <c r="W103" s="2"/>
      <c r="X103" s="2">
        <v>18758475.280269191</v>
      </c>
      <c r="Y103" s="24">
        <v>19823585.537902698</v>
      </c>
      <c r="Z103" s="2">
        <f t="shared" si="11"/>
        <v>1065110.2576335073</v>
      </c>
      <c r="AA103" s="2">
        <f t="shared" si="12"/>
        <v>99992.593416867792</v>
      </c>
      <c r="AB103" s="2"/>
      <c r="AC103" s="22">
        <v>107.85758473949438</v>
      </c>
      <c r="AD103" s="22">
        <f t="shared" si="8"/>
        <v>105.14496860643989</v>
      </c>
      <c r="AE103" s="23">
        <f t="shared" si="9"/>
        <v>-2.712616133054496</v>
      </c>
      <c r="AF103" s="2">
        <v>1</v>
      </c>
      <c r="AG103" s="2">
        <v>1</v>
      </c>
      <c r="AH103" s="22">
        <f t="shared" si="13"/>
        <v>105.14496860643989</v>
      </c>
      <c r="AI103" s="2"/>
    </row>
    <row r="104" spans="1:35" x14ac:dyDescent="0.2">
      <c r="A104" s="6">
        <v>95</v>
      </c>
      <c r="B104" s="5" t="s">
        <v>353</v>
      </c>
      <c r="C104" s="6">
        <v>1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930208</v>
      </c>
      <c r="J104" s="2">
        <v>3000000</v>
      </c>
      <c r="K104" s="2">
        <v>2754965</v>
      </c>
      <c r="L104" s="2">
        <v>9833670</v>
      </c>
      <c r="M104" s="2">
        <v>112124</v>
      </c>
      <c r="N104" s="2">
        <v>107810</v>
      </c>
      <c r="O104" s="2">
        <v>1342734</v>
      </c>
      <c r="P104" s="2">
        <v>0</v>
      </c>
      <c r="Q104" s="2">
        <v>0</v>
      </c>
      <c r="R104" s="2">
        <v>0</v>
      </c>
      <c r="S104" s="2">
        <v>0</v>
      </c>
      <c r="T104" s="2" t="s">
        <v>3</v>
      </c>
      <c r="U104" s="2">
        <f t="shared" si="10"/>
        <v>18081511</v>
      </c>
      <c r="V104" s="22">
        <f t="shared" si="7"/>
        <v>12.756512863273455</v>
      </c>
      <c r="W104" s="2"/>
      <c r="X104" s="2">
        <v>140367627.0677751</v>
      </c>
      <c r="Y104" s="24">
        <v>141743368.22140038</v>
      </c>
      <c r="Z104" s="2">
        <f t="shared" si="11"/>
        <v>1375741.1536252797</v>
      </c>
      <c r="AA104" s="2">
        <f t="shared" si="12"/>
        <v>175496.59722755544</v>
      </c>
      <c r="AB104" s="2"/>
      <c r="AC104" s="22">
        <v>101.24057005435874</v>
      </c>
      <c r="AD104" s="22">
        <f t="shared" si="8"/>
        <v>100.85507219967337</v>
      </c>
      <c r="AE104" s="23">
        <f t="shared" si="9"/>
        <v>-0.38549785468536868</v>
      </c>
      <c r="AF104" s="2">
        <v>1566.76</v>
      </c>
      <c r="AG104" s="2">
        <v>1</v>
      </c>
      <c r="AH104" s="22">
        <f t="shared" si="13"/>
        <v>100.85507219967337</v>
      </c>
      <c r="AI104" s="2"/>
    </row>
    <row r="105" spans="1:35" x14ac:dyDescent="0.2">
      <c r="A105" s="6">
        <v>96</v>
      </c>
      <c r="B105" s="5" t="s">
        <v>352</v>
      </c>
      <c r="C105" s="6">
        <v>1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2225000</v>
      </c>
      <c r="K105" s="2">
        <v>0</v>
      </c>
      <c r="L105" s="2">
        <v>1770200</v>
      </c>
      <c r="M105" s="2">
        <v>13135</v>
      </c>
      <c r="N105" s="2">
        <v>37368</v>
      </c>
      <c r="O105" s="2">
        <v>84973</v>
      </c>
      <c r="P105" s="2">
        <v>0</v>
      </c>
      <c r="Q105" s="2">
        <v>0</v>
      </c>
      <c r="R105" s="2">
        <v>0</v>
      </c>
      <c r="S105" s="2">
        <v>0</v>
      </c>
      <c r="T105" s="2" t="s">
        <v>13</v>
      </c>
      <c r="U105" s="2">
        <f t="shared" si="10"/>
        <v>2626006</v>
      </c>
      <c r="V105" s="22">
        <f t="shared" si="7"/>
        <v>4.6834687110587412</v>
      </c>
      <c r="W105" s="2"/>
      <c r="X105" s="2">
        <v>35776347.341015682</v>
      </c>
      <c r="Y105" s="24">
        <v>56069681.725414306</v>
      </c>
      <c r="Z105" s="2">
        <f t="shared" si="11"/>
        <v>20293334.384398624</v>
      </c>
      <c r="AA105" s="2">
        <f t="shared" si="12"/>
        <v>950431.96632383461</v>
      </c>
      <c r="AB105" s="2"/>
      <c r="AC105" s="22">
        <v>149.25497511177645</v>
      </c>
      <c r="AD105" s="22">
        <f t="shared" si="8"/>
        <v>154.06617459770459</v>
      </c>
      <c r="AE105" s="23">
        <f t="shared" si="9"/>
        <v>4.8111994859281424</v>
      </c>
      <c r="AF105" s="2">
        <v>75.580000000000013</v>
      </c>
      <c r="AG105" s="2">
        <v>1</v>
      </c>
      <c r="AH105" s="22">
        <f t="shared" si="13"/>
        <v>154.06617459770459</v>
      </c>
      <c r="AI105" s="2"/>
    </row>
    <row r="106" spans="1:35" x14ac:dyDescent="0.2">
      <c r="A106" s="6">
        <v>97</v>
      </c>
      <c r="B106" s="5" t="s">
        <v>351</v>
      </c>
      <c r="C106" s="6">
        <v>1</v>
      </c>
      <c r="D106" s="2">
        <v>0</v>
      </c>
      <c r="E106" s="2">
        <v>50000</v>
      </c>
      <c r="F106" s="2">
        <v>0</v>
      </c>
      <c r="G106" s="2">
        <v>0</v>
      </c>
      <c r="H106" s="2">
        <v>0</v>
      </c>
      <c r="I106" s="2">
        <v>0</v>
      </c>
      <c r="J106" s="2">
        <v>3286123</v>
      </c>
      <c r="K106" s="2">
        <v>2899836</v>
      </c>
      <c r="L106" s="2">
        <v>2661500</v>
      </c>
      <c r="M106" s="2">
        <v>66749</v>
      </c>
      <c r="N106" s="2">
        <v>443666</v>
      </c>
      <c r="O106" s="2">
        <v>171263</v>
      </c>
      <c r="P106" s="2">
        <v>0</v>
      </c>
      <c r="Q106" s="2">
        <v>0</v>
      </c>
      <c r="R106" s="2">
        <v>0</v>
      </c>
      <c r="S106" s="2">
        <v>0</v>
      </c>
      <c r="T106" s="2" t="s">
        <v>3</v>
      </c>
      <c r="U106" s="2">
        <f t="shared" si="10"/>
        <v>9579137</v>
      </c>
      <c r="V106" s="22">
        <f t="shared" si="7"/>
        <v>14.314237573938682</v>
      </c>
      <c r="W106" s="2"/>
      <c r="X106" s="2">
        <v>66887262.052477211</v>
      </c>
      <c r="Y106" s="24">
        <v>66920343.822155952</v>
      </c>
      <c r="Z106" s="2">
        <f t="shared" si="11"/>
        <v>33081.769678741693</v>
      </c>
      <c r="AA106" s="2">
        <f t="shared" si="12"/>
        <v>4735.4031054782972</v>
      </c>
      <c r="AB106" s="2"/>
      <c r="AC106" s="22">
        <v>100.70223080628018</v>
      </c>
      <c r="AD106" s="22">
        <f t="shared" si="8"/>
        <v>100.04237931962446</v>
      </c>
      <c r="AE106" s="23">
        <f t="shared" si="9"/>
        <v>-0.65985148665572524</v>
      </c>
      <c r="AF106" s="2">
        <v>194.00999999999993</v>
      </c>
      <c r="AG106" s="2">
        <v>1</v>
      </c>
      <c r="AH106" s="22">
        <f t="shared" si="13"/>
        <v>100.04237931962446</v>
      </c>
      <c r="AI106" s="2"/>
    </row>
    <row r="107" spans="1:35" x14ac:dyDescent="0.2">
      <c r="A107" s="6">
        <v>98</v>
      </c>
      <c r="B107" s="5" t="s">
        <v>350</v>
      </c>
      <c r="C107" s="6">
        <v>1</v>
      </c>
      <c r="D107" s="2">
        <v>0</v>
      </c>
      <c r="E107" s="2">
        <v>61802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76132</v>
      </c>
      <c r="M107" s="2">
        <v>0</v>
      </c>
      <c r="N107" s="2">
        <v>2460</v>
      </c>
      <c r="O107" s="2">
        <v>5229</v>
      </c>
      <c r="P107" s="2">
        <v>0</v>
      </c>
      <c r="Q107" s="2">
        <v>0</v>
      </c>
      <c r="R107" s="2">
        <v>0</v>
      </c>
      <c r="S107" s="2">
        <v>0</v>
      </c>
      <c r="T107" s="2" t="s">
        <v>13</v>
      </c>
      <c r="U107" s="2">
        <f t="shared" si="10"/>
        <v>80910.8</v>
      </c>
      <c r="V107" s="22">
        <f t="shared" si="7"/>
        <v>5.0033584193427147</v>
      </c>
      <c r="W107" s="2"/>
      <c r="X107" s="2">
        <v>837564.72544684017</v>
      </c>
      <c r="Y107" s="24">
        <v>1617129.8</v>
      </c>
      <c r="Z107" s="2">
        <f t="shared" si="11"/>
        <v>779565.07455315988</v>
      </c>
      <c r="AA107" s="2">
        <f t="shared" si="12"/>
        <v>39004.434791910833</v>
      </c>
      <c r="AB107" s="2"/>
      <c r="AC107" s="22">
        <v>185.79453355843506</v>
      </c>
      <c r="AD107" s="22">
        <f t="shared" si="8"/>
        <v>188.41831768478076</v>
      </c>
      <c r="AE107" s="23">
        <f t="shared" si="9"/>
        <v>2.6237841263456971</v>
      </c>
      <c r="AF107" s="2">
        <v>0</v>
      </c>
      <c r="AG107" s="2">
        <v>1</v>
      </c>
      <c r="AH107" s="22">
        <f t="shared" si="13"/>
        <v>188.41831768478076</v>
      </c>
      <c r="AI107" s="2"/>
    </row>
    <row r="108" spans="1:35" x14ac:dyDescent="0.2">
      <c r="A108" s="6">
        <v>99</v>
      </c>
      <c r="B108" s="5" t="s">
        <v>349</v>
      </c>
      <c r="C108" s="6">
        <v>1</v>
      </c>
      <c r="D108" s="2">
        <v>0</v>
      </c>
      <c r="E108" s="2">
        <v>20000</v>
      </c>
      <c r="F108" s="2">
        <v>0</v>
      </c>
      <c r="G108" s="2">
        <v>0</v>
      </c>
      <c r="H108" s="2">
        <v>0</v>
      </c>
      <c r="I108" s="2">
        <v>56009</v>
      </c>
      <c r="J108" s="2">
        <v>900000</v>
      </c>
      <c r="K108" s="2">
        <v>700000</v>
      </c>
      <c r="L108" s="2">
        <v>694206</v>
      </c>
      <c r="M108" s="2">
        <v>1002</v>
      </c>
      <c r="N108" s="2">
        <v>0</v>
      </c>
      <c r="O108" s="2">
        <v>163284</v>
      </c>
      <c r="P108" s="2">
        <v>0</v>
      </c>
      <c r="Q108" s="2">
        <v>0</v>
      </c>
      <c r="R108" s="2">
        <v>0</v>
      </c>
      <c r="S108" s="2">
        <v>0</v>
      </c>
      <c r="T108" s="2" t="s">
        <v>3</v>
      </c>
      <c r="U108" s="2">
        <f t="shared" si="10"/>
        <v>2534501</v>
      </c>
      <c r="V108" s="22">
        <f t="shared" si="7"/>
        <v>5.9668672231513318</v>
      </c>
      <c r="W108" s="2"/>
      <c r="X108" s="2">
        <v>26331117.517189495</v>
      </c>
      <c r="Y108" s="24">
        <v>42476242.644820116</v>
      </c>
      <c r="Z108" s="2">
        <f t="shared" si="11"/>
        <v>16145125.127630621</v>
      </c>
      <c r="AA108" s="2">
        <f t="shared" si="12"/>
        <v>963358.1793773612</v>
      </c>
      <c r="AB108" s="2"/>
      <c r="AC108" s="22">
        <v>152.5673021090069</v>
      </c>
      <c r="AD108" s="22">
        <f t="shared" si="8"/>
        <v>157.65713110483173</v>
      </c>
      <c r="AE108" s="23">
        <f t="shared" si="9"/>
        <v>5.0898289958248313</v>
      </c>
      <c r="AF108" s="2">
        <v>117.12</v>
      </c>
      <c r="AG108" s="2">
        <v>1</v>
      </c>
      <c r="AH108" s="22">
        <f t="shared" si="13"/>
        <v>157.65713110483173</v>
      </c>
      <c r="AI108" s="2"/>
    </row>
    <row r="109" spans="1:35" x14ac:dyDescent="0.2">
      <c r="A109" s="6">
        <v>100</v>
      </c>
      <c r="B109" s="5" t="s">
        <v>348</v>
      </c>
      <c r="C109" s="6">
        <v>1</v>
      </c>
      <c r="D109" s="2">
        <v>0</v>
      </c>
      <c r="E109" s="2">
        <v>264210</v>
      </c>
      <c r="F109" s="2">
        <v>0</v>
      </c>
      <c r="G109" s="2">
        <v>0</v>
      </c>
      <c r="H109" s="2">
        <v>0</v>
      </c>
      <c r="I109" s="2">
        <v>107632</v>
      </c>
      <c r="J109" s="2">
        <v>7821005</v>
      </c>
      <c r="K109" s="2">
        <v>3091459</v>
      </c>
      <c r="L109" s="2">
        <v>4847897</v>
      </c>
      <c r="M109" s="2">
        <v>22166</v>
      </c>
      <c r="N109" s="2">
        <v>0</v>
      </c>
      <c r="O109" s="2">
        <v>382777</v>
      </c>
      <c r="P109" s="2">
        <v>0</v>
      </c>
      <c r="Q109" s="2">
        <v>0</v>
      </c>
      <c r="R109" s="2">
        <v>0</v>
      </c>
      <c r="S109" s="2">
        <v>0</v>
      </c>
      <c r="T109" s="2" t="s">
        <v>3</v>
      </c>
      <c r="U109" s="2">
        <f t="shared" si="10"/>
        <v>16537146</v>
      </c>
      <c r="V109" s="22">
        <f t="shared" si="7"/>
        <v>10.432859462407469</v>
      </c>
      <c r="W109" s="2"/>
      <c r="X109" s="2">
        <v>100719920.94220732</v>
      </c>
      <c r="Y109" s="24">
        <v>158510196.16997617</v>
      </c>
      <c r="Z109" s="2">
        <f t="shared" si="11"/>
        <v>57790275.227768853</v>
      </c>
      <c r="AA109" s="2">
        <f t="shared" si="12"/>
        <v>6029178.1974516027</v>
      </c>
      <c r="AB109" s="2"/>
      <c r="AC109" s="22">
        <v>149.43663935919429</v>
      </c>
      <c r="AD109" s="22">
        <f t="shared" si="8"/>
        <v>151.39112158360169</v>
      </c>
      <c r="AE109" s="23">
        <f t="shared" si="9"/>
        <v>1.9544822244073998</v>
      </c>
      <c r="AF109" s="2">
        <v>349.43</v>
      </c>
      <c r="AG109" s="2">
        <v>1</v>
      </c>
      <c r="AH109" s="22">
        <f t="shared" si="13"/>
        <v>151.39112158360169</v>
      </c>
      <c r="AI109" s="2"/>
    </row>
    <row r="110" spans="1:35" x14ac:dyDescent="0.2">
      <c r="A110" s="6">
        <v>101</v>
      </c>
      <c r="B110" s="5" t="s">
        <v>347</v>
      </c>
      <c r="C110" s="6">
        <v>1</v>
      </c>
      <c r="D110" s="2">
        <v>0</v>
      </c>
      <c r="E110" s="2">
        <v>380624</v>
      </c>
      <c r="F110" s="2">
        <v>0</v>
      </c>
      <c r="G110" s="2">
        <v>0</v>
      </c>
      <c r="H110" s="2">
        <v>0</v>
      </c>
      <c r="I110" s="2">
        <v>315980</v>
      </c>
      <c r="J110" s="2">
        <v>1799354</v>
      </c>
      <c r="K110" s="2">
        <v>1502563</v>
      </c>
      <c r="L110" s="2">
        <v>1860000</v>
      </c>
      <c r="M110" s="2">
        <v>15704</v>
      </c>
      <c r="N110" s="2">
        <v>18199</v>
      </c>
      <c r="O110" s="2">
        <v>288080</v>
      </c>
      <c r="P110" s="2">
        <v>0</v>
      </c>
      <c r="Q110" s="2">
        <v>0</v>
      </c>
      <c r="R110" s="2">
        <v>0</v>
      </c>
      <c r="S110" s="2">
        <v>0</v>
      </c>
      <c r="T110" s="2" t="s">
        <v>13</v>
      </c>
      <c r="U110" s="2">
        <f t="shared" si="10"/>
        <v>4599504</v>
      </c>
      <c r="V110" s="22">
        <f t="shared" si="7"/>
        <v>6.4660452576944891</v>
      </c>
      <c r="W110" s="2"/>
      <c r="X110" s="2">
        <v>57148940.326983534</v>
      </c>
      <c r="Y110" s="24">
        <v>71133186</v>
      </c>
      <c r="Z110" s="2">
        <f t="shared" si="11"/>
        <v>13984245.673016466</v>
      </c>
      <c r="AA110" s="2">
        <f t="shared" si="12"/>
        <v>904227.65416442801</v>
      </c>
      <c r="AB110" s="2"/>
      <c r="AC110" s="22">
        <v>119.54814423594348</v>
      </c>
      <c r="AD110" s="22">
        <f t="shared" si="8"/>
        <v>122.88759501753377</v>
      </c>
      <c r="AE110" s="23">
        <f t="shared" si="9"/>
        <v>3.339450781590287</v>
      </c>
      <c r="AF110" s="2">
        <v>324.29000000000002</v>
      </c>
      <c r="AG110" s="2">
        <v>1</v>
      </c>
      <c r="AH110" s="22">
        <f t="shared" si="13"/>
        <v>122.88759501753377</v>
      </c>
      <c r="AI110" s="2"/>
    </row>
    <row r="111" spans="1:35" x14ac:dyDescent="0.2">
      <c r="A111" s="28">
        <v>102</v>
      </c>
      <c r="B111" s="29" t="s">
        <v>346</v>
      </c>
      <c r="C111" s="28">
        <v>0</v>
      </c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211672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">
        <f t="shared" si="10"/>
        <v>0</v>
      </c>
      <c r="V111" s="31">
        <f t="shared" si="7"/>
        <v>0</v>
      </c>
      <c r="W111" s="27"/>
      <c r="X111" s="27">
        <v>1336875.3977878354</v>
      </c>
      <c r="Y111" s="27">
        <v>1786612</v>
      </c>
      <c r="Z111" s="2">
        <f t="shared" si="11"/>
        <v>449736.60221216455</v>
      </c>
      <c r="AA111" s="27">
        <f t="shared" si="12"/>
        <v>0</v>
      </c>
      <c r="AB111" s="24"/>
      <c r="AC111" s="22">
        <v>0</v>
      </c>
      <c r="AD111" s="22">
        <f t="shared" si="8"/>
        <v>0</v>
      </c>
      <c r="AE111" s="23">
        <f t="shared" si="9"/>
        <v>0</v>
      </c>
      <c r="AF111" s="24">
        <v>0</v>
      </c>
      <c r="AG111" s="24" t="s">
        <v>93</v>
      </c>
      <c r="AH111" s="22">
        <f t="shared" si="13"/>
        <v>0</v>
      </c>
      <c r="AI111" s="2"/>
    </row>
    <row r="112" spans="1:35" x14ac:dyDescent="0.2">
      <c r="A112" s="6">
        <v>103</v>
      </c>
      <c r="B112" s="5" t="s">
        <v>345</v>
      </c>
      <c r="C112" s="6">
        <v>1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655455</v>
      </c>
      <c r="K112" s="2">
        <v>215922</v>
      </c>
      <c r="L112" s="2">
        <v>277614</v>
      </c>
      <c r="M112" s="2">
        <v>31867</v>
      </c>
      <c r="N112" s="2">
        <v>90237</v>
      </c>
      <c r="O112" s="2">
        <v>17308</v>
      </c>
      <c r="P112" s="2">
        <v>0</v>
      </c>
      <c r="Q112" s="2">
        <v>0</v>
      </c>
      <c r="R112" s="2">
        <v>0</v>
      </c>
      <c r="S112" s="2">
        <v>0</v>
      </c>
      <c r="T112" s="2" t="s">
        <v>13</v>
      </c>
      <c r="U112" s="2">
        <f t="shared" si="10"/>
        <v>1052431.1000000001</v>
      </c>
      <c r="V112" s="22">
        <f t="shared" si="7"/>
        <v>3.6221018091373098</v>
      </c>
      <c r="W112" s="2"/>
      <c r="X112" s="2">
        <v>28300931.482949637</v>
      </c>
      <c r="Y112" s="24">
        <v>29055812.217786934</v>
      </c>
      <c r="Z112" s="2">
        <f t="shared" si="11"/>
        <v>754880.73483729735</v>
      </c>
      <c r="AA112" s="2">
        <f t="shared" si="12"/>
        <v>27342.548753370764</v>
      </c>
      <c r="AB112" s="2"/>
      <c r="AC112" s="22">
        <v>101.69735397095339</v>
      </c>
      <c r="AD112" s="22">
        <f t="shared" si="8"/>
        <v>102.57072169699519</v>
      </c>
      <c r="AE112" s="23">
        <f t="shared" si="9"/>
        <v>0.87336772604180624</v>
      </c>
      <c r="AF112" s="2">
        <v>22.950000000000003</v>
      </c>
      <c r="AG112" s="2">
        <v>1</v>
      </c>
      <c r="AH112" s="22">
        <f t="shared" si="13"/>
        <v>102.57072169699519</v>
      </c>
      <c r="AI112" s="2"/>
    </row>
    <row r="113" spans="1:80" s="2" customFormat="1" x14ac:dyDescent="0.2">
      <c r="A113" s="6">
        <v>104</v>
      </c>
      <c r="B113" s="5" t="s">
        <v>344</v>
      </c>
      <c r="C113" s="6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f t="shared" si="10"/>
        <v>0</v>
      </c>
      <c r="V113" s="22">
        <f t="shared" si="7"/>
        <v>0</v>
      </c>
      <c r="X113" s="2">
        <v>0</v>
      </c>
      <c r="Y113" s="24">
        <v>0</v>
      </c>
      <c r="Z113" s="2">
        <f t="shared" si="11"/>
        <v>0</v>
      </c>
      <c r="AA113" s="2">
        <f t="shared" si="12"/>
        <v>0</v>
      </c>
      <c r="AC113" s="22">
        <v>0</v>
      </c>
      <c r="AD113" s="22">
        <f t="shared" si="8"/>
        <v>0</v>
      </c>
      <c r="AE113" s="23">
        <f t="shared" si="9"/>
        <v>0</v>
      </c>
      <c r="AF113" s="2">
        <v>0</v>
      </c>
      <c r="AG113" s="2" t="s">
        <v>93</v>
      </c>
      <c r="AH113" s="22">
        <f t="shared" si="13"/>
        <v>0</v>
      </c>
    </row>
    <row r="114" spans="1:80" s="2" customFormat="1" x14ac:dyDescent="0.2">
      <c r="A114" s="6">
        <v>105</v>
      </c>
      <c r="B114" s="5" t="s">
        <v>343</v>
      </c>
      <c r="C114" s="6">
        <v>1</v>
      </c>
      <c r="D114" s="2">
        <v>0</v>
      </c>
      <c r="E114" s="2">
        <v>57678</v>
      </c>
      <c r="F114" s="2">
        <v>0</v>
      </c>
      <c r="G114" s="2">
        <v>0</v>
      </c>
      <c r="H114" s="2">
        <v>0</v>
      </c>
      <c r="I114" s="2">
        <v>0</v>
      </c>
      <c r="J114" s="2">
        <v>412705</v>
      </c>
      <c r="K114" s="2">
        <v>334125</v>
      </c>
      <c r="L114" s="2">
        <v>474965</v>
      </c>
      <c r="M114" s="2">
        <v>0</v>
      </c>
      <c r="N114" s="2">
        <v>390</v>
      </c>
      <c r="O114" s="2">
        <v>1702</v>
      </c>
      <c r="P114" s="2">
        <v>0</v>
      </c>
      <c r="Q114" s="2">
        <v>0</v>
      </c>
      <c r="R114" s="2">
        <v>0</v>
      </c>
      <c r="S114" s="2">
        <v>0</v>
      </c>
      <c r="T114" s="2" t="s">
        <v>3</v>
      </c>
      <c r="U114" s="2">
        <f t="shared" si="10"/>
        <v>1281565</v>
      </c>
      <c r="V114" s="22">
        <f t="shared" si="7"/>
        <v>7.31372780696526</v>
      </c>
      <c r="X114" s="2">
        <v>12771696.514767833</v>
      </c>
      <c r="Y114" s="24">
        <v>17522733.055221114</v>
      </c>
      <c r="Z114" s="2">
        <f t="shared" si="11"/>
        <v>4751036.5404532813</v>
      </c>
      <c r="AA114" s="2">
        <f t="shared" si="12"/>
        <v>347477.88057821192</v>
      </c>
      <c r="AC114" s="22">
        <v>133.29789658062415</v>
      </c>
      <c r="AD114" s="22">
        <f t="shared" si="8"/>
        <v>134.47904242622161</v>
      </c>
      <c r="AE114" s="23">
        <f t="shared" si="9"/>
        <v>1.1811458455974559</v>
      </c>
      <c r="AF114" s="2">
        <v>3</v>
      </c>
      <c r="AG114" s="2">
        <v>1</v>
      </c>
      <c r="AH114" s="22">
        <f t="shared" si="13"/>
        <v>134.47904242622161</v>
      </c>
    </row>
    <row r="115" spans="1:80" s="2" customFormat="1" x14ac:dyDescent="0.2">
      <c r="A115" s="6">
        <v>106</v>
      </c>
      <c r="B115" s="5" t="s">
        <v>342</v>
      </c>
      <c r="C115" s="6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f t="shared" si="10"/>
        <v>0</v>
      </c>
      <c r="V115" s="22">
        <f t="shared" si="7"/>
        <v>0</v>
      </c>
      <c r="X115" s="2">
        <v>0</v>
      </c>
      <c r="Y115" s="24">
        <v>0</v>
      </c>
      <c r="Z115" s="2">
        <f t="shared" si="11"/>
        <v>0</v>
      </c>
      <c r="AA115" s="2">
        <f t="shared" si="12"/>
        <v>0</v>
      </c>
      <c r="AC115" s="22">
        <v>0</v>
      </c>
      <c r="AD115" s="22">
        <f t="shared" si="8"/>
        <v>0</v>
      </c>
      <c r="AE115" s="23">
        <f t="shared" si="9"/>
        <v>0</v>
      </c>
      <c r="AF115" s="2">
        <v>0</v>
      </c>
      <c r="AG115" s="2" t="s">
        <v>93</v>
      </c>
      <c r="AH115" s="22">
        <f t="shared" si="13"/>
        <v>0</v>
      </c>
    </row>
    <row r="116" spans="1:80" s="2" customFormat="1" x14ac:dyDescent="0.2">
      <c r="A116" s="6">
        <v>107</v>
      </c>
      <c r="B116" s="5" t="s">
        <v>341</v>
      </c>
      <c r="C116" s="6">
        <v>1</v>
      </c>
      <c r="D116" s="2">
        <v>682501</v>
      </c>
      <c r="E116" s="2">
        <v>3071773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2070984</v>
      </c>
      <c r="M116" s="2">
        <v>10081</v>
      </c>
      <c r="N116" s="2">
        <v>173662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 t="s">
        <v>3</v>
      </c>
      <c r="U116" s="2">
        <f t="shared" si="10"/>
        <v>6009001</v>
      </c>
      <c r="V116" s="22">
        <f t="shared" si="7"/>
        <v>11.932711694998355</v>
      </c>
      <c r="X116" s="2">
        <v>35423863.383190274</v>
      </c>
      <c r="Y116" s="24">
        <v>50357380.230000004</v>
      </c>
      <c r="Z116" s="2">
        <f t="shared" si="11"/>
        <v>14933516.84680973</v>
      </c>
      <c r="AA116" s="2">
        <f t="shared" si="12"/>
        <v>1781973.5112538142</v>
      </c>
      <c r="AC116" s="22">
        <v>137.1195097831596</v>
      </c>
      <c r="AD116" s="22">
        <f t="shared" si="8"/>
        <v>137.12622531679233</v>
      </c>
      <c r="AE116" s="23">
        <f t="shared" si="9"/>
        <v>6.7155336327289206E-3</v>
      </c>
      <c r="AF116" s="2">
        <v>0</v>
      </c>
      <c r="AG116" s="2">
        <v>1</v>
      </c>
      <c r="AH116" s="22">
        <f t="shared" si="13"/>
        <v>137.12622531679233</v>
      </c>
    </row>
    <row r="117" spans="1:80" s="2" customFormat="1" x14ac:dyDescent="0.2">
      <c r="A117" s="6">
        <v>108</v>
      </c>
      <c r="B117" s="5" t="s">
        <v>340</v>
      </c>
      <c r="C117" s="6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f t="shared" si="10"/>
        <v>0</v>
      </c>
      <c r="V117" s="22">
        <f t="shared" si="7"/>
        <v>0</v>
      </c>
      <c r="X117" s="2">
        <v>107334.66674871638</v>
      </c>
      <c r="Y117" s="24">
        <v>176489</v>
      </c>
      <c r="Z117" s="2">
        <f t="shared" si="11"/>
        <v>69154.33325128362</v>
      </c>
      <c r="AA117" s="2">
        <f t="shared" si="12"/>
        <v>0</v>
      </c>
      <c r="AC117" s="22">
        <v>0</v>
      </c>
      <c r="AD117" s="22">
        <f t="shared" si="8"/>
        <v>0</v>
      </c>
      <c r="AE117" s="23">
        <f t="shared" si="9"/>
        <v>0</v>
      </c>
      <c r="AF117" s="2">
        <v>0</v>
      </c>
      <c r="AG117" s="2" t="s">
        <v>93</v>
      </c>
      <c r="AH117" s="22">
        <f t="shared" si="13"/>
        <v>0</v>
      </c>
    </row>
    <row r="118" spans="1:80" s="2" customFormat="1" x14ac:dyDescent="0.2">
      <c r="A118" s="6">
        <v>109</v>
      </c>
      <c r="B118" s="5" t="s">
        <v>339</v>
      </c>
      <c r="C118" s="6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f t="shared" si="10"/>
        <v>0</v>
      </c>
      <c r="V118" s="22">
        <f t="shared" si="7"/>
        <v>0</v>
      </c>
      <c r="X118" s="2">
        <v>21755.78608038156</v>
      </c>
      <c r="Y118" s="24">
        <v>150537</v>
      </c>
      <c r="Z118" s="2">
        <f t="shared" si="11"/>
        <v>128781.21391961844</v>
      </c>
      <c r="AA118" s="2">
        <f t="shared" si="12"/>
        <v>0</v>
      </c>
      <c r="AC118" s="22">
        <v>0</v>
      </c>
      <c r="AD118" s="22">
        <f t="shared" si="8"/>
        <v>0</v>
      </c>
      <c r="AE118" s="23">
        <f t="shared" si="9"/>
        <v>0</v>
      </c>
      <c r="AF118" s="2">
        <v>0</v>
      </c>
      <c r="AG118" s="2" t="s">
        <v>93</v>
      </c>
      <c r="AH118" s="22">
        <f t="shared" si="13"/>
        <v>0</v>
      </c>
    </row>
    <row r="119" spans="1:80" s="2" customFormat="1" x14ac:dyDescent="0.2">
      <c r="A119" s="6">
        <v>110</v>
      </c>
      <c r="B119" s="5" t="s">
        <v>338</v>
      </c>
      <c r="C119" s="6">
        <v>1</v>
      </c>
      <c r="D119" s="2">
        <v>0</v>
      </c>
      <c r="E119" s="2">
        <v>36151</v>
      </c>
      <c r="F119" s="2">
        <v>0</v>
      </c>
      <c r="G119" s="2">
        <v>0</v>
      </c>
      <c r="H119" s="2">
        <v>0</v>
      </c>
      <c r="I119" s="2">
        <v>0</v>
      </c>
      <c r="J119" s="2">
        <v>733690</v>
      </c>
      <c r="K119" s="2">
        <v>444915</v>
      </c>
      <c r="L119" s="2">
        <v>509845</v>
      </c>
      <c r="M119" s="2">
        <v>3024</v>
      </c>
      <c r="N119" s="2">
        <v>45508</v>
      </c>
      <c r="O119" s="2">
        <v>19975</v>
      </c>
      <c r="P119" s="2">
        <v>0</v>
      </c>
      <c r="Q119" s="2">
        <v>0</v>
      </c>
      <c r="R119" s="2">
        <v>0</v>
      </c>
      <c r="S119" s="2">
        <v>0</v>
      </c>
      <c r="T119" s="2" t="s">
        <v>13</v>
      </c>
      <c r="U119" s="2">
        <f t="shared" si="10"/>
        <v>1359739.75</v>
      </c>
      <c r="V119" s="22">
        <f t="shared" si="7"/>
        <v>3.7985748179445293</v>
      </c>
      <c r="X119" s="2">
        <v>30005660.380291101</v>
      </c>
      <c r="Y119" s="24">
        <v>35796050.233802617</v>
      </c>
      <c r="Z119" s="2">
        <f t="shared" si="11"/>
        <v>5790389.853511516</v>
      </c>
      <c r="AA119" s="2">
        <f t="shared" si="12"/>
        <v>219952.29083630355</v>
      </c>
      <c r="AC119" s="22">
        <v>114.78300235750744</v>
      </c>
      <c r="AD119" s="22">
        <f t="shared" si="8"/>
        <v>118.56462244815013</v>
      </c>
      <c r="AE119" s="23">
        <f t="shared" si="9"/>
        <v>3.78162009064269</v>
      </c>
      <c r="AF119" s="2">
        <v>26.96</v>
      </c>
      <c r="AG119" s="2">
        <v>1</v>
      </c>
      <c r="AH119" s="22">
        <f t="shared" si="13"/>
        <v>118.56462244815013</v>
      </c>
    </row>
    <row r="120" spans="1:80" s="2" customFormat="1" x14ac:dyDescent="0.2">
      <c r="A120" s="6">
        <v>111</v>
      </c>
      <c r="B120" s="5" t="s">
        <v>337</v>
      </c>
      <c r="C120" s="6">
        <v>1</v>
      </c>
      <c r="D120" s="2">
        <v>0</v>
      </c>
      <c r="E120" s="2">
        <v>2200</v>
      </c>
      <c r="F120" s="2">
        <v>0</v>
      </c>
      <c r="G120" s="2">
        <v>0</v>
      </c>
      <c r="H120" s="2">
        <v>0</v>
      </c>
      <c r="I120" s="2">
        <v>0</v>
      </c>
      <c r="J120" s="2">
        <v>382553</v>
      </c>
      <c r="K120" s="2">
        <v>55744</v>
      </c>
      <c r="L120" s="2">
        <v>0</v>
      </c>
      <c r="M120" s="2">
        <v>0</v>
      </c>
      <c r="N120" s="2">
        <v>35708</v>
      </c>
      <c r="O120" s="2">
        <v>15954</v>
      </c>
      <c r="P120" s="2">
        <v>0</v>
      </c>
      <c r="Q120" s="2">
        <v>0</v>
      </c>
      <c r="R120" s="2">
        <v>0</v>
      </c>
      <c r="S120" s="2">
        <v>0</v>
      </c>
      <c r="T120" s="2" t="s">
        <v>13</v>
      </c>
      <c r="U120" s="2">
        <f t="shared" si="10"/>
        <v>492159</v>
      </c>
      <c r="V120" s="22">
        <f t="shared" si="7"/>
        <v>4.9987750863533655</v>
      </c>
      <c r="X120" s="2">
        <v>7516650.875846277</v>
      </c>
      <c r="Y120" s="24">
        <v>9845592</v>
      </c>
      <c r="Z120" s="2">
        <f t="shared" si="11"/>
        <v>2328941.124153723</v>
      </c>
      <c r="AA120" s="2">
        <f t="shared" si="12"/>
        <v>116418.52869003432</v>
      </c>
      <c r="AC120" s="22">
        <v>123.94595624018825</v>
      </c>
      <c r="AD120" s="22">
        <f t="shared" si="8"/>
        <v>129.43495224147398</v>
      </c>
      <c r="AE120" s="23">
        <f t="shared" si="9"/>
        <v>5.4889960012857273</v>
      </c>
      <c r="AF120" s="2">
        <v>12.91</v>
      </c>
      <c r="AG120" s="2">
        <v>1</v>
      </c>
      <c r="AH120" s="22">
        <f t="shared" si="13"/>
        <v>129.43495224147398</v>
      </c>
    </row>
    <row r="121" spans="1:80" s="27" customFormat="1" x14ac:dyDescent="0.2">
      <c r="A121" s="28">
        <v>112</v>
      </c>
      <c r="B121" s="29" t="s">
        <v>336</v>
      </c>
      <c r="C121" s="28">
        <v>0</v>
      </c>
      <c r="D121" s="27">
        <v>0</v>
      </c>
      <c r="E121" s="27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">
        <f t="shared" si="10"/>
        <v>0</v>
      </c>
      <c r="V121" s="31">
        <f t="shared" si="7"/>
        <v>0</v>
      </c>
      <c r="X121" s="27">
        <v>0</v>
      </c>
      <c r="Y121" s="27">
        <v>0</v>
      </c>
      <c r="Z121" s="2">
        <f t="shared" si="11"/>
        <v>0</v>
      </c>
      <c r="AA121" s="27">
        <f t="shared" si="12"/>
        <v>0</v>
      </c>
      <c r="AC121" s="31">
        <v>0</v>
      </c>
      <c r="AD121" s="31">
        <f t="shared" si="8"/>
        <v>0</v>
      </c>
      <c r="AE121" s="32">
        <f t="shared" si="9"/>
        <v>0</v>
      </c>
      <c r="AF121" s="27">
        <v>0</v>
      </c>
      <c r="AG121" s="27" t="s">
        <v>93</v>
      </c>
      <c r="AH121" s="31">
        <f t="shared" si="13"/>
        <v>0</v>
      </c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</row>
    <row r="122" spans="1:80" s="2" customFormat="1" x14ac:dyDescent="0.2">
      <c r="A122" s="6">
        <v>113</v>
      </c>
      <c r="B122" s="5" t="s">
        <v>335</v>
      </c>
      <c r="C122" s="6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f t="shared" si="10"/>
        <v>0</v>
      </c>
      <c r="V122" s="22">
        <f t="shared" si="7"/>
        <v>0</v>
      </c>
      <c r="X122" s="2">
        <v>0</v>
      </c>
      <c r="Y122" s="24">
        <v>0</v>
      </c>
      <c r="Z122" s="2">
        <f t="shared" si="11"/>
        <v>0</v>
      </c>
      <c r="AA122" s="2">
        <f t="shared" si="12"/>
        <v>0</v>
      </c>
      <c r="AC122" s="22">
        <v>0</v>
      </c>
      <c r="AD122" s="22">
        <f t="shared" si="8"/>
        <v>0</v>
      </c>
      <c r="AE122" s="23">
        <f t="shared" si="9"/>
        <v>0</v>
      </c>
      <c r="AF122" s="2">
        <v>0</v>
      </c>
      <c r="AG122" s="2" t="s">
        <v>93</v>
      </c>
      <c r="AH122" s="22">
        <f t="shared" si="13"/>
        <v>0</v>
      </c>
    </row>
    <row r="123" spans="1:80" s="2" customFormat="1" x14ac:dyDescent="0.2">
      <c r="A123" s="6">
        <v>114</v>
      </c>
      <c r="B123" s="5" t="s">
        <v>334</v>
      </c>
      <c r="C123" s="6">
        <v>1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902027</v>
      </c>
      <c r="M123" s="2">
        <v>26032</v>
      </c>
      <c r="N123" s="2">
        <v>571606</v>
      </c>
      <c r="O123" s="2">
        <v>81471</v>
      </c>
      <c r="P123" s="2">
        <v>0</v>
      </c>
      <c r="Q123" s="2">
        <v>0</v>
      </c>
      <c r="R123" s="2">
        <v>0</v>
      </c>
      <c r="S123" s="2">
        <v>0</v>
      </c>
      <c r="T123" s="2" t="s">
        <v>3</v>
      </c>
      <c r="U123" s="2">
        <f t="shared" si="10"/>
        <v>1581136</v>
      </c>
      <c r="V123" s="22">
        <f t="shared" si="7"/>
        <v>5.8803095614733198</v>
      </c>
      <c r="X123" s="2">
        <v>20807903.147397026</v>
      </c>
      <c r="Y123" s="24">
        <v>26888652.433526717</v>
      </c>
      <c r="Z123" s="2">
        <f t="shared" si="11"/>
        <v>6080749.2861296907</v>
      </c>
      <c r="AA123" s="2">
        <f t="shared" si="12"/>
        <v>357566.88168150483</v>
      </c>
      <c r="AC123" s="22">
        <v>125.19016324359013</v>
      </c>
      <c r="AD123" s="22">
        <f t="shared" si="8"/>
        <v>127.50484930608748</v>
      </c>
      <c r="AE123" s="23">
        <f t="shared" si="9"/>
        <v>2.3146860624973442</v>
      </c>
      <c r="AF123" s="2">
        <v>86.570000000000007</v>
      </c>
      <c r="AG123" s="2">
        <v>1</v>
      </c>
      <c r="AH123" s="22">
        <f t="shared" si="13"/>
        <v>127.50484930608748</v>
      </c>
    </row>
    <row r="124" spans="1:80" s="2" customFormat="1" x14ac:dyDescent="0.2">
      <c r="A124" s="6">
        <v>115</v>
      </c>
      <c r="B124" s="5" t="s">
        <v>333</v>
      </c>
      <c r="C124" s="6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f t="shared" si="10"/>
        <v>0</v>
      </c>
      <c r="V124" s="22">
        <f t="shared" si="7"/>
        <v>0</v>
      </c>
      <c r="X124" s="2">
        <v>0</v>
      </c>
      <c r="Y124" s="24">
        <v>0</v>
      </c>
      <c r="Z124" s="2">
        <f t="shared" si="11"/>
        <v>0</v>
      </c>
      <c r="AA124" s="2">
        <f t="shared" si="12"/>
        <v>0</v>
      </c>
      <c r="AC124" s="22">
        <v>0</v>
      </c>
      <c r="AD124" s="22">
        <f t="shared" si="8"/>
        <v>0</v>
      </c>
      <c r="AE124" s="23">
        <f t="shared" si="9"/>
        <v>0</v>
      </c>
      <c r="AF124" s="2">
        <v>0</v>
      </c>
      <c r="AG124" s="2" t="s">
        <v>93</v>
      </c>
      <c r="AH124" s="22">
        <f t="shared" si="13"/>
        <v>0</v>
      </c>
    </row>
    <row r="125" spans="1:80" s="2" customFormat="1" x14ac:dyDescent="0.2">
      <c r="A125" s="6">
        <v>116</v>
      </c>
      <c r="B125" s="5" t="s">
        <v>332</v>
      </c>
      <c r="C125" s="6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f t="shared" si="10"/>
        <v>0</v>
      </c>
      <c r="V125" s="22">
        <f t="shared" si="7"/>
        <v>0</v>
      </c>
      <c r="X125" s="2">
        <v>134168.3334358955</v>
      </c>
      <c r="Y125" s="24">
        <v>140135.45000000001</v>
      </c>
      <c r="Z125" s="2">
        <f t="shared" si="11"/>
        <v>5967.1165641045081</v>
      </c>
      <c r="AA125" s="2">
        <f t="shared" si="12"/>
        <v>0</v>
      </c>
      <c r="AC125" s="22">
        <v>0</v>
      </c>
      <c r="AD125" s="22">
        <f t="shared" si="8"/>
        <v>0</v>
      </c>
      <c r="AE125" s="23">
        <f t="shared" si="9"/>
        <v>0</v>
      </c>
      <c r="AF125" s="2">
        <v>0</v>
      </c>
      <c r="AG125" s="2" t="s">
        <v>93</v>
      </c>
      <c r="AH125" s="22">
        <f t="shared" si="13"/>
        <v>0</v>
      </c>
    </row>
    <row r="126" spans="1:80" s="2" customFormat="1" x14ac:dyDescent="0.2">
      <c r="A126" s="6">
        <v>117</v>
      </c>
      <c r="B126" s="5" t="s">
        <v>331</v>
      </c>
      <c r="C126" s="6">
        <v>1</v>
      </c>
      <c r="D126" s="2">
        <v>0</v>
      </c>
      <c r="E126" s="2">
        <v>53363.520000000004</v>
      </c>
      <c r="F126" s="2">
        <v>0</v>
      </c>
      <c r="G126" s="2">
        <v>0</v>
      </c>
      <c r="H126" s="2">
        <v>0</v>
      </c>
      <c r="I126" s="2">
        <v>0</v>
      </c>
      <c r="J126" s="2">
        <v>164761.36837064743</v>
      </c>
      <c r="K126" s="2">
        <v>0</v>
      </c>
      <c r="L126" s="2">
        <v>225494</v>
      </c>
      <c r="M126" s="2">
        <v>0</v>
      </c>
      <c r="N126" s="2">
        <v>67607</v>
      </c>
      <c r="O126" s="2">
        <v>48021</v>
      </c>
      <c r="P126" s="2">
        <v>0</v>
      </c>
      <c r="Q126" s="2">
        <v>0</v>
      </c>
      <c r="R126" s="2">
        <v>0</v>
      </c>
      <c r="S126" s="2">
        <v>0</v>
      </c>
      <c r="T126" s="2" t="s">
        <v>13</v>
      </c>
      <c r="U126" s="2">
        <f t="shared" si="10"/>
        <v>367576.98837064742</v>
      </c>
      <c r="V126" s="22">
        <f t="shared" si="7"/>
        <v>4.3663907504573025</v>
      </c>
      <c r="X126" s="2">
        <v>5654945.3746561082</v>
      </c>
      <c r="Y126" s="24">
        <v>8418325.554856725</v>
      </c>
      <c r="Z126" s="2">
        <f t="shared" si="11"/>
        <v>2763380.1802006168</v>
      </c>
      <c r="AA126" s="2">
        <f t="shared" si="12"/>
        <v>120659.97658825007</v>
      </c>
      <c r="AC126" s="22">
        <v>137.12379642357405</v>
      </c>
      <c r="AD126" s="22">
        <f t="shared" si="8"/>
        <v>146.73290418429687</v>
      </c>
      <c r="AE126" s="23">
        <f t="shared" si="9"/>
        <v>9.6091077607228215</v>
      </c>
      <c r="AF126" s="2">
        <v>49.27000000000001</v>
      </c>
      <c r="AG126" s="2">
        <v>1</v>
      </c>
      <c r="AH126" s="22">
        <f t="shared" si="13"/>
        <v>146.73290418429687</v>
      </c>
    </row>
    <row r="127" spans="1:80" s="2" customFormat="1" x14ac:dyDescent="0.2">
      <c r="A127" s="6">
        <v>118</v>
      </c>
      <c r="B127" s="5" t="s">
        <v>330</v>
      </c>
      <c r="C127" s="6">
        <v>1</v>
      </c>
      <c r="D127" s="2">
        <v>0</v>
      </c>
      <c r="E127" s="2">
        <v>1758999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129033</v>
      </c>
      <c r="M127" s="2">
        <v>0</v>
      </c>
      <c r="N127" s="2">
        <v>0</v>
      </c>
      <c r="O127" s="2">
        <v>1214</v>
      </c>
      <c r="P127" s="2">
        <v>0</v>
      </c>
      <c r="Q127" s="2">
        <v>0</v>
      </c>
      <c r="R127" s="2">
        <v>0</v>
      </c>
      <c r="S127" s="2">
        <v>0</v>
      </c>
      <c r="T127" s="2" t="s">
        <v>3</v>
      </c>
      <c r="U127" s="2">
        <f t="shared" si="10"/>
        <v>1889246</v>
      </c>
      <c r="V127" s="22">
        <f t="shared" si="7"/>
        <v>23.578948728341302</v>
      </c>
      <c r="X127" s="2">
        <v>6142874.2903718846</v>
      </c>
      <c r="Y127" s="24">
        <v>8012426.7700246274</v>
      </c>
      <c r="Z127" s="2">
        <f t="shared" si="11"/>
        <v>1869552.4796527429</v>
      </c>
      <c r="AA127" s="2">
        <f t="shared" si="12"/>
        <v>440820.82062675373</v>
      </c>
      <c r="AC127" s="22">
        <v>130.08878555537004</v>
      </c>
      <c r="AD127" s="22">
        <f t="shared" si="8"/>
        <v>123.25835743155824</v>
      </c>
      <c r="AE127" s="23">
        <f t="shared" si="9"/>
        <v>-6.8304281238117994</v>
      </c>
      <c r="AF127" s="2">
        <v>1</v>
      </c>
      <c r="AG127" s="2">
        <v>1</v>
      </c>
      <c r="AH127" s="22">
        <f t="shared" si="13"/>
        <v>123.25835743155824</v>
      </c>
    </row>
    <row r="128" spans="1:80" s="2" customFormat="1" x14ac:dyDescent="0.2">
      <c r="A128" s="6">
        <v>119</v>
      </c>
      <c r="B128" s="5" t="s">
        <v>329</v>
      </c>
      <c r="C128" s="6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f t="shared" si="10"/>
        <v>0</v>
      </c>
      <c r="V128" s="22">
        <f t="shared" si="7"/>
        <v>0</v>
      </c>
      <c r="X128" s="2">
        <v>0</v>
      </c>
      <c r="Y128" s="24">
        <v>0</v>
      </c>
      <c r="Z128" s="2">
        <f t="shared" si="11"/>
        <v>0</v>
      </c>
      <c r="AA128" s="2">
        <f t="shared" si="12"/>
        <v>0</v>
      </c>
      <c r="AC128" s="22">
        <v>0</v>
      </c>
      <c r="AD128" s="22">
        <f t="shared" si="8"/>
        <v>0</v>
      </c>
      <c r="AE128" s="23">
        <f t="shared" si="9"/>
        <v>0</v>
      </c>
      <c r="AF128" s="2">
        <v>0</v>
      </c>
      <c r="AG128" s="2" t="s">
        <v>93</v>
      </c>
      <c r="AH128" s="22">
        <f t="shared" si="13"/>
        <v>0</v>
      </c>
    </row>
    <row r="129" spans="1:80" s="2" customFormat="1" x14ac:dyDescent="0.2">
      <c r="A129" s="6">
        <v>120</v>
      </c>
      <c r="B129" s="5" t="s">
        <v>328</v>
      </c>
      <c r="C129" s="6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f t="shared" si="10"/>
        <v>0</v>
      </c>
      <c r="V129" s="22">
        <f t="shared" si="7"/>
        <v>0</v>
      </c>
      <c r="X129" s="2">
        <v>0</v>
      </c>
      <c r="Y129" s="24">
        <v>0</v>
      </c>
      <c r="Z129" s="2">
        <f t="shared" si="11"/>
        <v>0</v>
      </c>
      <c r="AA129" s="2">
        <f t="shared" si="12"/>
        <v>0</v>
      </c>
      <c r="AC129" s="22">
        <v>0</v>
      </c>
      <c r="AD129" s="22">
        <f t="shared" si="8"/>
        <v>0</v>
      </c>
      <c r="AE129" s="23">
        <f t="shared" si="9"/>
        <v>0</v>
      </c>
      <c r="AF129" s="2">
        <v>0</v>
      </c>
      <c r="AG129" s="2" t="s">
        <v>93</v>
      </c>
      <c r="AH129" s="22">
        <f t="shared" si="13"/>
        <v>0</v>
      </c>
    </row>
    <row r="130" spans="1:80" s="2" customFormat="1" x14ac:dyDescent="0.2">
      <c r="A130" s="6">
        <v>121</v>
      </c>
      <c r="B130" s="5" t="s">
        <v>327</v>
      </c>
      <c r="C130" s="6">
        <v>1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 t="s">
        <v>13</v>
      </c>
      <c r="U130" s="2">
        <f t="shared" si="10"/>
        <v>0</v>
      </c>
      <c r="V130" s="22">
        <f t="shared" si="7"/>
        <v>0</v>
      </c>
      <c r="X130" s="2">
        <v>672606.53356161958</v>
      </c>
      <c r="Y130" s="24">
        <v>1357694</v>
      </c>
      <c r="Z130" s="2">
        <f t="shared" si="11"/>
        <v>685087.46643838042</v>
      </c>
      <c r="AA130" s="2">
        <f t="shared" si="12"/>
        <v>0</v>
      </c>
      <c r="AC130" s="22">
        <v>183.64920974621785</v>
      </c>
      <c r="AD130" s="22">
        <f t="shared" si="8"/>
        <v>201.85560684501104</v>
      </c>
      <c r="AE130" s="23">
        <f t="shared" si="9"/>
        <v>18.20639709879319</v>
      </c>
      <c r="AF130" s="2">
        <v>0</v>
      </c>
      <c r="AG130" s="2">
        <v>0</v>
      </c>
      <c r="AH130" s="22">
        <f t="shared" si="13"/>
        <v>183.64920974621785</v>
      </c>
    </row>
    <row r="131" spans="1:80" s="2" customFormat="1" x14ac:dyDescent="0.2">
      <c r="A131" s="6">
        <v>122</v>
      </c>
      <c r="B131" s="5" t="s">
        <v>326</v>
      </c>
      <c r="C131" s="6">
        <v>1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338827</v>
      </c>
      <c r="K131" s="2">
        <v>150609</v>
      </c>
      <c r="L131" s="2">
        <v>446520</v>
      </c>
      <c r="M131" s="2">
        <v>0</v>
      </c>
      <c r="N131" s="2">
        <v>0</v>
      </c>
      <c r="O131" s="2">
        <v>26749</v>
      </c>
      <c r="P131" s="2">
        <v>0</v>
      </c>
      <c r="Q131" s="2">
        <v>0</v>
      </c>
      <c r="R131" s="2">
        <v>0</v>
      </c>
      <c r="S131" s="2">
        <v>0</v>
      </c>
      <c r="T131" s="2" t="s">
        <v>13</v>
      </c>
      <c r="U131" s="2">
        <f t="shared" si="10"/>
        <v>583163</v>
      </c>
      <c r="V131" s="22">
        <f t="shared" si="7"/>
        <v>1.808603079899666</v>
      </c>
      <c r="X131" s="2">
        <v>24249684.484178498</v>
      </c>
      <c r="Y131" s="24">
        <v>32243835.393244576</v>
      </c>
      <c r="Z131" s="2">
        <f t="shared" si="11"/>
        <v>7994150.9090660773</v>
      </c>
      <c r="AA131" s="2">
        <f t="shared" si="12"/>
        <v>144582.45955319621</v>
      </c>
      <c r="AC131" s="22">
        <v>126.95777730670092</v>
      </c>
      <c r="AD131" s="22">
        <f t="shared" si="8"/>
        <v>132.36977559289181</v>
      </c>
      <c r="AE131" s="23">
        <f t="shared" si="9"/>
        <v>5.4119982861908937</v>
      </c>
      <c r="AF131" s="2">
        <v>26.48</v>
      </c>
      <c r="AG131" s="2">
        <v>1</v>
      </c>
      <c r="AH131" s="22">
        <f t="shared" si="13"/>
        <v>132.36977559289181</v>
      </c>
    </row>
    <row r="132" spans="1:80" s="2" customFormat="1" x14ac:dyDescent="0.2">
      <c r="A132" s="6">
        <v>123</v>
      </c>
      <c r="B132" s="5" t="s">
        <v>325</v>
      </c>
      <c r="C132" s="6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f t="shared" si="10"/>
        <v>0</v>
      </c>
      <c r="V132" s="22">
        <f t="shared" si="7"/>
        <v>0</v>
      </c>
      <c r="X132" s="2">
        <v>120751.50009230593</v>
      </c>
      <c r="Y132" s="24">
        <v>1156372</v>
      </c>
      <c r="Z132" s="2">
        <f t="shared" si="11"/>
        <v>1035620.4999076941</v>
      </c>
      <c r="AA132" s="2">
        <f t="shared" si="12"/>
        <v>0</v>
      </c>
      <c r="AC132" s="22">
        <v>0</v>
      </c>
      <c r="AD132" s="22">
        <f t="shared" si="8"/>
        <v>0</v>
      </c>
      <c r="AE132" s="23">
        <f t="shared" si="9"/>
        <v>0</v>
      </c>
      <c r="AF132" s="2">
        <v>0</v>
      </c>
      <c r="AG132" s="2" t="s">
        <v>93</v>
      </c>
      <c r="AH132" s="22">
        <f t="shared" si="13"/>
        <v>0</v>
      </c>
    </row>
    <row r="133" spans="1:80" s="2" customFormat="1" x14ac:dyDescent="0.2">
      <c r="A133" s="6">
        <v>124</v>
      </c>
      <c r="B133" s="5" t="s">
        <v>324</v>
      </c>
      <c r="C133" s="6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f t="shared" si="10"/>
        <v>0</v>
      </c>
      <c r="V133" s="22">
        <f t="shared" si="7"/>
        <v>0</v>
      </c>
      <c r="X133" s="2">
        <v>0</v>
      </c>
      <c r="Y133" s="24">
        <v>658.55000000000007</v>
      </c>
      <c r="Z133" s="2">
        <f t="shared" si="11"/>
        <v>658.55000000000007</v>
      </c>
      <c r="AA133" s="2">
        <f t="shared" si="12"/>
        <v>0</v>
      </c>
      <c r="AC133" s="22">
        <v>0</v>
      </c>
      <c r="AD133" s="22">
        <f t="shared" si="8"/>
        <v>0</v>
      </c>
      <c r="AE133" s="23">
        <f t="shared" si="9"/>
        <v>0</v>
      </c>
      <c r="AF133" s="2">
        <v>0</v>
      </c>
      <c r="AG133" s="2" t="s">
        <v>93</v>
      </c>
      <c r="AH133" s="22">
        <f t="shared" si="13"/>
        <v>0</v>
      </c>
    </row>
    <row r="134" spans="1:80" s="2" customFormat="1" x14ac:dyDescent="0.2">
      <c r="A134" s="6">
        <v>125</v>
      </c>
      <c r="B134" s="5" t="s">
        <v>323</v>
      </c>
      <c r="C134" s="6">
        <v>1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315911</v>
      </c>
      <c r="K134" s="2">
        <v>544970</v>
      </c>
      <c r="L134" s="2">
        <v>591288</v>
      </c>
      <c r="M134" s="2">
        <v>0</v>
      </c>
      <c r="N134" s="2">
        <v>637</v>
      </c>
      <c r="O134" s="2">
        <v>18541</v>
      </c>
      <c r="P134" s="2">
        <v>0</v>
      </c>
      <c r="Q134" s="2">
        <v>0</v>
      </c>
      <c r="R134" s="2">
        <v>0</v>
      </c>
      <c r="S134" s="2">
        <v>0</v>
      </c>
      <c r="T134" s="2" t="s">
        <v>3</v>
      </c>
      <c r="U134" s="2">
        <f t="shared" si="10"/>
        <v>1471347</v>
      </c>
      <c r="V134" s="22">
        <f t="shared" si="7"/>
        <v>10.245964078886656</v>
      </c>
      <c r="X134" s="2">
        <v>9274857.1529690847</v>
      </c>
      <c r="Y134" s="24">
        <v>14360259.207153877</v>
      </c>
      <c r="Z134" s="2">
        <f t="shared" si="11"/>
        <v>5085402.0541847926</v>
      </c>
      <c r="AA134" s="2">
        <f t="shared" si="12"/>
        <v>521048.46773873799</v>
      </c>
      <c r="AC134" s="22">
        <v>148.43183154401359</v>
      </c>
      <c r="AD134" s="22">
        <f t="shared" si="8"/>
        <v>149.2121173530409</v>
      </c>
      <c r="AE134" s="23">
        <f t="shared" si="9"/>
        <v>0.78028580902730482</v>
      </c>
      <c r="AF134" s="2">
        <v>17.850000000000001</v>
      </c>
      <c r="AG134" s="2">
        <v>1</v>
      </c>
      <c r="AH134" s="22">
        <f t="shared" si="13"/>
        <v>149.2121173530409</v>
      </c>
    </row>
    <row r="135" spans="1:80" s="27" customFormat="1" x14ac:dyDescent="0.2">
      <c r="A135" s="28">
        <v>126</v>
      </c>
      <c r="B135" s="29" t="s">
        <v>322</v>
      </c>
      <c r="C135" s="28">
        <v>0</v>
      </c>
      <c r="D135" s="27">
        <v>0</v>
      </c>
      <c r="E135" s="27">
        <v>0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700897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">
        <f t="shared" si="10"/>
        <v>0</v>
      </c>
      <c r="V135" s="31">
        <f t="shared" si="7"/>
        <v>0</v>
      </c>
      <c r="X135" s="27">
        <v>0</v>
      </c>
      <c r="Y135" s="27">
        <v>1487350</v>
      </c>
      <c r="Z135" s="2">
        <f t="shared" si="11"/>
        <v>1487350</v>
      </c>
      <c r="AA135" s="27">
        <f t="shared" si="12"/>
        <v>0</v>
      </c>
      <c r="AC135" s="31">
        <v>0</v>
      </c>
      <c r="AD135" s="31">
        <f t="shared" si="8"/>
        <v>0</v>
      </c>
      <c r="AE135" s="32">
        <f t="shared" si="9"/>
        <v>0</v>
      </c>
      <c r="AF135" s="27">
        <v>0</v>
      </c>
      <c r="AG135" s="27" t="s">
        <v>93</v>
      </c>
      <c r="AH135" s="31">
        <f t="shared" si="13"/>
        <v>0</v>
      </c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</row>
    <row r="136" spans="1:80" s="2" customFormat="1" x14ac:dyDescent="0.2">
      <c r="A136" s="6">
        <v>127</v>
      </c>
      <c r="B136" s="5" t="s">
        <v>321</v>
      </c>
      <c r="C136" s="6">
        <v>1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11729</v>
      </c>
      <c r="L136" s="2">
        <v>129828</v>
      </c>
      <c r="M136" s="2">
        <v>0</v>
      </c>
      <c r="N136" s="2">
        <v>87666</v>
      </c>
      <c r="O136" s="2">
        <v>8547</v>
      </c>
      <c r="P136" s="2">
        <v>0</v>
      </c>
      <c r="Q136" s="2">
        <v>0</v>
      </c>
      <c r="R136" s="2">
        <v>0</v>
      </c>
      <c r="S136" s="2">
        <v>0</v>
      </c>
      <c r="T136" s="2" t="s">
        <v>13</v>
      </c>
      <c r="U136" s="2">
        <f t="shared" si="10"/>
        <v>127416.2</v>
      </c>
      <c r="V136" s="22">
        <f t="shared" si="7"/>
        <v>2.5749684058699218</v>
      </c>
      <c r="X136" s="2">
        <v>3456804.2799801859</v>
      </c>
      <c r="Y136" s="24">
        <v>4948262.654778243</v>
      </c>
      <c r="Z136" s="2">
        <f t="shared" si="11"/>
        <v>1491458.3747980571</v>
      </c>
      <c r="AA136" s="2">
        <f t="shared" si="12"/>
        <v>38404.581937750976</v>
      </c>
      <c r="AC136" s="22">
        <v>148.14920057094022</v>
      </c>
      <c r="AD136" s="22">
        <f t="shared" si="8"/>
        <v>142.03459829286703</v>
      </c>
      <c r="AE136" s="23">
        <f t="shared" si="9"/>
        <v>-6.1146022780731926</v>
      </c>
      <c r="AF136" s="2">
        <v>9</v>
      </c>
      <c r="AG136" s="2">
        <v>1</v>
      </c>
      <c r="AH136" s="22">
        <f t="shared" si="13"/>
        <v>142.03459829286703</v>
      </c>
    </row>
    <row r="137" spans="1:80" s="2" customFormat="1" x14ac:dyDescent="0.2">
      <c r="A137" s="6">
        <v>128</v>
      </c>
      <c r="B137" s="5" t="s">
        <v>320</v>
      </c>
      <c r="C137" s="6">
        <v>1</v>
      </c>
      <c r="D137" s="2">
        <v>0</v>
      </c>
      <c r="E137" s="2">
        <v>0</v>
      </c>
      <c r="F137" s="2">
        <v>0</v>
      </c>
      <c r="G137" s="2">
        <v>0</v>
      </c>
      <c r="H137" s="2">
        <v>749301</v>
      </c>
      <c r="I137" s="2">
        <v>0</v>
      </c>
      <c r="J137" s="2">
        <v>4203418</v>
      </c>
      <c r="K137" s="2">
        <v>887136</v>
      </c>
      <c r="L137" s="2">
        <v>4610584</v>
      </c>
      <c r="M137" s="2">
        <v>61244</v>
      </c>
      <c r="N137" s="2">
        <v>200709</v>
      </c>
      <c r="O137" s="2">
        <v>233798</v>
      </c>
      <c r="P137" s="2">
        <v>0</v>
      </c>
      <c r="Q137" s="2">
        <v>0</v>
      </c>
      <c r="R137" s="2">
        <v>0</v>
      </c>
      <c r="S137" s="2">
        <v>0</v>
      </c>
      <c r="T137" s="2" t="s">
        <v>3</v>
      </c>
      <c r="U137" s="2">
        <f t="shared" si="10"/>
        <v>10946190</v>
      </c>
      <c r="V137" s="22">
        <f t="shared" si="7"/>
        <v>11.309863181911513</v>
      </c>
      <c r="X137" s="2">
        <v>91533733.132029355</v>
      </c>
      <c r="Y137" s="24">
        <v>96784459.93499589</v>
      </c>
      <c r="Z137" s="2">
        <f t="shared" si="11"/>
        <v>5250726.8029665351</v>
      </c>
      <c r="AA137" s="2">
        <f t="shared" si="12"/>
        <v>593850.01747147168</v>
      </c>
      <c r="AC137" s="22">
        <v>104.29387432669679</v>
      </c>
      <c r="AD137" s="22">
        <f t="shared" si="8"/>
        <v>105.08760718715354</v>
      </c>
      <c r="AE137" s="23">
        <f t="shared" si="9"/>
        <v>0.79373286045674263</v>
      </c>
      <c r="AF137" s="2">
        <v>333.87</v>
      </c>
      <c r="AG137" s="2">
        <v>1</v>
      </c>
      <c r="AH137" s="22">
        <f t="shared" si="13"/>
        <v>105.08760718715354</v>
      </c>
    </row>
    <row r="138" spans="1:80" s="2" customFormat="1" x14ac:dyDescent="0.2">
      <c r="A138" s="6">
        <v>129</v>
      </c>
      <c r="B138" s="5" t="s">
        <v>319</v>
      </c>
      <c r="C138" s="6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f t="shared" si="10"/>
        <v>0</v>
      </c>
      <c r="V138" s="22">
        <f t="shared" ref="V138:V201" si="14">IF(AND(C138=1,U138&gt;0),U138/Y138*100,0)</f>
        <v>0</v>
      </c>
      <c r="X138" s="2">
        <v>26833.666687179095</v>
      </c>
      <c r="Y138" s="24">
        <v>75000</v>
      </c>
      <c r="Z138" s="2">
        <f t="shared" si="11"/>
        <v>48166.333312820905</v>
      </c>
      <c r="AA138" s="2">
        <f t="shared" si="12"/>
        <v>0</v>
      </c>
      <c r="AC138" s="22">
        <v>0</v>
      </c>
      <c r="AD138" s="22">
        <f t="shared" ref="AD138:AD201" si="15">IF(C138=1,(Y138-AA138)/X138*100,0)</f>
        <v>0</v>
      </c>
      <c r="AE138" s="23">
        <f t="shared" ref="AE138:AE201" si="16">AD138-AC138</f>
        <v>0</v>
      </c>
      <c r="AF138" s="2">
        <v>0</v>
      </c>
      <c r="AG138" s="2" t="s">
        <v>93</v>
      </c>
      <c r="AH138" s="22">
        <f t="shared" si="13"/>
        <v>0</v>
      </c>
    </row>
    <row r="139" spans="1:80" s="2" customFormat="1" x14ac:dyDescent="0.2">
      <c r="A139" s="6">
        <v>130</v>
      </c>
      <c r="B139" s="5" t="s">
        <v>318</v>
      </c>
      <c r="C139" s="6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f t="shared" ref="U139:U202" si="17">IF(T139="X",SUM(D139:S139),IF(OR(T139="X16",T139="X17"),SUM(D139:S139)-D139*0.25-L139*0.25,IF(T139="x18",SUM(D139:S139)-D139*0.85-L139*0.85, SUM(D139:S139)-D139-L139)))</f>
        <v>0</v>
      </c>
      <c r="V139" s="22">
        <f t="shared" si="14"/>
        <v>0</v>
      </c>
      <c r="X139" s="2">
        <v>0</v>
      </c>
      <c r="Y139" s="24">
        <v>0</v>
      </c>
      <c r="Z139" s="2">
        <f t="shared" ref="Z139:Z202" si="18">IF(Y139-X139&gt;0,Y139-X139,0)</f>
        <v>0</v>
      </c>
      <c r="AA139" s="2">
        <f t="shared" ref="AA139:AA202" si="19">V139*0.01*Z139</f>
        <v>0</v>
      </c>
      <c r="AC139" s="22">
        <v>0</v>
      </c>
      <c r="AD139" s="22">
        <f t="shared" si="15"/>
        <v>0</v>
      </c>
      <c r="AE139" s="23">
        <f t="shared" si="16"/>
        <v>0</v>
      </c>
      <c r="AF139" s="2">
        <v>0</v>
      </c>
      <c r="AG139" s="2" t="s">
        <v>93</v>
      </c>
      <c r="AH139" s="22">
        <f t="shared" ref="AH139:AH202" si="20">IF(AG139=1,AD139,AC139)</f>
        <v>0</v>
      </c>
    </row>
    <row r="140" spans="1:80" s="2" customFormat="1" x14ac:dyDescent="0.2">
      <c r="A140" s="6">
        <v>131</v>
      </c>
      <c r="B140" s="5" t="s">
        <v>317</v>
      </c>
      <c r="C140" s="6">
        <v>1</v>
      </c>
      <c r="D140" s="2">
        <v>0</v>
      </c>
      <c r="E140" s="2">
        <v>57100</v>
      </c>
      <c r="F140" s="2">
        <v>0</v>
      </c>
      <c r="G140" s="2">
        <v>0</v>
      </c>
      <c r="H140" s="2">
        <v>0</v>
      </c>
      <c r="I140" s="2">
        <v>0</v>
      </c>
      <c r="J140" s="2">
        <v>1842345</v>
      </c>
      <c r="K140" s="2">
        <v>1214185</v>
      </c>
      <c r="L140" s="2">
        <v>2605011</v>
      </c>
      <c r="M140" s="2">
        <v>13530</v>
      </c>
      <c r="N140" s="2">
        <v>0</v>
      </c>
      <c r="O140" s="2">
        <v>7744</v>
      </c>
      <c r="P140" s="2">
        <v>0</v>
      </c>
      <c r="Q140" s="2">
        <v>0</v>
      </c>
      <c r="R140" s="2">
        <v>0</v>
      </c>
      <c r="S140" s="2">
        <v>0</v>
      </c>
      <c r="T140" s="2" t="s">
        <v>13</v>
      </c>
      <c r="U140" s="2">
        <f t="shared" si="17"/>
        <v>3525655.65</v>
      </c>
      <c r="V140" s="22">
        <f t="shared" si="14"/>
        <v>6.7279548976433805</v>
      </c>
      <c r="X140" s="2">
        <v>41440808.001251943</v>
      </c>
      <c r="Y140" s="24">
        <v>52403080.930803224</v>
      </c>
      <c r="Z140" s="2">
        <f t="shared" si="18"/>
        <v>10962272.929551281</v>
      </c>
      <c r="AA140" s="2">
        <f t="shared" si="19"/>
        <v>737536.7784567799</v>
      </c>
      <c r="AC140" s="22">
        <v>122.68530214489178</v>
      </c>
      <c r="AD140" s="22">
        <f t="shared" si="15"/>
        <v>124.67311001944172</v>
      </c>
      <c r="AE140" s="23">
        <f t="shared" si="16"/>
        <v>1.9878078745499437</v>
      </c>
      <c r="AF140" s="2">
        <v>11</v>
      </c>
      <c r="AG140" s="2">
        <v>1</v>
      </c>
      <c r="AH140" s="22">
        <f t="shared" si="20"/>
        <v>124.67311001944172</v>
      </c>
    </row>
    <row r="141" spans="1:80" s="2" customFormat="1" x14ac:dyDescent="0.2">
      <c r="A141" s="6">
        <v>132</v>
      </c>
      <c r="B141" s="5" t="s">
        <v>316</v>
      </c>
      <c r="C141" s="6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f t="shared" si="17"/>
        <v>0</v>
      </c>
      <c r="V141" s="22">
        <f t="shared" si="14"/>
        <v>0</v>
      </c>
      <c r="X141" s="2">
        <v>226884.18269824251</v>
      </c>
      <c r="Y141" s="24">
        <v>313046</v>
      </c>
      <c r="Z141" s="2">
        <f t="shared" si="18"/>
        <v>86161.817301757488</v>
      </c>
      <c r="AA141" s="2">
        <f t="shared" si="19"/>
        <v>0</v>
      </c>
      <c r="AC141" s="22">
        <v>0</v>
      </c>
      <c r="AD141" s="22">
        <f t="shared" si="15"/>
        <v>0</v>
      </c>
      <c r="AE141" s="23">
        <f t="shared" si="16"/>
        <v>0</v>
      </c>
      <c r="AF141" s="2">
        <v>0</v>
      </c>
      <c r="AG141" s="2" t="s">
        <v>93</v>
      </c>
      <c r="AH141" s="22">
        <f t="shared" si="20"/>
        <v>0</v>
      </c>
    </row>
    <row r="142" spans="1:80" s="2" customFormat="1" x14ac:dyDescent="0.2">
      <c r="A142" s="6">
        <v>133</v>
      </c>
      <c r="B142" s="5" t="s">
        <v>315</v>
      </c>
      <c r="C142" s="6">
        <v>1</v>
      </c>
      <c r="D142" s="2">
        <v>0</v>
      </c>
      <c r="E142" s="2">
        <v>75000</v>
      </c>
      <c r="F142" s="2">
        <v>0</v>
      </c>
      <c r="G142" s="2">
        <v>0</v>
      </c>
      <c r="H142" s="2">
        <v>0</v>
      </c>
      <c r="I142" s="2">
        <v>0</v>
      </c>
      <c r="J142" s="2">
        <v>770404</v>
      </c>
      <c r="K142" s="2">
        <v>789927</v>
      </c>
      <c r="L142" s="2">
        <v>1095349</v>
      </c>
      <c r="M142" s="2">
        <v>24559</v>
      </c>
      <c r="N142" s="2">
        <v>7265</v>
      </c>
      <c r="O142" s="2">
        <v>29544</v>
      </c>
      <c r="P142" s="2">
        <v>0</v>
      </c>
      <c r="Q142" s="2">
        <v>0</v>
      </c>
      <c r="R142" s="2">
        <v>0</v>
      </c>
      <c r="S142" s="2">
        <v>0</v>
      </c>
      <c r="T142" s="2" t="s">
        <v>3</v>
      </c>
      <c r="U142" s="2">
        <f t="shared" si="17"/>
        <v>2792048</v>
      </c>
      <c r="V142" s="22">
        <f t="shared" si="14"/>
        <v>16.096865768517659</v>
      </c>
      <c r="X142" s="2">
        <v>12628237.26938205</v>
      </c>
      <c r="Y142" s="24">
        <v>17345289.698946878</v>
      </c>
      <c r="Z142" s="2">
        <f t="shared" si="18"/>
        <v>4717052.4295648281</v>
      </c>
      <c r="AA142" s="2">
        <f t="shared" si="19"/>
        <v>759297.59781765135</v>
      </c>
      <c r="AC142" s="22">
        <v>126.6125980954231</v>
      </c>
      <c r="AD142" s="22">
        <f t="shared" si="15"/>
        <v>131.34051686962678</v>
      </c>
      <c r="AE142" s="23">
        <f t="shared" si="16"/>
        <v>4.7279187742036868</v>
      </c>
      <c r="AF142" s="2">
        <v>38.33</v>
      </c>
      <c r="AG142" s="2">
        <v>1</v>
      </c>
      <c r="AH142" s="22">
        <f t="shared" si="20"/>
        <v>131.34051686962678</v>
      </c>
    </row>
    <row r="143" spans="1:80" s="2" customFormat="1" x14ac:dyDescent="0.2">
      <c r="A143" s="6">
        <v>134</v>
      </c>
      <c r="B143" s="5" t="s">
        <v>314</v>
      </c>
      <c r="C143" s="6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f t="shared" si="17"/>
        <v>0</v>
      </c>
      <c r="V143" s="22">
        <f t="shared" si="14"/>
        <v>0</v>
      </c>
      <c r="X143" s="2">
        <v>13416.833343589547</v>
      </c>
      <c r="Y143" s="24">
        <v>22765</v>
      </c>
      <c r="Z143" s="2">
        <f t="shared" si="18"/>
        <v>9348.1666564104526</v>
      </c>
      <c r="AA143" s="2">
        <f t="shared" si="19"/>
        <v>0</v>
      </c>
      <c r="AC143" s="22">
        <v>0</v>
      </c>
      <c r="AD143" s="22">
        <f t="shared" si="15"/>
        <v>0</v>
      </c>
      <c r="AE143" s="23">
        <f t="shared" si="16"/>
        <v>0</v>
      </c>
      <c r="AF143" s="2">
        <v>0</v>
      </c>
      <c r="AG143" s="2" t="s">
        <v>93</v>
      </c>
      <c r="AH143" s="22">
        <f t="shared" si="20"/>
        <v>0</v>
      </c>
    </row>
    <row r="144" spans="1:80" s="2" customFormat="1" x14ac:dyDescent="0.2">
      <c r="A144" s="6">
        <v>135</v>
      </c>
      <c r="B144" s="5" t="s">
        <v>313</v>
      </c>
      <c r="C144" s="6">
        <v>1</v>
      </c>
      <c r="D144" s="2">
        <v>0</v>
      </c>
      <c r="E144" s="2">
        <v>100950</v>
      </c>
      <c r="F144" s="2">
        <v>0</v>
      </c>
      <c r="G144" s="2">
        <v>0</v>
      </c>
      <c r="H144" s="2">
        <v>0</v>
      </c>
      <c r="I144" s="2">
        <v>0</v>
      </c>
      <c r="J144" s="2">
        <v>59500</v>
      </c>
      <c r="K144" s="2">
        <v>800</v>
      </c>
      <c r="L144" s="2">
        <v>24050</v>
      </c>
      <c r="M144" s="2">
        <v>0</v>
      </c>
      <c r="N144" s="2">
        <v>0</v>
      </c>
      <c r="O144" s="2">
        <v>2513</v>
      </c>
      <c r="P144" s="2">
        <v>0</v>
      </c>
      <c r="Q144" s="2">
        <v>0</v>
      </c>
      <c r="R144" s="2">
        <v>0</v>
      </c>
      <c r="S144" s="2">
        <v>0</v>
      </c>
      <c r="T144" s="2" t="s">
        <v>13</v>
      </c>
      <c r="U144" s="2">
        <f t="shared" si="17"/>
        <v>167370.5</v>
      </c>
      <c r="V144" s="22">
        <f t="shared" si="14"/>
        <v>6.2824599040291309</v>
      </c>
      <c r="X144" s="2">
        <v>1612152.0989724461</v>
      </c>
      <c r="Y144" s="24">
        <v>2664091.8136645849</v>
      </c>
      <c r="Z144" s="2">
        <f t="shared" si="18"/>
        <v>1051939.7146921388</v>
      </c>
      <c r="AA144" s="2">
        <f t="shared" si="19"/>
        <v>66087.690790092063</v>
      </c>
      <c r="AC144" s="22">
        <v>160.79173285038183</v>
      </c>
      <c r="AD144" s="22">
        <f t="shared" si="15"/>
        <v>161.15130356065097</v>
      </c>
      <c r="AE144" s="23">
        <f t="shared" si="16"/>
        <v>0.35957071026913923</v>
      </c>
      <c r="AF144" s="2">
        <v>1</v>
      </c>
      <c r="AG144" s="2">
        <v>1</v>
      </c>
      <c r="AH144" s="22">
        <f t="shared" si="20"/>
        <v>161.15130356065097</v>
      </c>
    </row>
    <row r="145" spans="1:35" x14ac:dyDescent="0.2">
      <c r="A145" s="6">
        <v>136</v>
      </c>
      <c r="B145" s="5" t="s">
        <v>312</v>
      </c>
      <c r="C145" s="6">
        <v>1</v>
      </c>
      <c r="D145" s="2">
        <v>0</v>
      </c>
      <c r="E145" s="2">
        <v>103133</v>
      </c>
      <c r="F145" s="2">
        <v>0</v>
      </c>
      <c r="G145" s="2">
        <v>0</v>
      </c>
      <c r="H145" s="2">
        <v>0</v>
      </c>
      <c r="I145" s="2">
        <v>0</v>
      </c>
      <c r="J145" s="2">
        <v>1336695</v>
      </c>
      <c r="K145" s="2">
        <v>292213</v>
      </c>
      <c r="L145" s="2">
        <v>620674</v>
      </c>
      <c r="M145" s="2">
        <v>13714</v>
      </c>
      <c r="N145" s="2">
        <v>20067</v>
      </c>
      <c r="O145" s="2">
        <v>14232</v>
      </c>
      <c r="P145" s="2">
        <v>0</v>
      </c>
      <c r="Q145" s="2">
        <v>0</v>
      </c>
      <c r="R145" s="2">
        <v>0</v>
      </c>
      <c r="S145" s="2">
        <v>0</v>
      </c>
      <c r="T145" s="2" t="s">
        <v>13</v>
      </c>
      <c r="U145" s="2">
        <f t="shared" si="17"/>
        <v>1873155.1</v>
      </c>
      <c r="V145" s="22">
        <f t="shared" si="14"/>
        <v>5.4872806624552082</v>
      </c>
      <c r="W145" s="2"/>
      <c r="X145" s="2">
        <v>25340457.438654266</v>
      </c>
      <c r="Y145" s="24">
        <v>34136309.316496357</v>
      </c>
      <c r="Z145" s="2">
        <f t="shared" si="18"/>
        <v>8795851.877842091</v>
      </c>
      <c r="AA145" s="2">
        <f t="shared" si="19"/>
        <v>482653.07919103233</v>
      </c>
      <c r="AB145" s="2"/>
      <c r="AC145" s="22">
        <v>130.90183780008104</v>
      </c>
      <c r="AD145" s="22">
        <f t="shared" si="15"/>
        <v>132.80603287756807</v>
      </c>
      <c r="AE145" s="23">
        <f t="shared" si="16"/>
        <v>1.9041950774870315</v>
      </c>
      <c r="AF145" s="2">
        <v>11</v>
      </c>
      <c r="AG145" s="2">
        <v>1</v>
      </c>
      <c r="AH145" s="22">
        <f t="shared" si="20"/>
        <v>132.80603287756807</v>
      </c>
      <c r="AI145" s="2"/>
    </row>
    <row r="146" spans="1:35" x14ac:dyDescent="0.2">
      <c r="A146" s="6">
        <v>137</v>
      </c>
      <c r="B146" s="5" t="s">
        <v>311</v>
      </c>
      <c r="C146" s="6">
        <v>1</v>
      </c>
      <c r="D146" s="2">
        <v>0</v>
      </c>
      <c r="E146" s="2">
        <v>92520</v>
      </c>
      <c r="F146" s="2">
        <v>0</v>
      </c>
      <c r="G146" s="2">
        <v>0</v>
      </c>
      <c r="H146" s="2">
        <v>0</v>
      </c>
      <c r="I146" s="2">
        <v>0</v>
      </c>
      <c r="J146" s="2">
        <v>2040577</v>
      </c>
      <c r="K146" s="2">
        <v>114639</v>
      </c>
      <c r="L146" s="2">
        <v>4075195</v>
      </c>
      <c r="M146" s="2">
        <v>56040</v>
      </c>
      <c r="N146" s="2">
        <v>259053</v>
      </c>
      <c r="O146" s="2">
        <v>717756</v>
      </c>
      <c r="P146" s="2">
        <v>0</v>
      </c>
      <c r="Q146" s="2">
        <v>0</v>
      </c>
      <c r="R146" s="2">
        <v>0</v>
      </c>
      <c r="S146" s="2">
        <v>0</v>
      </c>
      <c r="T146" s="2" t="s">
        <v>3</v>
      </c>
      <c r="U146" s="2">
        <f t="shared" si="17"/>
        <v>7355780</v>
      </c>
      <c r="V146" s="22">
        <f t="shared" si="14"/>
        <v>8.9561918321714327</v>
      </c>
      <c r="W146" s="2"/>
      <c r="X146" s="2">
        <v>81981180.868534818</v>
      </c>
      <c r="Y146" s="24">
        <v>82130666</v>
      </c>
      <c r="Z146" s="2">
        <f t="shared" si="18"/>
        <v>149485.13146518171</v>
      </c>
      <c r="AA146" s="2">
        <f t="shared" si="19"/>
        <v>13388.175134595333</v>
      </c>
      <c r="AB146" s="2"/>
      <c r="AC146" s="22">
        <v>101.840586627467</v>
      </c>
      <c r="AD146" s="22">
        <f t="shared" si="15"/>
        <v>100.16600999752472</v>
      </c>
      <c r="AE146" s="23">
        <f t="shared" si="16"/>
        <v>-1.6745766299422797</v>
      </c>
      <c r="AF146" s="2">
        <v>810.65999999999963</v>
      </c>
      <c r="AG146" s="2">
        <v>1</v>
      </c>
      <c r="AH146" s="22">
        <f t="shared" si="20"/>
        <v>100.16600999752472</v>
      </c>
      <c r="AI146" s="2"/>
    </row>
    <row r="147" spans="1:35" x14ac:dyDescent="0.2">
      <c r="A147" s="6">
        <v>138</v>
      </c>
      <c r="B147" s="5" t="s">
        <v>310</v>
      </c>
      <c r="C147" s="6">
        <v>1</v>
      </c>
      <c r="D147" s="2">
        <v>0</v>
      </c>
      <c r="E147" s="2">
        <v>26250</v>
      </c>
      <c r="F147" s="2">
        <v>0</v>
      </c>
      <c r="G147" s="2">
        <v>0</v>
      </c>
      <c r="H147" s="2">
        <v>0</v>
      </c>
      <c r="I147" s="2">
        <v>0</v>
      </c>
      <c r="J147" s="2">
        <v>106793</v>
      </c>
      <c r="K147" s="2">
        <v>292629</v>
      </c>
      <c r="L147" s="2">
        <v>36322</v>
      </c>
      <c r="M147" s="2">
        <v>0</v>
      </c>
      <c r="N147" s="2">
        <v>47820</v>
      </c>
      <c r="O147" s="2">
        <v>1775</v>
      </c>
      <c r="P147" s="2">
        <v>0</v>
      </c>
      <c r="Q147" s="2">
        <v>0</v>
      </c>
      <c r="R147" s="2">
        <v>0</v>
      </c>
      <c r="S147" s="2">
        <v>0</v>
      </c>
      <c r="T147" s="2" t="s">
        <v>13</v>
      </c>
      <c r="U147" s="2">
        <f t="shared" si="17"/>
        <v>480715.3</v>
      </c>
      <c r="V147" s="22">
        <f t="shared" si="14"/>
        <v>3.353786997880666</v>
      </c>
      <c r="W147" s="2"/>
      <c r="X147" s="2">
        <v>9875547.1322113276</v>
      </c>
      <c r="Y147" s="24">
        <v>14333507.175732236</v>
      </c>
      <c r="Z147" s="2">
        <f t="shared" si="18"/>
        <v>4457960.0435209088</v>
      </c>
      <c r="AA147" s="2">
        <f t="shared" si="19"/>
        <v>149510.4843103195</v>
      </c>
      <c r="AB147" s="2"/>
      <c r="AC147" s="22">
        <v>133.39838178677118</v>
      </c>
      <c r="AD147" s="22">
        <f t="shared" si="15"/>
        <v>143.62745174044696</v>
      </c>
      <c r="AE147" s="23">
        <f t="shared" si="16"/>
        <v>10.229069953675776</v>
      </c>
      <c r="AF147" s="2">
        <v>4</v>
      </c>
      <c r="AG147" s="2">
        <v>1</v>
      </c>
      <c r="AH147" s="22">
        <f t="shared" si="20"/>
        <v>143.62745174044696</v>
      </c>
      <c r="AI147" s="2"/>
    </row>
    <row r="148" spans="1:35" x14ac:dyDescent="0.2">
      <c r="A148" s="6">
        <v>139</v>
      </c>
      <c r="B148" s="5" t="s">
        <v>309</v>
      </c>
      <c r="C148" s="6">
        <v>1</v>
      </c>
      <c r="D148" s="2">
        <v>0</v>
      </c>
      <c r="E148" s="2">
        <v>4500</v>
      </c>
      <c r="F148" s="2">
        <v>0</v>
      </c>
      <c r="G148" s="2">
        <v>0</v>
      </c>
      <c r="H148" s="2">
        <v>0</v>
      </c>
      <c r="I148" s="2">
        <v>0</v>
      </c>
      <c r="J148" s="2">
        <v>973134</v>
      </c>
      <c r="K148" s="2">
        <v>137157</v>
      </c>
      <c r="L148" s="2">
        <v>573048</v>
      </c>
      <c r="M148" s="2">
        <v>0</v>
      </c>
      <c r="N148" s="2">
        <v>0</v>
      </c>
      <c r="O148" s="2">
        <v>7695</v>
      </c>
      <c r="P148" s="2">
        <v>0</v>
      </c>
      <c r="Q148" s="2">
        <v>0</v>
      </c>
      <c r="R148" s="2">
        <v>0</v>
      </c>
      <c r="S148" s="2">
        <v>0</v>
      </c>
      <c r="T148" s="2" t="s">
        <v>3</v>
      </c>
      <c r="U148" s="2">
        <f t="shared" si="17"/>
        <v>1695534</v>
      </c>
      <c r="V148" s="22">
        <f t="shared" si="14"/>
        <v>3.5227722165551429</v>
      </c>
      <c r="W148" s="2"/>
      <c r="X148" s="2">
        <v>34051687.916279338</v>
      </c>
      <c r="Y148" s="24">
        <v>48130673.67886854</v>
      </c>
      <c r="Z148" s="2">
        <f t="shared" si="18"/>
        <v>14078985.762589201</v>
      </c>
      <c r="AA148" s="2">
        <f t="shared" si="19"/>
        <v>495970.59881724662</v>
      </c>
      <c r="AB148" s="2"/>
      <c r="AC148" s="22">
        <v>134.23499299152496</v>
      </c>
      <c r="AD148" s="22">
        <f t="shared" si="15"/>
        <v>139.88940341861357</v>
      </c>
      <c r="AE148" s="23">
        <f t="shared" si="16"/>
        <v>5.6544104270886066</v>
      </c>
      <c r="AF148" s="2">
        <v>12.94</v>
      </c>
      <c r="AG148" s="2">
        <v>1</v>
      </c>
      <c r="AH148" s="22">
        <f t="shared" si="20"/>
        <v>139.88940341861357</v>
      </c>
      <c r="AI148" s="2"/>
    </row>
    <row r="149" spans="1:35" x14ac:dyDescent="0.2">
      <c r="A149" s="6">
        <v>140</v>
      </c>
      <c r="B149" s="5" t="s">
        <v>308</v>
      </c>
      <c r="C149" s="6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f t="shared" si="17"/>
        <v>0</v>
      </c>
      <c r="V149" s="22">
        <f t="shared" si="14"/>
        <v>0</v>
      </c>
      <c r="W149" s="2"/>
      <c r="X149" s="2">
        <v>0</v>
      </c>
      <c r="Y149" s="24">
        <v>0</v>
      </c>
      <c r="Z149" s="2">
        <f t="shared" si="18"/>
        <v>0</v>
      </c>
      <c r="AA149" s="2">
        <f t="shared" si="19"/>
        <v>0</v>
      </c>
      <c r="AB149" s="2"/>
      <c r="AC149" s="22">
        <v>0</v>
      </c>
      <c r="AD149" s="22">
        <f t="shared" si="15"/>
        <v>0</v>
      </c>
      <c r="AE149" s="23">
        <f t="shared" si="16"/>
        <v>0</v>
      </c>
      <c r="AF149" s="2">
        <v>0</v>
      </c>
      <c r="AG149" s="2" t="s">
        <v>93</v>
      </c>
      <c r="AH149" s="22">
        <f t="shared" si="20"/>
        <v>0</v>
      </c>
      <c r="AI149" s="2"/>
    </row>
    <row r="150" spans="1:35" x14ac:dyDescent="0.2">
      <c r="A150" s="6">
        <v>141</v>
      </c>
      <c r="B150" s="5" t="s">
        <v>307</v>
      </c>
      <c r="C150" s="6">
        <v>1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5000</v>
      </c>
      <c r="J150" s="2">
        <v>910779.07</v>
      </c>
      <c r="K150" s="2">
        <v>1337259.8500000001</v>
      </c>
      <c r="L150" s="2">
        <v>1434465</v>
      </c>
      <c r="M150" s="2">
        <v>0</v>
      </c>
      <c r="N150" s="2">
        <v>17812</v>
      </c>
      <c r="O150" s="2">
        <v>128056</v>
      </c>
      <c r="P150" s="2">
        <v>0</v>
      </c>
      <c r="Q150" s="2">
        <v>0</v>
      </c>
      <c r="R150" s="2">
        <v>0</v>
      </c>
      <c r="S150" s="2">
        <v>0</v>
      </c>
      <c r="T150" s="2" t="s">
        <v>3</v>
      </c>
      <c r="U150" s="2">
        <f t="shared" si="17"/>
        <v>3833371.92</v>
      </c>
      <c r="V150" s="22">
        <f t="shared" si="14"/>
        <v>9.0063186896925114</v>
      </c>
      <c r="W150" s="2"/>
      <c r="X150" s="2">
        <v>28097682.163007021</v>
      </c>
      <c r="Y150" s="24">
        <v>42563138.748212308</v>
      </c>
      <c r="Z150" s="2">
        <f t="shared" si="18"/>
        <v>14465456.585205287</v>
      </c>
      <c r="AA150" s="2">
        <f t="shared" si="19"/>
        <v>1302805.1199827001</v>
      </c>
      <c r="AB150" s="2"/>
      <c r="AC150" s="22">
        <v>157.27824581330233</v>
      </c>
      <c r="AD150" s="22">
        <f t="shared" si="15"/>
        <v>146.84604014260057</v>
      </c>
      <c r="AE150" s="23">
        <f t="shared" si="16"/>
        <v>-10.432205670701762</v>
      </c>
      <c r="AF150" s="2">
        <v>120.36999999999999</v>
      </c>
      <c r="AG150" s="2">
        <v>1</v>
      </c>
      <c r="AH150" s="22">
        <f t="shared" si="20"/>
        <v>146.84604014260057</v>
      </c>
      <c r="AI150" s="2"/>
    </row>
    <row r="151" spans="1:35" x14ac:dyDescent="0.2">
      <c r="A151" s="6">
        <v>142</v>
      </c>
      <c r="B151" s="5" t="s">
        <v>306</v>
      </c>
      <c r="C151" s="6">
        <v>1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368326</v>
      </c>
      <c r="K151" s="2">
        <v>976956</v>
      </c>
      <c r="L151" s="2">
        <v>440686</v>
      </c>
      <c r="M151" s="2">
        <v>0</v>
      </c>
      <c r="N151" s="2">
        <v>0</v>
      </c>
      <c r="O151" s="2">
        <v>46797</v>
      </c>
      <c r="P151" s="2">
        <v>0</v>
      </c>
      <c r="Q151" s="2">
        <v>0</v>
      </c>
      <c r="R151" s="2">
        <v>0</v>
      </c>
      <c r="S151" s="2">
        <v>0</v>
      </c>
      <c r="T151" s="2" t="s">
        <v>3</v>
      </c>
      <c r="U151" s="2">
        <f t="shared" si="17"/>
        <v>1832765</v>
      </c>
      <c r="V151" s="22">
        <f t="shared" si="14"/>
        <v>9.9093088883776836</v>
      </c>
      <c r="W151" s="2"/>
      <c r="X151" s="2">
        <v>10207764.981851343</v>
      </c>
      <c r="Y151" s="24">
        <v>18495386.71813523</v>
      </c>
      <c r="Z151" s="2">
        <f t="shared" si="18"/>
        <v>8287621.7362838872</v>
      </c>
      <c r="AA151" s="2">
        <f t="shared" si="19"/>
        <v>821246.03734870022</v>
      </c>
      <c r="AB151" s="2"/>
      <c r="AC151" s="22">
        <v>164.85949291587772</v>
      </c>
      <c r="AD151" s="22">
        <f t="shared" si="15"/>
        <v>173.14407916140172</v>
      </c>
      <c r="AE151" s="23">
        <f t="shared" si="16"/>
        <v>8.2845862455239967</v>
      </c>
      <c r="AF151" s="2">
        <v>37.9</v>
      </c>
      <c r="AG151" s="2">
        <v>1</v>
      </c>
      <c r="AH151" s="22">
        <f t="shared" si="20"/>
        <v>173.14407916140172</v>
      </c>
      <c r="AI151" s="2"/>
    </row>
    <row r="152" spans="1:35" x14ac:dyDescent="0.2">
      <c r="A152" s="6">
        <v>143</v>
      </c>
      <c r="B152" s="5" t="s">
        <v>305</v>
      </c>
      <c r="C152" s="6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f t="shared" si="17"/>
        <v>0</v>
      </c>
      <c r="V152" s="22">
        <f t="shared" si="14"/>
        <v>0</v>
      </c>
      <c r="W152" s="2"/>
      <c r="X152" s="2">
        <v>361052.51613413799</v>
      </c>
      <c r="Y152" s="24">
        <v>471290.7</v>
      </c>
      <c r="Z152" s="2">
        <f t="shared" si="18"/>
        <v>110238.18386586203</v>
      </c>
      <c r="AA152" s="2">
        <f t="shared" si="19"/>
        <v>0</v>
      </c>
      <c r="AB152" s="2"/>
      <c r="AC152" s="22">
        <v>0</v>
      </c>
      <c r="AD152" s="22">
        <f t="shared" si="15"/>
        <v>0</v>
      </c>
      <c r="AE152" s="23">
        <f t="shared" si="16"/>
        <v>0</v>
      </c>
      <c r="AF152" s="2">
        <v>0</v>
      </c>
      <c r="AG152" s="2" t="s">
        <v>93</v>
      </c>
      <c r="AH152" s="22">
        <f t="shared" si="20"/>
        <v>0</v>
      </c>
      <c r="AI152" s="2"/>
    </row>
    <row r="153" spans="1:35" x14ac:dyDescent="0.2">
      <c r="A153" s="6">
        <v>144</v>
      </c>
      <c r="B153" s="5" t="s">
        <v>304</v>
      </c>
      <c r="C153" s="6">
        <v>1</v>
      </c>
      <c r="D153" s="2">
        <v>0</v>
      </c>
      <c r="E153" s="2">
        <v>77000</v>
      </c>
      <c r="F153" s="2">
        <v>0</v>
      </c>
      <c r="G153" s="2">
        <v>536360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10948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 t="s">
        <v>13</v>
      </c>
      <c r="U153" s="2">
        <f t="shared" si="17"/>
        <v>624308</v>
      </c>
      <c r="V153" s="22">
        <f t="shared" si="14"/>
        <v>2.337088786860571</v>
      </c>
      <c r="W153" s="2"/>
      <c r="X153" s="2">
        <v>17585142.68474175</v>
      </c>
      <c r="Y153" s="24">
        <v>26713063</v>
      </c>
      <c r="Z153" s="2">
        <f t="shared" si="18"/>
        <v>9127920.3152582496</v>
      </c>
      <c r="AA153" s="2">
        <f t="shared" si="19"/>
        <v>213327.60216146865</v>
      </c>
      <c r="AB153" s="2"/>
      <c r="AC153" s="22">
        <v>147.34407749699085</v>
      </c>
      <c r="AD153" s="22">
        <f t="shared" si="15"/>
        <v>150.6938890000124</v>
      </c>
      <c r="AE153" s="23">
        <f t="shared" si="16"/>
        <v>3.3498115030215558</v>
      </c>
      <c r="AF153" s="2">
        <v>0</v>
      </c>
      <c r="AG153" s="2">
        <v>1</v>
      </c>
      <c r="AH153" s="22">
        <f t="shared" si="20"/>
        <v>150.6938890000124</v>
      </c>
      <c r="AI153" s="2"/>
    </row>
    <row r="154" spans="1:35" x14ac:dyDescent="0.2">
      <c r="A154" s="6">
        <v>145</v>
      </c>
      <c r="B154" s="5" t="s">
        <v>303</v>
      </c>
      <c r="C154" s="6">
        <v>1</v>
      </c>
      <c r="D154" s="2">
        <v>0</v>
      </c>
      <c r="E154" s="2">
        <v>2719002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290568</v>
      </c>
      <c r="M154" s="2">
        <v>0</v>
      </c>
      <c r="N154" s="2">
        <v>0</v>
      </c>
      <c r="O154" s="2">
        <v>6599</v>
      </c>
      <c r="P154" s="2">
        <v>0</v>
      </c>
      <c r="Q154" s="2">
        <v>0</v>
      </c>
      <c r="R154" s="2">
        <v>0</v>
      </c>
      <c r="S154" s="2">
        <v>0</v>
      </c>
      <c r="T154" s="2" t="s">
        <v>3</v>
      </c>
      <c r="U154" s="2">
        <f t="shared" si="17"/>
        <v>3016169</v>
      </c>
      <c r="V154" s="22">
        <f t="shared" si="14"/>
        <v>21.571953400085398</v>
      </c>
      <c r="W154" s="2"/>
      <c r="X154" s="2">
        <v>10083448.835693419</v>
      </c>
      <c r="Y154" s="24">
        <v>13981900.220441138</v>
      </c>
      <c r="Z154" s="2">
        <f t="shared" si="18"/>
        <v>3898451.3847477194</v>
      </c>
      <c r="AA154" s="2">
        <f t="shared" si="19"/>
        <v>840972.11604276195</v>
      </c>
      <c r="AB154" s="2"/>
      <c r="AC154" s="22">
        <v>124.70144486677901</v>
      </c>
      <c r="AD154" s="22">
        <f t="shared" si="15"/>
        <v>130.32176112087845</v>
      </c>
      <c r="AE154" s="23">
        <f t="shared" si="16"/>
        <v>5.6203162540994356</v>
      </c>
      <c r="AF154" s="2">
        <v>10.129999999999999</v>
      </c>
      <c r="AG154" s="2">
        <v>1</v>
      </c>
      <c r="AH154" s="22">
        <f t="shared" si="20"/>
        <v>130.32176112087845</v>
      </c>
      <c r="AI154" s="2"/>
    </row>
    <row r="155" spans="1:35" x14ac:dyDescent="0.2">
      <c r="A155" s="28">
        <v>146</v>
      </c>
      <c r="B155" s="29" t="s">
        <v>302</v>
      </c>
      <c r="C155" s="28">
        <v>0</v>
      </c>
      <c r="D155" s="27">
        <v>0</v>
      </c>
      <c r="E155" s="27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">
        <f t="shared" si="17"/>
        <v>0</v>
      </c>
      <c r="V155" s="31">
        <f t="shared" si="14"/>
        <v>0</v>
      </c>
      <c r="W155" s="27"/>
      <c r="X155" s="27">
        <v>107334.66674871638</v>
      </c>
      <c r="Y155" s="27">
        <v>1908499</v>
      </c>
      <c r="Z155" s="2">
        <f t="shared" si="18"/>
        <v>1801164.3332512835</v>
      </c>
      <c r="AA155" s="27">
        <f t="shared" si="19"/>
        <v>0</v>
      </c>
      <c r="AB155" s="24"/>
      <c r="AC155" s="22">
        <v>0</v>
      </c>
      <c r="AD155" s="22">
        <f t="shared" si="15"/>
        <v>0</v>
      </c>
      <c r="AE155" s="23">
        <f t="shared" si="16"/>
        <v>0</v>
      </c>
      <c r="AF155" s="24">
        <v>0</v>
      </c>
      <c r="AG155" s="24" t="s">
        <v>93</v>
      </c>
      <c r="AH155" s="22">
        <f t="shared" si="20"/>
        <v>0</v>
      </c>
      <c r="AI155" s="2"/>
    </row>
    <row r="156" spans="1:35" x14ac:dyDescent="0.2">
      <c r="A156" s="6">
        <v>147</v>
      </c>
      <c r="B156" s="5" t="s">
        <v>301</v>
      </c>
      <c r="C156" s="6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f t="shared" si="17"/>
        <v>0</v>
      </c>
      <c r="V156" s="22">
        <f t="shared" si="14"/>
        <v>0</v>
      </c>
      <c r="W156" s="2"/>
      <c r="X156" s="2">
        <v>13416.833343589547</v>
      </c>
      <c r="Y156" s="24">
        <v>19074.599999999999</v>
      </c>
      <c r="Z156" s="2">
        <f t="shared" si="18"/>
        <v>5657.7666564104511</v>
      </c>
      <c r="AA156" s="2">
        <f t="shared" si="19"/>
        <v>0</v>
      </c>
      <c r="AB156" s="2"/>
      <c r="AC156" s="22">
        <v>0</v>
      </c>
      <c r="AD156" s="22">
        <f t="shared" si="15"/>
        <v>0</v>
      </c>
      <c r="AE156" s="23">
        <f t="shared" si="16"/>
        <v>0</v>
      </c>
      <c r="AF156" s="2">
        <v>0</v>
      </c>
      <c r="AG156" s="2" t="s">
        <v>93</v>
      </c>
      <c r="AH156" s="22">
        <f t="shared" si="20"/>
        <v>0</v>
      </c>
      <c r="AI156" s="2"/>
    </row>
    <row r="157" spans="1:35" x14ac:dyDescent="0.2">
      <c r="A157" s="6">
        <v>148</v>
      </c>
      <c r="B157" s="5" t="s">
        <v>300</v>
      </c>
      <c r="C157" s="6">
        <v>1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440000</v>
      </c>
      <c r="M157" s="2">
        <v>0</v>
      </c>
      <c r="N157" s="2">
        <v>9214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 t="s">
        <v>13</v>
      </c>
      <c r="U157" s="2">
        <f t="shared" si="17"/>
        <v>75214</v>
      </c>
      <c r="V157" s="22">
        <f t="shared" si="14"/>
        <v>2.1610006092534184</v>
      </c>
      <c r="W157" s="2"/>
      <c r="X157" s="2">
        <v>1897447.2242952588</v>
      </c>
      <c r="Y157" s="24">
        <v>3480517.2973081619</v>
      </c>
      <c r="Z157" s="2">
        <f t="shared" si="18"/>
        <v>1583070.0730129031</v>
      </c>
      <c r="AA157" s="2">
        <f t="shared" si="19"/>
        <v>34210.153922717378</v>
      </c>
      <c r="AB157" s="2"/>
      <c r="AC157" s="22">
        <v>182.66223227851975</v>
      </c>
      <c r="AD157" s="22">
        <f t="shared" si="15"/>
        <v>181.62861655693513</v>
      </c>
      <c r="AE157" s="23">
        <f t="shared" si="16"/>
        <v>-1.0336157215846242</v>
      </c>
      <c r="AF157" s="2">
        <v>0</v>
      </c>
      <c r="AG157" s="2">
        <v>1</v>
      </c>
      <c r="AH157" s="22">
        <f t="shared" si="20"/>
        <v>181.62861655693513</v>
      </c>
      <c r="AI157" s="2"/>
    </row>
    <row r="158" spans="1:35" x14ac:dyDescent="0.2">
      <c r="A158" s="6">
        <v>149</v>
      </c>
      <c r="B158" s="5" t="s">
        <v>299</v>
      </c>
      <c r="C158" s="6">
        <v>1</v>
      </c>
      <c r="D158" s="2">
        <v>0</v>
      </c>
      <c r="E158" s="2">
        <v>1778261</v>
      </c>
      <c r="F158" s="2">
        <v>0</v>
      </c>
      <c r="G158" s="2">
        <v>0</v>
      </c>
      <c r="H158" s="2">
        <v>0</v>
      </c>
      <c r="I158" s="2">
        <v>307850</v>
      </c>
      <c r="J158" s="2">
        <v>2878074</v>
      </c>
      <c r="K158" s="2">
        <v>1481070</v>
      </c>
      <c r="L158" s="2">
        <v>4939076</v>
      </c>
      <c r="M158" s="2">
        <v>164068</v>
      </c>
      <c r="N158" s="2">
        <v>0</v>
      </c>
      <c r="O158" s="2">
        <v>1514438</v>
      </c>
      <c r="P158" s="2">
        <v>0</v>
      </c>
      <c r="Q158" s="2">
        <v>0</v>
      </c>
      <c r="R158" s="2">
        <v>0</v>
      </c>
      <c r="S158" s="2">
        <v>0</v>
      </c>
      <c r="T158" s="2" t="s">
        <v>13</v>
      </c>
      <c r="U158" s="2">
        <f t="shared" si="17"/>
        <v>8864622.4000000004</v>
      </c>
      <c r="V158" s="22">
        <f t="shared" si="14"/>
        <v>4.6665674250151605</v>
      </c>
      <c r="W158" s="2"/>
      <c r="X158" s="2">
        <v>189722671.68810713</v>
      </c>
      <c r="Y158" s="24">
        <v>189960233.99300185</v>
      </c>
      <c r="Z158" s="2">
        <f t="shared" si="18"/>
        <v>237562.30489471555</v>
      </c>
      <c r="AA158" s="2">
        <f t="shared" si="19"/>
        <v>11086.005134331992</v>
      </c>
      <c r="AB158" s="2"/>
      <c r="AC158" s="22">
        <v>100.57483478130105</v>
      </c>
      <c r="AD158" s="22">
        <f t="shared" si="15"/>
        <v>100.11937229101046</v>
      </c>
      <c r="AE158" s="23">
        <f t="shared" si="16"/>
        <v>-0.45546249029058572</v>
      </c>
      <c r="AF158" s="2">
        <v>1646.49</v>
      </c>
      <c r="AG158" s="2">
        <v>1</v>
      </c>
      <c r="AH158" s="22">
        <f t="shared" si="20"/>
        <v>100.11937229101046</v>
      </c>
      <c r="AI158" s="2"/>
    </row>
    <row r="159" spans="1:35" x14ac:dyDescent="0.2">
      <c r="A159" s="6">
        <v>150</v>
      </c>
      <c r="B159" s="5" t="s">
        <v>298</v>
      </c>
      <c r="C159" s="6">
        <v>1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264725</v>
      </c>
      <c r="K159" s="2">
        <v>0</v>
      </c>
      <c r="L159" s="2">
        <v>408801</v>
      </c>
      <c r="M159" s="2">
        <v>0</v>
      </c>
      <c r="N159" s="2">
        <v>81858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 t="s">
        <v>3</v>
      </c>
      <c r="U159" s="2">
        <f t="shared" si="17"/>
        <v>755384</v>
      </c>
      <c r="V159" s="22">
        <f t="shared" si="14"/>
        <v>6.564067207770738</v>
      </c>
      <c r="W159" s="2"/>
      <c r="X159" s="2">
        <v>6757761.9564577993</v>
      </c>
      <c r="Y159" s="24">
        <v>11507865.109999999</v>
      </c>
      <c r="Z159" s="2">
        <f t="shared" si="18"/>
        <v>4750103.1535422001</v>
      </c>
      <c r="AA159" s="2">
        <f t="shared" si="19"/>
        <v>311799.96343694726</v>
      </c>
      <c r="AB159" s="2"/>
      <c r="AC159" s="22">
        <v>169.85618356284544</v>
      </c>
      <c r="AD159" s="22">
        <f t="shared" si="15"/>
        <v>165.67711645811903</v>
      </c>
      <c r="AE159" s="23">
        <f t="shared" si="16"/>
        <v>-4.1790671047264141</v>
      </c>
      <c r="AF159" s="2">
        <v>0</v>
      </c>
      <c r="AG159" s="2">
        <v>1</v>
      </c>
      <c r="AH159" s="22">
        <f t="shared" si="20"/>
        <v>165.67711645811903</v>
      </c>
      <c r="AI159" s="2"/>
    </row>
    <row r="160" spans="1:35" x14ac:dyDescent="0.2">
      <c r="A160" s="6">
        <v>151</v>
      </c>
      <c r="B160" s="5" t="s">
        <v>297</v>
      </c>
      <c r="C160" s="6">
        <v>1</v>
      </c>
      <c r="D160" s="2">
        <v>0</v>
      </c>
      <c r="E160" s="2">
        <v>752742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433883</v>
      </c>
      <c r="M160" s="2">
        <v>8246</v>
      </c>
      <c r="N160" s="2">
        <v>29294</v>
      </c>
      <c r="O160" s="2">
        <v>14811</v>
      </c>
      <c r="P160" s="2">
        <v>0</v>
      </c>
      <c r="Q160" s="2">
        <v>0</v>
      </c>
      <c r="R160" s="2">
        <v>0</v>
      </c>
      <c r="S160" s="2">
        <v>0</v>
      </c>
      <c r="T160" s="2" t="s">
        <v>3</v>
      </c>
      <c r="U160" s="2">
        <f t="shared" si="17"/>
        <v>1238976</v>
      </c>
      <c r="V160" s="22">
        <f t="shared" si="14"/>
        <v>6.1969713588071826</v>
      </c>
      <c r="W160" s="2"/>
      <c r="X160" s="2">
        <v>16281458.222080152</v>
      </c>
      <c r="Y160" s="24">
        <v>19993250.384143829</v>
      </c>
      <c r="Z160" s="2">
        <f t="shared" si="18"/>
        <v>3711792.1620636769</v>
      </c>
      <c r="AA160" s="2">
        <f t="shared" si="19"/>
        <v>230018.69718153594</v>
      </c>
      <c r="AB160" s="2"/>
      <c r="AC160" s="22">
        <v>118.81803697824506</v>
      </c>
      <c r="AD160" s="22">
        <f t="shared" si="15"/>
        <v>121.38489941988317</v>
      </c>
      <c r="AE160" s="23">
        <f t="shared" si="16"/>
        <v>2.5668624416381078</v>
      </c>
      <c r="AF160" s="2">
        <v>14.219999999999999</v>
      </c>
      <c r="AG160" s="2">
        <v>1</v>
      </c>
      <c r="AH160" s="22">
        <f t="shared" si="20"/>
        <v>121.38489941988317</v>
      </c>
      <c r="AI160" s="2"/>
    </row>
    <row r="161" spans="1:35" x14ac:dyDescent="0.2">
      <c r="A161" s="6">
        <v>152</v>
      </c>
      <c r="B161" s="5" t="s">
        <v>296</v>
      </c>
      <c r="C161" s="6">
        <v>1</v>
      </c>
      <c r="D161" s="2">
        <v>0</v>
      </c>
      <c r="E161" s="2">
        <v>24000</v>
      </c>
      <c r="F161" s="2">
        <v>0</v>
      </c>
      <c r="G161" s="2">
        <v>0</v>
      </c>
      <c r="H161" s="2">
        <v>0</v>
      </c>
      <c r="I161" s="2">
        <v>0</v>
      </c>
      <c r="J161" s="2">
        <v>147760</v>
      </c>
      <c r="K161" s="2">
        <v>0</v>
      </c>
      <c r="L161" s="2">
        <v>662955</v>
      </c>
      <c r="M161" s="2">
        <v>0</v>
      </c>
      <c r="N161" s="2">
        <v>9123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 t="s">
        <v>3</v>
      </c>
      <c r="U161" s="2">
        <f t="shared" si="17"/>
        <v>843838</v>
      </c>
      <c r="V161" s="22">
        <f t="shared" si="14"/>
        <v>6.4177543298795587</v>
      </c>
      <c r="W161" s="2"/>
      <c r="X161" s="2">
        <v>5339115.7336442946</v>
      </c>
      <c r="Y161" s="24">
        <v>13148493.33</v>
      </c>
      <c r="Z161" s="2">
        <f t="shared" si="18"/>
        <v>7809377.5963557055</v>
      </c>
      <c r="AA161" s="2">
        <f t="shared" si="19"/>
        <v>501186.66882676253</v>
      </c>
      <c r="AB161" s="2"/>
      <c r="AC161" s="22">
        <v>235.1729287494741</v>
      </c>
      <c r="AD161" s="22">
        <f t="shared" si="15"/>
        <v>236.88017439810443</v>
      </c>
      <c r="AE161" s="23">
        <f t="shared" si="16"/>
        <v>1.7072456486303338</v>
      </c>
      <c r="AF161" s="2">
        <v>0</v>
      </c>
      <c r="AG161" s="2">
        <v>1</v>
      </c>
      <c r="AH161" s="22">
        <f t="shared" si="20"/>
        <v>236.88017439810443</v>
      </c>
      <c r="AI161" s="2"/>
    </row>
    <row r="162" spans="1:35" x14ac:dyDescent="0.2">
      <c r="A162" s="6">
        <v>153</v>
      </c>
      <c r="B162" s="5" t="s">
        <v>295</v>
      </c>
      <c r="C162" s="6">
        <v>1</v>
      </c>
      <c r="D162" s="2">
        <v>2674543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3125000</v>
      </c>
      <c r="K162" s="2">
        <v>1067094</v>
      </c>
      <c r="L162" s="2">
        <v>0</v>
      </c>
      <c r="M162" s="2">
        <v>28912</v>
      </c>
      <c r="N162" s="2">
        <v>199962</v>
      </c>
      <c r="O162" s="2">
        <v>70849</v>
      </c>
      <c r="P162" s="2">
        <v>0</v>
      </c>
      <c r="Q162" s="2">
        <v>0</v>
      </c>
      <c r="R162" s="2">
        <v>0</v>
      </c>
      <c r="S162" s="2">
        <v>0</v>
      </c>
      <c r="T162" s="2" t="s">
        <v>3</v>
      </c>
      <c r="U162" s="2">
        <f t="shared" si="17"/>
        <v>7166360</v>
      </c>
      <c r="V162" s="22">
        <f t="shared" si="14"/>
        <v>9.7217280694056107</v>
      </c>
      <c r="W162" s="2"/>
      <c r="X162" s="2">
        <v>69633698.04886961</v>
      </c>
      <c r="Y162" s="24">
        <v>73714878.145508066</v>
      </c>
      <c r="Z162" s="2">
        <f t="shared" si="18"/>
        <v>4081180.096638456</v>
      </c>
      <c r="AA162" s="2">
        <f t="shared" si="19"/>
        <v>396761.2310178958</v>
      </c>
      <c r="AB162" s="2"/>
      <c r="AC162" s="22">
        <v>102.61070476227796</v>
      </c>
      <c r="AD162" s="22">
        <f t="shared" si="15"/>
        <v>105.29114346768542</v>
      </c>
      <c r="AE162" s="23">
        <f t="shared" si="16"/>
        <v>2.6804387054074539</v>
      </c>
      <c r="AF162" s="2">
        <v>91.02000000000001</v>
      </c>
      <c r="AG162" s="2">
        <v>1</v>
      </c>
      <c r="AH162" s="22">
        <f t="shared" si="20"/>
        <v>105.29114346768542</v>
      </c>
      <c r="AI162" s="2"/>
    </row>
    <row r="163" spans="1:35" x14ac:dyDescent="0.2">
      <c r="A163" s="6">
        <v>154</v>
      </c>
      <c r="B163" s="5" t="s">
        <v>294</v>
      </c>
      <c r="C163" s="6">
        <v>1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30340</v>
      </c>
      <c r="M163" s="2">
        <v>0</v>
      </c>
      <c r="N163" s="2">
        <v>8973</v>
      </c>
      <c r="O163" s="2">
        <v>4010</v>
      </c>
      <c r="P163" s="2">
        <v>0</v>
      </c>
      <c r="Q163" s="2">
        <v>0</v>
      </c>
      <c r="R163" s="2">
        <v>0</v>
      </c>
      <c r="S163" s="2">
        <v>0</v>
      </c>
      <c r="T163" s="2" t="s">
        <v>13</v>
      </c>
      <c r="U163" s="2">
        <f t="shared" si="17"/>
        <v>17534</v>
      </c>
      <c r="V163" s="22">
        <f t="shared" si="14"/>
        <v>0.72816357141435917</v>
      </c>
      <c r="W163" s="2"/>
      <c r="X163" s="2">
        <v>1195068.007035923</v>
      </c>
      <c r="Y163" s="24">
        <v>2407975.4451245861</v>
      </c>
      <c r="Z163" s="2">
        <f t="shared" si="18"/>
        <v>1212907.4380886632</v>
      </c>
      <c r="AA163" s="2">
        <f t="shared" si="19"/>
        <v>8831.9501191368181</v>
      </c>
      <c r="AB163" s="2"/>
      <c r="AC163" s="22">
        <v>219.54358612541625</v>
      </c>
      <c r="AD163" s="22">
        <f t="shared" si="15"/>
        <v>200.75372120084984</v>
      </c>
      <c r="AE163" s="23">
        <f t="shared" si="16"/>
        <v>-18.789864924566416</v>
      </c>
      <c r="AF163" s="2">
        <v>4</v>
      </c>
      <c r="AG163" s="2">
        <v>1</v>
      </c>
      <c r="AH163" s="22">
        <f t="shared" si="20"/>
        <v>200.75372120084984</v>
      </c>
      <c r="AI163" s="2"/>
    </row>
    <row r="164" spans="1:35" x14ac:dyDescent="0.2">
      <c r="A164" s="6">
        <v>155</v>
      </c>
      <c r="B164" s="5" t="s">
        <v>293</v>
      </c>
      <c r="C164" s="6">
        <v>1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2920674</v>
      </c>
      <c r="K164" s="2">
        <v>2899374</v>
      </c>
      <c r="L164" s="2">
        <v>5969875</v>
      </c>
      <c r="M164" s="2">
        <v>22987</v>
      </c>
      <c r="N164" s="2">
        <v>0</v>
      </c>
      <c r="O164" s="2">
        <v>2602</v>
      </c>
      <c r="P164" s="2">
        <v>0</v>
      </c>
      <c r="Q164" s="2">
        <v>0</v>
      </c>
      <c r="R164" s="2">
        <v>0</v>
      </c>
      <c r="S164" s="2">
        <v>0</v>
      </c>
      <c r="T164" s="2" t="s">
        <v>3</v>
      </c>
      <c r="U164" s="2">
        <f t="shared" si="17"/>
        <v>11815512</v>
      </c>
      <c r="V164" s="22">
        <f t="shared" si="14"/>
        <v>9.2268797103952043</v>
      </c>
      <c r="W164" s="2"/>
      <c r="X164" s="2">
        <v>74054892.120399058</v>
      </c>
      <c r="Y164" s="24">
        <v>128055338</v>
      </c>
      <c r="Z164" s="2">
        <f t="shared" si="18"/>
        <v>54000445.879600942</v>
      </c>
      <c r="AA164" s="2">
        <f t="shared" si="19"/>
        <v>4982556.1843878422</v>
      </c>
      <c r="AB164" s="2"/>
      <c r="AC164" s="22">
        <v>169.84946107743957</v>
      </c>
      <c r="AD164" s="22">
        <f t="shared" si="15"/>
        <v>166.19129174547902</v>
      </c>
      <c r="AE164" s="23">
        <f t="shared" si="16"/>
        <v>-3.6581693319605506</v>
      </c>
      <c r="AF164" s="2">
        <v>1.75</v>
      </c>
      <c r="AG164" s="2">
        <v>1</v>
      </c>
      <c r="AH164" s="22">
        <f t="shared" si="20"/>
        <v>166.19129174547902</v>
      </c>
      <c r="AI164" s="2"/>
    </row>
    <row r="165" spans="1:35" x14ac:dyDescent="0.2">
      <c r="A165" s="6">
        <v>156</v>
      </c>
      <c r="B165" s="5" t="s">
        <v>292</v>
      </c>
      <c r="C165" s="6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f t="shared" si="17"/>
        <v>0</v>
      </c>
      <c r="V165" s="22">
        <f t="shared" si="14"/>
        <v>0</v>
      </c>
      <c r="W165" s="2"/>
      <c r="X165" s="2">
        <v>0</v>
      </c>
      <c r="Y165" s="24">
        <v>0</v>
      </c>
      <c r="Z165" s="2">
        <f t="shared" si="18"/>
        <v>0</v>
      </c>
      <c r="AA165" s="2">
        <f t="shared" si="19"/>
        <v>0</v>
      </c>
      <c r="AB165" s="2"/>
      <c r="AC165" s="22">
        <v>0</v>
      </c>
      <c r="AD165" s="22">
        <f t="shared" si="15"/>
        <v>0</v>
      </c>
      <c r="AE165" s="23">
        <f t="shared" si="16"/>
        <v>0</v>
      </c>
      <c r="AF165" s="2">
        <v>0</v>
      </c>
      <c r="AG165" s="2" t="s">
        <v>93</v>
      </c>
      <c r="AH165" s="22">
        <f t="shared" si="20"/>
        <v>0</v>
      </c>
      <c r="AI165" s="2"/>
    </row>
    <row r="166" spans="1:35" x14ac:dyDescent="0.2">
      <c r="A166" s="6">
        <v>157</v>
      </c>
      <c r="B166" s="5" t="s">
        <v>291</v>
      </c>
      <c r="C166" s="6">
        <v>1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105521</v>
      </c>
      <c r="K166" s="2">
        <v>137095</v>
      </c>
      <c r="L166" s="2">
        <v>439257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 t="s">
        <v>3</v>
      </c>
      <c r="U166" s="2">
        <f t="shared" si="17"/>
        <v>681873</v>
      </c>
      <c r="V166" s="22">
        <f t="shared" si="14"/>
        <v>5.0429346826460337</v>
      </c>
      <c r="W166" s="2"/>
      <c r="X166" s="2">
        <v>6203608.5789318336</v>
      </c>
      <c r="Y166" s="24">
        <v>13521353</v>
      </c>
      <c r="Z166" s="2">
        <f t="shared" si="18"/>
        <v>7317744.4210681664</v>
      </c>
      <c r="AA166" s="2">
        <f t="shared" si="19"/>
        <v>369029.07139744179</v>
      </c>
      <c r="AB166" s="2"/>
      <c r="AC166" s="22">
        <v>211.18659437905288</v>
      </c>
      <c r="AD166" s="22">
        <f t="shared" si="15"/>
        <v>212.01086047352112</v>
      </c>
      <c r="AE166" s="23">
        <f t="shared" si="16"/>
        <v>0.82426609446824273</v>
      </c>
      <c r="AF166" s="2">
        <v>0</v>
      </c>
      <c r="AG166" s="2">
        <v>1</v>
      </c>
      <c r="AH166" s="22">
        <f t="shared" si="20"/>
        <v>212.01086047352112</v>
      </c>
      <c r="AI166" s="2"/>
    </row>
    <row r="167" spans="1:35" x14ac:dyDescent="0.2">
      <c r="A167" s="6">
        <v>158</v>
      </c>
      <c r="B167" s="5" t="s">
        <v>290</v>
      </c>
      <c r="C167" s="6">
        <v>1</v>
      </c>
      <c r="D167" s="2">
        <v>0</v>
      </c>
      <c r="E167" s="2">
        <v>1116115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660203</v>
      </c>
      <c r="L167" s="2">
        <v>531279</v>
      </c>
      <c r="M167" s="2">
        <v>14932</v>
      </c>
      <c r="N167" s="2">
        <v>26467</v>
      </c>
      <c r="O167" s="2">
        <v>61711</v>
      </c>
      <c r="P167" s="2">
        <v>0</v>
      </c>
      <c r="Q167" s="2">
        <v>0</v>
      </c>
      <c r="R167" s="2">
        <v>0</v>
      </c>
      <c r="S167" s="2">
        <v>0</v>
      </c>
      <c r="T167" s="2" t="s">
        <v>3</v>
      </c>
      <c r="U167" s="2">
        <f t="shared" si="17"/>
        <v>2410707</v>
      </c>
      <c r="V167" s="22">
        <f t="shared" si="14"/>
        <v>10.167402343400743</v>
      </c>
      <c r="W167" s="2"/>
      <c r="X167" s="2">
        <v>15312226.682937402</v>
      </c>
      <c r="Y167" s="24">
        <v>23710156.425202295</v>
      </c>
      <c r="Z167" s="2">
        <f t="shared" si="18"/>
        <v>8397929.7422648929</v>
      </c>
      <c r="AA167" s="2">
        <f t="shared" si="19"/>
        <v>853851.30541218875</v>
      </c>
      <c r="AB167" s="2"/>
      <c r="AC167" s="22">
        <v>142.9363344996961</v>
      </c>
      <c r="AD167" s="22">
        <f t="shared" si="15"/>
        <v>149.26833042028539</v>
      </c>
      <c r="AE167" s="23">
        <f t="shared" si="16"/>
        <v>6.3319959205892928</v>
      </c>
      <c r="AF167" s="2">
        <v>56.96</v>
      </c>
      <c r="AG167" s="2">
        <v>1</v>
      </c>
      <c r="AH167" s="22">
        <f t="shared" si="20"/>
        <v>149.26833042028539</v>
      </c>
      <c r="AI167" s="2"/>
    </row>
    <row r="168" spans="1:35" x14ac:dyDescent="0.2">
      <c r="A168" s="6">
        <v>159</v>
      </c>
      <c r="B168" s="5" t="s">
        <v>289</v>
      </c>
      <c r="C168" s="6">
        <v>1</v>
      </c>
      <c r="D168" s="2">
        <v>0</v>
      </c>
      <c r="E168" s="2">
        <v>6652</v>
      </c>
      <c r="F168" s="2">
        <v>0</v>
      </c>
      <c r="G168" s="2">
        <v>0</v>
      </c>
      <c r="H168" s="2">
        <v>0</v>
      </c>
      <c r="I168" s="2">
        <v>718915.28</v>
      </c>
      <c r="J168" s="2">
        <v>732651.72</v>
      </c>
      <c r="K168" s="2">
        <v>625745</v>
      </c>
      <c r="L168" s="2">
        <v>927750</v>
      </c>
      <c r="M168" s="2">
        <v>0</v>
      </c>
      <c r="N168" s="2">
        <v>14746</v>
      </c>
      <c r="O168" s="2">
        <v>10303</v>
      </c>
      <c r="P168" s="2">
        <v>0</v>
      </c>
      <c r="Q168" s="2">
        <v>0</v>
      </c>
      <c r="R168" s="2">
        <v>0</v>
      </c>
      <c r="S168" s="2">
        <v>0</v>
      </c>
      <c r="T168" s="2" t="s">
        <v>3</v>
      </c>
      <c r="U168" s="2">
        <f t="shared" si="17"/>
        <v>3036763</v>
      </c>
      <c r="V168" s="22">
        <f t="shared" si="14"/>
        <v>7.536443900462479</v>
      </c>
      <c r="W168" s="2"/>
      <c r="X168" s="2">
        <v>26663231.188728545</v>
      </c>
      <c r="Y168" s="24">
        <v>40294375.438973904</v>
      </c>
      <c r="Z168" s="2">
        <f t="shared" si="18"/>
        <v>13631144.250245359</v>
      </c>
      <c r="AA168" s="2">
        <f t="shared" si="19"/>
        <v>1027303.5394108583</v>
      </c>
      <c r="AB168" s="2"/>
      <c r="AC168" s="22">
        <v>147.45601373513847</v>
      </c>
      <c r="AD168" s="22">
        <f t="shared" si="15"/>
        <v>147.27049254316398</v>
      </c>
      <c r="AE168" s="23">
        <f t="shared" si="16"/>
        <v>-0.18552119197448746</v>
      </c>
      <c r="AF168" s="2">
        <v>12.09</v>
      </c>
      <c r="AG168" s="2">
        <v>1</v>
      </c>
      <c r="AH168" s="22">
        <f t="shared" si="20"/>
        <v>147.27049254316398</v>
      </c>
      <c r="AI168" s="2"/>
    </row>
    <row r="169" spans="1:35" x14ac:dyDescent="0.2">
      <c r="A169" s="6">
        <v>160</v>
      </c>
      <c r="B169" s="5" t="s">
        <v>288</v>
      </c>
      <c r="C169" s="6">
        <v>1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1812989.18</v>
      </c>
      <c r="K169" s="2">
        <v>5851746.3300000001</v>
      </c>
      <c r="L169" s="2">
        <v>6833944</v>
      </c>
      <c r="M169" s="2">
        <v>72737</v>
      </c>
      <c r="N169" s="2">
        <v>180869</v>
      </c>
      <c r="O169" s="2">
        <v>1563641</v>
      </c>
      <c r="P169" s="2">
        <v>0</v>
      </c>
      <c r="Q169" s="2">
        <v>0</v>
      </c>
      <c r="R169" s="2">
        <v>0</v>
      </c>
      <c r="S169" s="2">
        <v>0</v>
      </c>
      <c r="T169" s="2" t="s">
        <v>3</v>
      </c>
      <c r="U169" s="2">
        <f t="shared" si="17"/>
        <v>16315926.51</v>
      </c>
      <c r="V169" s="22">
        <f t="shared" si="14"/>
        <v>8.325036994529551</v>
      </c>
      <c r="W169" s="2"/>
      <c r="X169" s="2">
        <v>189897176.96033403</v>
      </c>
      <c r="Y169" s="24">
        <v>195986234.30407968</v>
      </c>
      <c r="Z169" s="2">
        <f t="shared" si="18"/>
        <v>6089057.3437456489</v>
      </c>
      <c r="AA169" s="2">
        <f t="shared" si="19"/>
        <v>506916.27648494369</v>
      </c>
      <c r="AB169" s="2"/>
      <c r="AC169" s="22">
        <v>104.03230704353228</v>
      </c>
      <c r="AD169" s="22">
        <f t="shared" si="15"/>
        <v>102.93955979578713</v>
      </c>
      <c r="AE169" s="23">
        <f t="shared" si="16"/>
        <v>-1.0927472477451516</v>
      </c>
      <c r="AF169" s="2">
        <v>1738.7499999999993</v>
      </c>
      <c r="AG169" s="2">
        <v>1</v>
      </c>
      <c r="AH169" s="22">
        <f t="shared" si="20"/>
        <v>102.93955979578713</v>
      </c>
      <c r="AI169" s="2"/>
    </row>
    <row r="170" spans="1:35" x14ac:dyDescent="0.2">
      <c r="A170" s="6">
        <v>161</v>
      </c>
      <c r="B170" s="5" t="s">
        <v>287</v>
      </c>
      <c r="C170" s="6">
        <v>1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247065</v>
      </c>
      <c r="K170" s="2">
        <v>147913</v>
      </c>
      <c r="L170" s="2">
        <v>499198</v>
      </c>
      <c r="M170" s="2">
        <v>2031</v>
      </c>
      <c r="N170" s="2">
        <v>37945</v>
      </c>
      <c r="O170" s="2">
        <v>22891</v>
      </c>
      <c r="P170" s="2">
        <v>0</v>
      </c>
      <c r="Q170" s="2">
        <v>0</v>
      </c>
      <c r="R170" s="2">
        <v>0</v>
      </c>
      <c r="S170" s="2">
        <v>0</v>
      </c>
      <c r="T170" s="2" t="s">
        <v>3</v>
      </c>
      <c r="U170" s="2">
        <f t="shared" si="17"/>
        <v>957043</v>
      </c>
      <c r="V170" s="22">
        <f t="shared" si="14"/>
        <v>2.4562722971445718</v>
      </c>
      <c r="W170" s="2"/>
      <c r="X170" s="2">
        <v>27107617.460779078</v>
      </c>
      <c r="Y170" s="24">
        <v>38963229</v>
      </c>
      <c r="Z170" s="2">
        <f t="shared" si="18"/>
        <v>11855611.539220922</v>
      </c>
      <c r="AA170" s="2">
        <f t="shared" si="19"/>
        <v>291206.10189495864</v>
      </c>
      <c r="AB170" s="2"/>
      <c r="AC170" s="22">
        <v>137.62022654948331</v>
      </c>
      <c r="AD170" s="22">
        <f t="shared" si="15"/>
        <v>142.66109131154013</v>
      </c>
      <c r="AE170" s="23">
        <f t="shared" si="16"/>
        <v>5.0408647620568274</v>
      </c>
      <c r="AF170" s="2">
        <v>20</v>
      </c>
      <c r="AG170" s="2">
        <v>1</v>
      </c>
      <c r="AH170" s="22">
        <f t="shared" si="20"/>
        <v>142.66109131154013</v>
      </c>
      <c r="AI170" s="2"/>
    </row>
    <row r="171" spans="1:35" x14ac:dyDescent="0.2">
      <c r="A171" s="6">
        <v>162</v>
      </c>
      <c r="B171" s="5" t="s">
        <v>286</v>
      </c>
      <c r="C171" s="6">
        <v>1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828909</v>
      </c>
      <c r="K171" s="2">
        <v>60000</v>
      </c>
      <c r="L171" s="2">
        <v>914345</v>
      </c>
      <c r="M171" s="2">
        <v>6361</v>
      </c>
      <c r="N171" s="2">
        <v>118503</v>
      </c>
      <c r="O171" s="2">
        <v>41845</v>
      </c>
      <c r="P171" s="2">
        <v>0</v>
      </c>
      <c r="Q171" s="2">
        <v>0</v>
      </c>
      <c r="R171" s="2">
        <v>0</v>
      </c>
      <c r="S171" s="2">
        <v>0</v>
      </c>
      <c r="T171" s="2" t="s">
        <v>3</v>
      </c>
      <c r="U171" s="2">
        <f t="shared" si="17"/>
        <v>1969963</v>
      </c>
      <c r="V171" s="22">
        <f t="shared" si="14"/>
        <v>9.2154330431616103</v>
      </c>
      <c r="W171" s="2"/>
      <c r="X171" s="2">
        <v>16554528.397230644</v>
      </c>
      <c r="Y171" s="24">
        <v>21376781.652836461</v>
      </c>
      <c r="Z171" s="2">
        <f t="shared" si="18"/>
        <v>4822253.2556058168</v>
      </c>
      <c r="AA171" s="2">
        <f t="shared" si="19"/>
        <v>444391.51994203497</v>
      </c>
      <c r="AB171" s="2"/>
      <c r="AC171" s="22">
        <v>126.56576974524212</v>
      </c>
      <c r="AD171" s="22">
        <f t="shared" si="15"/>
        <v>126.44510088488019</v>
      </c>
      <c r="AE171" s="23">
        <f t="shared" si="16"/>
        <v>-0.12066886036193125</v>
      </c>
      <c r="AF171" s="2">
        <v>27.009999999999998</v>
      </c>
      <c r="AG171" s="2">
        <v>1</v>
      </c>
      <c r="AH171" s="22">
        <f t="shared" si="20"/>
        <v>126.44510088488019</v>
      </c>
      <c r="AI171" s="2"/>
    </row>
    <row r="172" spans="1:35" x14ac:dyDescent="0.2">
      <c r="A172" s="6">
        <v>163</v>
      </c>
      <c r="B172" s="5" t="s">
        <v>285</v>
      </c>
      <c r="C172" s="6">
        <v>1</v>
      </c>
      <c r="D172" s="2">
        <v>0</v>
      </c>
      <c r="E172" s="2">
        <v>461952</v>
      </c>
      <c r="F172" s="2">
        <v>0</v>
      </c>
      <c r="G172" s="2">
        <v>0</v>
      </c>
      <c r="H172" s="2">
        <v>0</v>
      </c>
      <c r="I172" s="2">
        <v>0</v>
      </c>
      <c r="J172" s="2">
        <v>7014010</v>
      </c>
      <c r="K172" s="2">
        <v>1803205</v>
      </c>
      <c r="L172" s="2">
        <v>7166768</v>
      </c>
      <c r="M172" s="2">
        <v>80962</v>
      </c>
      <c r="N172" s="2">
        <v>0</v>
      </c>
      <c r="O172" s="2">
        <v>1422809</v>
      </c>
      <c r="P172" s="2">
        <v>0</v>
      </c>
      <c r="Q172" s="2">
        <v>0</v>
      </c>
      <c r="R172" s="2">
        <v>0</v>
      </c>
      <c r="S172" s="2">
        <v>0</v>
      </c>
      <c r="T172" s="2" t="s">
        <v>111</v>
      </c>
      <c r="U172" s="2">
        <f t="shared" si="17"/>
        <v>16158014</v>
      </c>
      <c r="V172" s="22">
        <f t="shared" si="14"/>
        <v>7.6660052078697065</v>
      </c>
      <c r="W172" s="2"/>
      <c r="X172" s="2">
        <v>201554686.66682765</v>
      </c>
      <c r="Y172" s="24">
        <v>210774889.42236346</v>
      </c>
      <c r="Z172" s="2">
        <f t="shared" si="18"/>
        <v>9220202.7555358112</v>
      </c>
      <c r="AA172" s="2">
        <f t="shared" si="19"/>
        <v>706821.22341552156</v>
      </c>
      <c r="AB172" s="2"/>
      <c r="AC172" s="22">
        <v>101.95106282746687</v>
      </c>
      <c r="AD172" s="22">
        <f t="shared" si="15"/>
        <v>104.22385689606564</v>
      </c>
      <c r="AE172" s="23">
        <f t="shared" si="16"/>
        <v>2.2727940685987704</v>
      </c>
      <c r="AF172" s="2">
        <v>1543.64</v>
      </c>
      <c r="AG172" s="2">
        <v>1</v>
      </c>
      <c r="AH172" s="22">
        <f t="shared" si="20"/>
        <v>104.22385689606564</v>
      </c>
      <c r="AI172" s="2"/>
    </row>
    <row r="173" spans="1:35" x14ac:dyDescent="0.2">
      <c r="A173" s="6">
        <v>164</v>
      </c>
      <c r="B173" s="5" t="s">
        <v>284</v>
      </c>
      <c r="C173" s="6">
        <v>1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360115</v>
      </c>
      <c r="K173" s="2">
        <v>317480</v>
      </c>
      <c r="L173" s="2">
        <v>950000</v>
      </c>
      <c r="M173" s="2">
        <v>0</v>
      </c>
      <c r="N173" s="2">
        <v>0</v>
      </c>
      <c r="O173" s="2">
        <v>3728</v>
      </c>
      <c r="P173" s="2">
        <v>0</v>
      </c>
      <c r="Q173" s="2">
        <v>0</v>
      </c>
      <c r="R173" s="2">
        <v>0</v>
      </c>
      <c r="S173" s="2">
        <v>0</v>
      </c>
      <c r="T173" s="2" t="s">
        <v>13</v>
      </c>
      <c r="U173" s="2">
        <f t="shared" si="17"/>
        <v>823823</v>
      </c>
      <c r="V173" s="22">
        <f t="shared" si="14"/>
        <v>2.625265136604459</v>
      </c>
      <c r="W173" s="2"/>
      <c r="X173" s="2">
        <v>21073446.154188275</v>
      </c>
      <c r="Y173" s="24">
        <v>31380563.757668301</v>
      </c>
      <c r="Z173" s="2">
        <f t="shared" si="18"/>
        <v>10307117.603480026</v>
      </c>
      <c r="AA173" s="2">
        <f t="shared" si="19"/>
        <v>270589.16503298219</v>
      </c>
      <c r="AB173" s="2"/>
      <c r="AC173" s="22">
        <v>148.75019268099496</v>
      </c>
      <c r="AD173" s="22">
        <f t="shared" si="15"/>
        <v>147.62642220457292</v>
      </c>
      <c r="AE173" s="23">
        <f t="shared" si="16"/>
        <v>-1.1237704764220382</v>
      </c>
      <c r="AF173" s="2">
        <v>4</v>
      </c>
      <c r="AG173" s="2">
        <v>1</v>
      </c>
      <c r="AH173" s="22">
        <f t="shared" si="20"/>
        <v>147.62642220457292</v>
      </c>
      <c r="AI173" s="2"/>
    </row>
    <row r="174" spans="1:35" x14ac:dyDescent="0.2">
      <c r="A174" s="6">
        <v>165</v>
      </c>
      <c r="B174" s="5" t="s">
        <v>283</v>
      </c>
      <c r="C174" s="6">
        <v>1</v>
      </c>
      <c r="D174" s="2">
        <v>0</v>
      </c>
      <c r="E174" s="2">
        <v>255000</v>
      </c>
      <c r="F174" s="2">
        <v>0</v>
      </c>
      <c r="G174" s="2">
        <v>0</v>
      </c>
      <c r="H174" s="2">
        <v>0</v>
      </c>
      <c r="I174" s="2">
        <v>0</v>
      </c>
      <c r="J174" s="2">
        <v>4635000</v>
      </c>
      <c r="K174" s="2">
        <v>1375000</v>
      </c>
      <c r="L174" s="2">
        <v>3642725</v>
      </c>
      <c r="M174" s="2">
        <v>18255</v>
      </c>
      <c r="N174" s="2">
        <v>0</v>
      </c>
      <c r="O174" s="2">
        <v>732035</v>
      </c>
      <c r="P174" s="2">
        <v>0</v>
      </c>
      <c r="Q174" s="2">
        <v>0</v>
      </c>
      <c r="R174" s="2">
        <v>0</v>
      </c>
      <c r="S174" s="2">
        <v>0</v>
      </c>
      <c r="T174" s="2" t="s">
        <v>3</v>
      </c>
      <c r="U174" s="2">
        <f t="shared" si="17"/>
        <v>10658015</v>
      </c>
      <c r="V174" s="22">
        <f t="shared" si="14"/>
        <v>11.497236216188281</v>
      </c>
      <c r="W174" s="2"/>
      <c r="X174" s="2">
        <v>87320752.243724763</v>
      </c>
      <c r="Y174" s="24">
        <v>92700669.966172874</v>
      </c>
      <c r="Z174" s="2">
        <f t="shared" si="18"/>
        <v>5379917.7224481106</v>
      </c>
      <c r="AA174" s="2">
        <f t="shared" si="19"/>
        <v>618541.8487864359</v>
      </c>
      <c r="AB174" s="2"/>
      <c r="AC174" s="22">
        <v>105.53508879757554</v>
      </c>
      <c r="AD174" s="22">
        <f t="shared" si="15"/>
        <v>105.45274261995819</v>
      </c>
      <c r="AE174" s="23">
        <f t="shared" si="16"/>
        <v>-8.2346177617353078E-2</v>
      </c>
      <c r="AF174" s="2">
        <v>989.45000000000016</v>
      </c>
      <c r="AG174" s="2">
        <v>1</v>
      </c>
      <c r="AH174" s="22">
        <f t="shared" si="20"/>
        <v>105.45274261995819</v>
      </c>
      <c r="AI174" s="2"/>
    </row>
    <row r="175" spans="1:35" x14ac:dyDescent="0.2">
      <c r="A175" s="6">
        <v>166</v>
      </c>
      <c r="B175" s="5" t="s">
        <v>282</v>
      </c>
      <c r="C175" s="6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f t="shared" si="17"/>
        <v>0</v>
      </c>
      <c r="V175" s="22">
        <f t="shared" si="14"/>
        <v>0</v>
      </c>
      <c r="W175" s="2"/>
      <c r="X175" s="2">
        <v>0</v>
      </c>
      <c r="Y175" s="24">
        <v>0</v>
      </c>
      <c r="Z175" s="2">
        <f t="shared" si="18"/>
        <v>0</v>
      </c>
      <c r="AA175" s="2">
        <f t="shared" si="19"/>
        <v>0</v>
      </c>
      <c r="AB175" s="2"/>
      <c r="AC175" s="22">
        <v>0</v>
      </c>
      <c r="AD175" s="22">
        <f t="shared" si="15"/>
        <v>0</v>
      </c>
      <c r="AE175" s="23">
        <f t="shared" si="16"/>
        <v>0</v>
      </c>
      <c r="AF175" s="2">
        <v>0</v>
      </c>
      <c r="AG175" s="2" t="s">
        <v>93</v>
      </c>
      <c r="AH175" s="22">
        <f t="shared" si="20"/>
        <v>0</v>
      </c>
      <c r="AI175" s="2"/>
    </row>
    <row r="176" spans="1:35" x14ac:dyDescent="0.2">
      <c r="A176" s="6">
        <v>167</v>
      </c>
      <c r="B176" s="5" t="s">
        <v>281</v>
      </c>
      <c r="C176" s="6">
        <v>1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68000</v>
      </c>
      <c r="J176" s="2">
        <v>1733273</v>
      </c>
      <c r="K176" s="2">
        <v>834716</v>
      </c>
      <c r="L176" s="2">
        <v>1573937</v>
      </c>
      <c r="M176" s="2">
        <v>15035</v>
      </c>
      <c r="N176" s="2">
        <v>0</v>
      </c>
      <c r="O176" s="2">
        <v>92123</v>
      </c>
      <c r="P176" s="2">
        <v>0</v>
      </c>
      <c r="Q176" s="2">
        <v>0</v>
      </c>
      <c r="R176" s="2">
        <v>0</v>
      </c>
      <c r="S176" s="2">
        <v>0</v>
      </c>
      <c r="T176" s="2" t="s">
        <v>13</v>
      </c>
      <c r="U176" s="2">
        <f t="shared" si="17"/>
        <v>2979237.55</v>
      </c>
      <c r="V176" s="22">
        <f t="shared" si="14"/>
        <v>5.2970084839242872</v>
      </c>
      <c r="W176" s="2"/>
      <c r="X176" s="2">
        <v>40453621.247440323</v>
      </c>
      <c r="Y176" s="24">
        <v>56243775.312831528</v>
      </c>
      <c r="Z176" s="2">
        <f t="shared" si="18"/>
        <v>15790154.065391205</v>
      </c>
      <c r="AA176" s="2">
        <f t="shared" si="19"/>
        <v>836405.8004684879</v>
      </c>
      <c r="AB176" s="2"/>
      <c r="AC176" s="22">
        <v>133.24676721909137</v>
      </c>
      <c r="AD176" s="22">
        <f t="shared" si="15"/>
        <v>136.96516604398897</v>
      </c>
      <c r="AE176" s="23">
        <f t="shared" si="16"/>
        <v>3.718398824897605</v>
      </c>
      <c r="AF176" s="2">
        <v>82.11999999999999</v>
      </c>
      <c r="AG176" s="2">
        <v>1</v>
      </c>
      <c r="AH176" s="22">
        <f t="shared" si="20"/>
        <v>136.96516604398897</v>
      </c>
      <c r="AI176" s="2"/>
    </row>
    <row r="177" spans="1:35" x14ac:dyDescent="0.2">
      <c r="A177" s="6">
        <v>168</v>
      </c>
      <c r="B177" s="5" t="s">
        <v>280</v>
      </c>
      <c r="C177" s="6">
        <v>1</v>
      </c>
      <c r="D177" s="2">
        <v>0</v>
      </c>
      <c r="E177" s="2">
        <v>304200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17246</v>
      </c>
      <c r="L177" s="2">
        <v>2287296</v>
      </c>
      <c r="M177" s="2">
        <v>4352</v>
      </c>
      <c r="N177" s="2">
        <v>0</v>
      </c>
      <c r="O177" s="2">
        <v>191846</v>
      </c>
      <c r="P177" s="2">
        <v>0</v>
      </c>
      <c r="Q177" s="2">
        <v>0</v>
      </c>
      <c r="R177" s="2">
        <v>0</v>
      </c>
      <c r="S177" s="2">
        <v>0</v>
      </c>
      <c r="T177" s="2" t="s">
        <v>3</v>
      </c>
      <c r="U177" s="2">
        <f t="shared" si="17"/>
        <v>2804940</v>
      </c>
      <c r="V177" s="22">
        <f t="shared" si="14"/>
        <v>5.8754543176482299</v>
      </c>
      <c r="W177" s="2"/>
      <c r="X177" s="2">
        <v>30825074.044045713</v>
      </c>
      <c r="Y177" s="24">
        <v>47739967.811080426</v>
      </c>
      <c r="Z177" s="2">
        <f t="shared" si="18"/>
        <v>16914893.767034713</v>
      </c>
      <c r="AA177" s="2">
        <f t="shared" si="19"/>
        <v>993826.85616085236</v>
      </c>
      <c r="AB177" s="2"/>
      <c r="AC177" s="22">
        <v>147.00735017334301</v>
      </c>
      <c r="AD177" s="22">
        <f t="shared" si="15"/>
        <v>151.64972803674169</v>
      </c>
      <c r="AE177" s="23">
        <f t="shared" si="16"/>
        <v>4.6423778633986785</v>
      </c>
      <c r="AF177" s="2">
        <v>173.5</v>
      </c>
      <c r="AG177" s="2">
        <v>1</v>
      </c>
      <c r="AH177" s="22">
        <f t="shared" si="20"/>
        <v>151.64972803674169</v>
      </c>
      <c r="AI177" s="2"/>
    </row>
    <row r="178" spans="1:35" x14ac:dyDescent="0.2">
      <c r="A178" s="6">
        <v>169</v>
      </c>
      <c r="B178" s="5" t="s">
        <v>279</v>
      </c>
      <c r="C178" s="6">
        <v>1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326029</v>
      </c>
      <c r="K178" s="2">
        <v>146092</v>
      </c>
      <c r="L178" s="2">
        <v>104857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 t="s">
        <v>13</v>
      </c>
      <c r="U178" s="2">
        <f t="shared" si="17"/>
        <v>487849.55</v>
      </c>
      <c r="V178" s="22">
        <f t="shared" si="14"/>
        <v>7.2568512281430815</v>
      </c>
      <c r="W178" s="2"/>
      <c r="X178" s="2">
        <v>4343663.5149533721</v>
      </c>
      <c r="Y178" s="24">
        <v>6722606.4675000003</v>
      </c>
      <c r="Z178" s="2">
        <f t="shared" si="18"/>
        <v>2378942.9525466282</v>
      </c>
      <c r="AA178" s="2">
        <f t="shared" si="19"/>
        <v>172636.35086870327</v>
      </c>
      <c r="AB178" s="2"/>
      <c r="AC178" s="22">
        <v>156.7755481040686</v>
      </c>
      <c r="AD178" s="22">
        <f t="shared" si="15"/>
        <v>150.79368128038826</v>
      </c>
      <c r="AE178" s="23">
        <f t="shared" si="16"/>
        <v>-5.9818668236803489</v>
      </c>
      <c r="AF178" s="2">
        <v>0</v>
      </c>
      <c r="AG178" s="2">
        <v>1</v>
      </c>
      <c r="AH178" s="22">
        <f t="shared" si="20"/>
        <v>150.79368128038826</v>
      </c>
      <c r="AI178" s="2"/>
    </row>
    <row r="179" spans="1:35" x14ac:dyDescent="0.2">
      <c r="A179" s="6">
        <v>170</v>
      </c>
      <c r="B179" s="5" t="s">
        <v>278</v>
      </c>
      <c r="C179" s="6">
        <v>1</v>
      </c>
      <c r="D179" s="2">
        <v>0</v>
      </c>
      <c r="E179" s="2">
        <v>30600</v>
      </c>
      <c r="F179" s="2">
        <v>0</v>
      </c>
      <c r="G179" s="2">
        <v>0</v>
      </c>
      <c r="H179" s="2">
        <v>0</v>
      </c>
      <c r="I179" s="2">
        <v>0</v>
      </c>
      <c r="J179" s="2">
        <v>3286395</v>
      </c>
      <c r="K179" s="2">
        <v>940897</v>
      </c>
      <c r="L179" s="2">
        <v>1829323</v>
      </c>
      <c r="M179" s="2">
        <v>16970</v>
      </c>
      <c r="N179" s="2">
        <v>0</v>
      </c>
      <c r="O179" s="2">
        <v>534862</v>
      </c>
      <c r="P179" s="2">
        <v>0</v>
      </c>
      <c r="Q179" s="2">
        <v>0</v>
      </c>
      <c r="R179" s="2">
        <v>0</v>
      </c>
      <c r="S179" s="2">
        <v>0</v>
      </c>
      <c r="T179" s="2" t="s">
        <v>3</v>
      </c>
      <c r="U179" s="2">
        <f t="shared" si="17"/>
        <v>6639047</v>
      </c>
      <c r="V179" s="22">
        <f t="shared" si="14"/>
        <v>8.2047587930244017</v>
      </c>
      <c r="W179" s="2"/>
      <c r="X179" s="2">
        <v>56761909.559497736</v>
      </c>
      <c r="Y179" s="24">
        <v>80917028.367055073</v>
      </c>
      <c r="Z179" s="2">
        <f t="shared" si="18"/>
        <v>24155118.807557337</v>
      </c>
      <c r="AA179" s="2">
        <f t="shared" si="19"/>
        <v>1981869.2343285515</v>
      </c>
      <c r="AB179" s="2"/>
      <c r="AC179" s="22">
        <v>136.80141240606659</v>
      </c>
      <c r="AD179" s="22">
        <f t="shared" si="15"/>
        <v>139.06360752361022</v>
      </c>
      <c r="AE179" s="23">
        <f t="shared" si="16"/>
        <v>2.2621951175436266</v>
      </c>
      <c r="AF179" s="2">
        <v>566.68000000000006</v>
      </c>
      <c r="AG179" s="2">
        <v>1</v>
      </c>
      <c r="AH179" s="22">
        <f t="shared" si="20"/>
        <v>139.06360752361022</v>
      </c>
      <c r="AI179" s="2"/>
    </row>
    <row r="180" spans="1:35" x14ac:dyDescent="0.2">
      <c r="A180" s="6">
        <v>171</v>
      </c>
      <c r="B180" s="5" t="s">
        <v>277</v>
      </c>
      <c r="C180" s="6">
        <v>1</v>
      </c>
      <c r="D180" s="2">
        <v>1022851</v>
      </c>
      <c r="E180" s="2">
        <v>5850</v>
      </c>
      <c r="F180" s="2">
        <v>0</v>
      </c>
      <c r="G180" s="2">
        <v>0</v>
      </c>
      <c r="H180" s="2">
        <v>0</v>
      </c>
      <c r="I180" s="2">
        <v>74146</v>
      </c>
      <c r="J180" s="2">
        <v>1328365</v>
      </c>
      <c r="K180" s="2">
        <v>1086170</v>
      </c>
      <c r="L180" s="2">
        <v>0</v>
      </c>
      <c r="M180" s="2">
        <v>17843</v>
      </c>
      <c r="N180" s="2">
        <v>0</v>
      </c>
      <c r="O180" s="2">
        <v>25120</v>
      </c>
      <c r="P180" s="2">
        <v>0</v>
      </c>
      <c r="Q180" s="2">
        <v>0</v>
      </c>
      <c r="R180" s="2">
        <v>0</v>
      </c>
      <c r="S180" s="2">
        <v>0</v>
      </c>
      <c r="T180" s="2" t="s">
        <v>13</v>
      </c>
      <c r="U180" s="2">
        <f t="shared" si="17"/>
        <v>2690921.65</v>
      </c>
      <c r="V180" s="22">
        <f t="shared" si="14"/>
        <v>5.2437655861958223</v>
      </c>
      <c r="W180" s="2"/>
      <c r="X180" s="2">
        <v>41036767.216783047</v>
      </c>
      <c r="Y180" s="24">
        <v>51316589.305285364</v>
      </c>
      <c r="Z180" s="2">
        <f t="shared" si="18"/>
        <v>10279822.088502318</v>
      </c>
      <c r="AA180" s="2">
        <f t="shared" si="19"/>
        <v>539049.77299904125</v>
      </c>
      <c r="AB180" s="2"/>
      <c r="AC180" s="22">
        <v>121.08499649448999</v>
      </c>
      <c r="AD180" s="22">
        <f t="shared" si="15"/>
        <v>123.73669510574786</v>
      </c>
      <c r="AE180" s="23">
        <f t="shared" si="16"/>
        <v>2.6516986112578707</v>
      </c>
      <c r="AF180" s="2">
        <v>20.119999999999997</v>
      </c>
      <c r="AG180" s="2">
        <v>1</v>
      </c>
      <c r="AH180" s="22">
        <f t="shared" si="20"/>
        <v>123.73669510574786</v>
      </c>
      <c r="AI180" s="2"/>
    </row>
    <row r="181" spans="1:35" x14ac:dyDescent="0.2">
      <c r="A181" s="6">
        <v>172</v>
      </c>
      <c r="B181" s="5" t="s">
        <v>276</v>
      </c>
      <c r="C181" s="6">
        <v>1</v>
      </c>
      <c r="D181" s="2">
        <v>0</v>
      </c>
      <c r="E181" s="2">
        <v>63000</v>
      </c>
      <c r="F181" s="2">
        <v>0</v>
      </c>
      <c r="G181" s="2">
        <v>0</v>
      </c>
      <c r="H181" s="2">
        <v>0</v>
      </c>
      <c r="I181" s="2">
        <v>0</v>
      </c>
      <c r="J181" s="2">
        <v>647465</v>
      </c>
      <c r="K181" s="2">
        <v>462233</v>
      </c>
      <c r="L181" s="2">
        <v>1101374</v>
      </c>
      <c r="M181" s="2">
        <v>17113</v>
      </c>
      <c r="N181" s="2">
        <v>36890</v>
      </c>
      <c r="O181" s="2">
        <v>67288</v>
      </c>
      <c r="P181" s="2">
        <v>0</v>
      </c>
      <c r="Q181" s="2">
        <v>0</v>
      </c>
      <c r="R181" s="2">
        <v>0</v>
      </c>
      <c r="S181" s="2">
        <v>0</v>
      </c>
      <c r="T181" s="2" t="s">
        <v>3</v>
      </c>
      <c r="U181" s="2">
        <f t="shared" si="17"/>
        <v>2395363</v>
      </c>
      <c r="V181" s="22">
        <f t="shared" si="14"/>
        <v>8.495242873520672</v>
      </c>
      <c r="W181" s="2"/>
      <c r="X181" s="2">
        <v>16431104.565356754</v>
      </c>
      <c r="Y181" s="24">
        <v>28196521.696469083</v>
      </c>
      <c r="Z181" s="2">
        <f t="shared" si="18"/>
        <v>11765417.13111233</v>
      </c>
      <c r="AA181" s="2">
        <f t="shared" si="19"/>
        <v>999500.7603708005</v>
      </c>
      <c r="AB181" s="2"/>
      <c r="AC181" s="22">
        <v>157.97163123854486</v>
      </c>
      <c r="AD181" s="22">
        <f t="shared" si="15"/>
        <v>165.52156203448624</v>
      </c>
      <c r="AE181" s="23">
        <f t="shared" si="16"/>
        <v>7.5499307959413784</v>
      </c>
      <c r="AF181" s="2">
        <v>51.38</v>
      </c>
      <c r="AG181" s="2">
        <v>1</v>
      </c>
      <c r="AH181" s="22">
        <f t="shared" si="20"/>
        <v>165.52156203448624</v>
      </c>
      <c r="AI181" s="2"/>
    </row>
    <row r="182" spans="1:35" x14ac:dyDescent="0.2">
      <c r="A182" s="6">
        <v>173</v>
      </c>
      <c r="B182" s="5" t="s">
        <v>275</v>
      </c>
      <c r="C182" s="6">
        <v>1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340456.94</v>
      </c>
      <c r="K182" s="2">
        <v>209774.8</v>
      </c>
      <c r="L182" s="2">
        <v>169499</v>
      </c>
      <c r="M182" s="2">
        <v>0</v>
      </c>
      <c r="N182" s="2">
        <v>10100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 t="s">
        <v>13</v>
      </c>
      <c r="U182" s="2">
        <f t="shared" si="17"/>
        <v>585756.59</v>
      </c>
      <c r="V182" s="22">
        <f t="shared" si="14"/>
        <v>7.0250047514642686</v>
      </c>
      <c r="W182" s="2"/>
      <c r="X182" s="2">
        <v>4222689.9150018794</v>
      </c>
      <c r="Y182" s="24">
        <v>8338166.46</v>
      </c>
      <c r="Z182" s="2">
        <f t="shared" si="18"/>
        <v>4115476.5449981205</v>
      </c>
      <c r="AA182" s="2">
        <f t="shared" si="19"/>
        <v>289112.42283151549</v>
      </c>
      <c r="AB182" s="2"/>
      <c r="AC182" s="22">
        <v>171.4972767735922</v>
      </c>
      <c r="AD182" s="22">
        <f t="shared" si="15"/>
        <v>190.6143761248664</v>
      </c>
      <c r="AE182" s="23">
        <f t="shared" si="16"/>
        <v>19.117099351274192</v>
      </c>
      <c r="AF182" s="2">
        <v>0</v>
      </c>
      <c r="AG182" s="2">
        <v>1</v>
      </c>
      <c r="AH182" s="22">
        <f t="shared" si="20"/>
        <v>190.6143761248664</v>
      </c>
      <c r="AI182" s="2"/>
    </row>
    <row r="183" spans="1:35" x14ac:dyDescent="0.2">
      <c r="A183" s="6">
        <v>174</v>
      </c>
      <c r="B183" s="5" t="s">
        <v>274</v>
      </c>
      <c r="C183" s="6">
        <v>1</v>
      </c>
      <c r="D183" s="2">
        <v>0</v>
      </c>
      <c r="E183" s="2">
        <v>1000000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40000</v>
      </c>
      <c r="L183" s="2">
        <v>1272352</v>
      </c>
      <c r="M183" s="2">
        <v>15485</v>
      </c>
      <c r="N183" s="2">
        <v>27281</v>
      </c>
      <c r="O183" s="2">
        <v>45192</v>
      </c>
      <c r="P183" s="2">
        <v>0</v>
      </c>
      <c r="Q183" s="2">
        <v>0</v>
      </c>
      <c r="R183" s="2">
        <v>0</v>
      </c>
      <c r="S183" s="2">
        <v>0</v>
      </c>
      <c r="T183" s="2" t="s">
        <v>13</v>
      </c>
      <c r="U183" s="2">
        <f t="shared" si="17"/>
        <v>1318810.8</v>
      </c>
      <c r="V183" s="22">
        <f t="shared" si="14"/>
        <v>6.2836312625033974</v>
      </c>
      <c r="W183" s="2"/>
      <c r="X183" s="2">
        <v>14745073.193424072</v>
      </c>
      <c r="Y183" s="24">
        <v>20988036.135567032</v>
      </c>
      <c r="Z183" s="2">
        <f t="shared" si="18"/>
        <v>6242962.9421429597</v>
      </c>
      <c r="AA183" s="2">
        <f t="shared" si="19"/>
        <v>392284.77113899688</v>
      </c>
      <c r="AB183" s="2"/>
      <c r="AC183" s="22">
        <v>140.78668040702419</v>
      </c>
      <c r="AD183" s="22">
        <f t="shared" si="15"/>
        <v>139.67886828539596</v>
      </c>
      <c r="AE183" s="23">
        <f t="shared" si="16"/>
        <v>-1.1078121216282284</v>
      </c>
      <c r="AF183" s="2">
        <v>49</v>
      </c>
      <c r="AG183" s="2">
        <v>1</v>
      </c>
      <c r="AH183" s="22">
        <f t="shared" si="20"/>
        <v>139.67886828539596</v>
      </c>
      <c r="AI183" s="2"/>
    </row>
    <row r="184" spans="1:35" x14ac:dyDescent="0.2">
      <c r="A184" s="6">
        <v>175</v>
      </c>
      <c r="B184" s="5" t="s">
        <v>273</v>
      </c>
      <c r="C184" s="6">
        <v>1</v>
      </c>
      <c r="D184" s="2">
        <v>0</v>
      </c>
      <c r="E184" s="2">
        <v>82500</v>
      </c>
      <c r="F184" s="2">
        <v>0</v>
      </c>
      <c r="G184" s="2">
        <v>0</v>
      </c>
      <c r="H184" s="2">
        <v>0</v>
      </c>
      <c r="I184" s="2">
        <v>0</v>
      </c>
      <c r="J184" s="2">
        <v>772999</v>
      </c>
      <c r="K184" s="2">
        <v>284047</v>
      </c>
      <c r="L184" s="2">
        <v>632948</v>
      </c>
      <c r="M184" s="2">
        <v>0</v>
      </c>
      <c r="N184" s="2">
        <v>0</v>
      </c>
      <c r="O184" s="2">
        <v>3272</v>
      </c>
      <c r="P184" s="2">
        <v>0</v>
      </c>
      <c r="Q184" s="2">
        <v>0</v>
      </c>
      <c r="R184" s="2">
        <v>0</v>
      </c>
      <c r="S184" s="2">
        <v>0</v>
      </c>
      <c r="T184" s="2" t="s">
        <v>3</v>
      </c>
      <c r="U184" s="2">
        <f t="shared" si="17"/>
        <v>1775766</v>
      </c>
      <c r="V184" s="22">
        <f t="shared" si="14"/>
        <v>4.8784673749372285</v>
      </c>
      <c r="W184" s="2"/>
      <c r="X184" s="2">
        <v>23865982.219953917</v>
      </c>
      <c r="Y184" s="24">
        <v>36400079.441401385</v>
      </c>
      <c r="Z184" s="2">
        <f t="shared" si="18"/>
        <v>12534097.221447468</v>
      </c>
      <c r="AA184" s="2">
        <f t="shared" si="19"/>
        <v>611471.84369122842</v>
      </c>
      <c r="AB184" s="2"/>
      <c r="AC184" s="22">
        <v>147.14081772529875</v>
      </c>
      <c r="AD184" s="22">
        <f t="shared" si="15"/>
        <v>149.9565669155152</v>
      </c>
      <c r="AE184" s="23">
        <f t="shared" si="16"/>
        <v>2.8157491902164509</v>
      </c>
      <c r="AF184" s="2">
        <v>0.03</v>
      </c>
      <c r="AG184" s="2">
        <v>1</v>
      </c>
      <c r="AH184" s="22">
        <f t="shared" si="20"/>
        <v>149.9565669155152</v>
      </c>
      <c r="AI184" s="2"/>
    </row>
    <row r="185" spans="1:35" x14ac:dyDescent="0.2">
      <c r="A185" s="6">
        <v>176</v>
      </c>
      <c r="B185" s="5" t="s">
        <v>272</v>
      </c>
      <c r="C185" s="6">
        <v>1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1300000</v>
      </c>
      <c r="K185" s="2">
        <v>0</v>
      </c>
      <c r="L185" s="2">
        <v>3422095</v>
      </c>
      <c r="M185" s="2">
        <v>72045</v>
      </c>
      <c r="N185" s="2">
        <v>0</v>
      </c>
      <c r="O185" s="2">
        <v>358444</v>
      </c>
      <c r="P185" s="2">
        <v>0</v>
      </c>
      <c r="Q185" s="2">
        <v>0</v>
      </c>
      <c r="R185" s="2">
        <v>0</v>
      </c>
      <c r="S185" s="2">
        <v>0</v>
      </c>
      <c r="T185" s="2" t="s">
        <v>3</v>
      </c>
      <c r="U185" s="2">
        <f t="shared" si="17"/>
        <v>5152584</v>
      </c>
      <c r="V185" s="22">
        <f t="shared" si="14"/>
        <v>6.9505085725852673</v>
      </c>
      <c r="W185" s="2"/>
      <c r="X185" s="2">
        <v>54710623.722724512</v>
      </c>
      <c r="Y185" s="24">
        <v>74132474.56917353</v>
      </c>
      <c r="Z185" s="2">
        <f t="shared" si="18"/>
        <v>19421850.846449018</v>
      </c>
      <c r="AA185" s="2">
        <f t="shared" si="19"/>
        <v>1349917.4080371633</v>
      </c>
      <c r="AB185" s="2"/>
      <c r="AC185" s="22">
        <v>132.5678703272084</v>
      </c>
      <c r="AD185" s="22">
        <f t="shared" si="15"/>
        <v>133.03185416053941</v>
      </c>
      <c r="AE185" s="23">
        <f t="shared" si="16"/>
        <v>0.46398383333101378</v>
      </c>
      <c r="AF185" s="2">
        <v>358.62000000000006</v>
      </c>
      <c r="AG185" s="2">
        <v>1</v>
      </c>
      <c r="AH185" s="22">
        <f t="shared" si="20"/>
        <v>133.03185416053941</v>
      </c>
      <c r="AI185" s="2"/>
    </row>
    <row r="186" spans="1:35" x14ac:dyDescent="0.2">
      <c r="A186" s="6">
        <v>177</v>
      </c>
      <c r="B186" s="5" t="s">
        <v>271</v>
      </c>
      <c r="C186" s="6">
        <v>1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746819</v>
      </c>
      <c r="K186" s="2">
        <v>193557</v>
      </c>
      <c r="L186" s="2">
        <v>384530</v>
      </c>
      <c r="M186" s="2">
        <v>3688</v>
      </c>
      <c r="N186" s="2">
        <v>41513</v>
      </c>
      <c r="O186" s="2">
        <v>10334</v>
      </c>
      <c r="P186" s="2">
        <v>0</v>
      </c>
      <c r="Q186" s="2">
        <v>0</v>
      </c>
      <c r="R186" s="2">
        <v>0</v>
      </c>
      <c r="S186" s="2">
        <v>0</v>
      </c>
      <c r="T186" s="2" t="s">
        <v>13</v>
      </c>
      <c r="U186" s="2">
        <f t="shared" si="17"/>
        <v>1053590.5</v>
      </c>
      <c r="V186" s="22">
        <f t="shared" si="14"/>
        <v>3.4660343379579275</v>
      </c>
      <c r="W186" s="2"/>
      <c r="X186" s="2">
        <v>22011641.938089047</v>
      </c>
      <c r="Y186" s="24">
        <v>30397578.248481538</v>
      </c>
      <c r="Z186" s="2">
        <f t="shared" si="18"/>
        <v>8385936.3103924915</v>
      </c>
      <c r="AA186" s="2">
        <f t="shared" si="19"/>
        <v>290659.43207748584</v>
      </c>
      <c r="AB186" s="2"/>
      <c r="AC186" s="22">
        <v>134.12250614803494</v>
      </c>
      <c r="AD186" s="22">
        <f t="shared" si="15"/>
        <v>136.77725133401748</v>
      </c>
      <c r="AE186" s="23">
        <f t="shared" si="16"/>
        <v>2.6547451859825344</v>
      </c>
      <c r="AF186" s="2">
        <v>13</v>
      </c>
      <c r="AG186" s="2">
        <v>1</v>
      </c>
      <c r="AH186" s="22">
        <f t="shared" si="20"/>
        <v>136.77725133401748</v>
      </c>
      <c r="AI186" s="2"/>
    </row>
    <row r="187" spans="1:35" x14ac:dyDescent="0.2">
      <c r="A187" s="6">
        <v>178</v>
      </c>
      <c r="B187" s="5" t="s">
        <v>270</v>
      </c>
      <c r="C187" s="6">
        <v>1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660676</v>
      </c>
      <c r="K187" s="2">
        <v>995341</v>
      </c>
      <c r="L187" s="2">
        <v>2291147</v>
      </c>
      <c r="M187" s="2">
        <v>943</v>
      </c>
      <c r="N187" s="2">
        <v>6907</v>
      </c>
      <c r="O187" s="2">
        <v>194677</v>
      </c>
      <c r="P187" s="2">
        <v>0</v>
      </c>
      <c r="Q187" s="2">
        <v>0</v>
      </c>
      <c r="R187" s="2">
        <v>0</v>
      </c>
      <c r="S187" s="2">
        <v>0</v>
      </c>
      <c r="T187" s="2" t="s">
        <v>3</v>
      </c>
      <c r="U187" s="2">
        <f t="shared" si="17"/>
        <v>4149691</v>
      </c>
      <c r="V187" s="22">
        <f t="shared" si="14"/>
        <v>9.9068470551843042</v>
      </c>
      <c r="W187" s="2"/>
      <c r="X187" s="2">
        <v>37544107.266331017</v>
      </c>
      <c r="Y187" s="24">
        <v>41887100.677792795</v>
      </c>
      <c r="Z187" s="2">
        <f t="shared" si="18"/>
        <v>4342993.411461778</v>
      </c>
      <c r="AA187" s="2">
        <f t="shared" si="19"/>
        <v>430253.71489024954</v>
      </c>
      <c r="AB187" s="2"/>
      <c r="AC187" s="22">
        <v>109.69164192595284</v>
      </c>
      <c r="AD187" s="22">
        <f t="shared" si="15"/>
        <v>110.42171456845485</v>
      </c>
      <c r="AE187" s="23">
        <f t="shared" si="16"/>
        <v>0.73007264250200876</v>
      </c>
      <c r="AF187" s="2">
        <v>237.61</v>
      </c>
      <c r="AG187" s="2">
        <v>1</v>
      </c>
      <c r="AH187" s="22">
        <f t="shared" si="20"/>
        <v>110.42171456845485</v>
      </c>
      <c r="AI187" s="2"/>
    </row>
    <row r="188" spans="1:35" x14ac:dyDescent="0.2">
      <c r="A188" s="6">
        <v>179</v>
      </c>
      <c r="B188" s="5" t="s">
        <v>269</v>
      </c>
      <c r="C188" s="6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f t="shared" si="17"/>
        <v>0</v>
      </c>
      <c r="V188" s="22">
        <f t="shared" si="14"/>
        <v>0</v>
      </c>
      <c r="W188" s="2"/>
      <c r="X188" s="2">
        <v>94454.384875126823</v>
      </c>
      <c r="Y188" s="24">
        <v>97129.35</v>
      </c>
      <c r="Z188" s="2">
        <f t="shared" si="18"/>
        <v>2674.9651248731825</v>
      </c>
      <c r="AA188" s="2">
        <f t="shared" si="19"/>
        <v>0</v>
      </c>
      <c r="AB188" s="2"/>
      <c r="AC188" s="22">
        <v>0</v>
      </c>
      <c r="AD188" s="22">
        <f t="shared" si="15"/>
        <v>0</v>
      </c>
      <c r="AE188" s="23">
        <f t="shared" si="16"/>
        <v>0</v>
      </c>
      <c r="AF188" s="2">
        <v>0</v>
      </c>
      <c r="AG188" s="2" t="s">
        <v>93</v>
      </c>
      <c r="AH188" s="22">
        <f t="shared" si="20"/>
        <v>0</v>
      </c>
      <c r="AI188" s="2"/>
    </row>
    <row r="189" spans="1:35" x14ac:dyDescent="0.2">
      <c r="A189" s="6">
        <v>180</v>
      </c>
      <c r="B189" s="5" t="s">
        <v>268</v>
      </c>
      <c r="C189" s="6">
        <v>0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f t="shared" si="17"/>
        <v>0</v>
      </c>
      <c r="V189" s="22">
        <f t="shared" si="14"/>
        <v>0</v>
      </c>
      <c r="W189" s="2"/>
      <c r="X189" s="2">
        <v>80501.000061537285</v>
      </c>
      <c r="Y189" s="24">
        <v>93691.88499999998</v>
      </c>
      <c r="Z189" s="2">
        <f t="shared" si="18"/>
        <v>13190.884938462696</v>
      </c>
      <c r="AA189" s="2">
        <f t="shared" si="19"/>
        <v>0</v>
      </c>
      <c r="AB189" s="2"/>
      <c r="AC189" s="22">
        <v>0</v>
      </c>
      <c r="AD189" s="22">
        <f t="shared" si="15"/>
        <v>0</v>
      </c>
      <c r="AE189" s="23">
        <f t="shared" si="16"/>
        <v>0</v>
      </c>
      <c r="AF189" s="2">
        <v>0</v>
      </c>
      <c r="AG189" s="2" t="s">
        <v>93</v>
      </c>
      <c r="AH189" s="22">
        <f t="shared" si="20"/>
        <v>0</v>
      </c>
      <c r="AI189" s="2"/>
    </row>
    <row r="190" spans="1:35" x14ac:dyDescent="0.2">
      <c r="A190" s="6">
        <v>181</v>
      </c>
      <c r="B190" s="5" t="s">
        <v>267</v>
      </c>
      <c r="C190" s="6">
        <v>1</v>
      </c>
      <c r="D190" s="2">
        <v>0</v>
      </c>
      <c r="E190" s="2">
        <v>46024</v>
      </c>
      <c r="F190" s="2">
        <v>0</v>
      </c>
      <c r="G190" s="2">
        <v>0</v>
      </c>
      <c r="H190" s="2">
        <v>0</v>
      </c>
      <c r="I190" s="2">
        <v>1307922</v>
      </c>
      <c r="J190" s="2">
        <v>2031424</v>
      </c>
      <c r="K190" s="2">
        <v>3036428</v>
      </c>
      <c r="L190" s="2">
        <v>2048008</v>
      </c>
      <c r="M190" s="2">
        <v>14795</v>
      </c>
      <c r="N190" s="2">
        <v>0</v>
      </c>
      <c r="O190" s="2">
        <v>87227</v>
      </c>
      <c r="P190" s="2">
        <v>0</v>
      </c>
      <c r="Q190" s="2">
        <v>0</v>
      </c>
      <c r="R190" s="2">
        <v>0</v>
      </c>
      <c r="S190" s="2">
        <v>0</v>
      </c>
      <c r="T190" s="2" t="s">
        <v>111</v>
      </c>
      <c r="U190" s="2">
        <f t="shared" si="17"/>
        <v>8059826</v>
      </c>
      <c r="V190" s="22">
        <f t="shared" si="14"/>
        <v>9.764422018024483</v>
      </c>
      <c r="W190" s="2"/>
      <c r="X190" s="2">
        <v>76802334.286958128</v>
      </c>
      <c r="Y190" s="24">
        <v>82542786.302374974</v>
      </c>
      <c r="Z190" s="2">
        <f t="shared" si="18"/>
        <v>5740452.0154168457</v>
      </c>
      <c r="AA190" s="2">
        <f t="shared" si="19"/>
        <v>560521.96052749269</v>
      </c>
      <c r="AB190" s="2"/>
      <c r="AC190" s="22">
        <v>106.11536313247443</v>
      </c>
      <c r="AD190" s="22">
        <f t="shared" si="15"/>
        <v>106.74449559766697</v>
      </c>
      <c r="AE190" s="23">
        <f t="shared" si="16"/>
        <v>0.62913246519254074</v>
      </c>
      <c r="AF190" s="2">
        <v>113.5</v>
      </c>
      <c r="AG190" s="2">
        <v>1</v>
      </c>
      <c r="AH190" s="22">
        <f t="shared" si="20"/>
        <v>106.74449559766697</v>
      </c>
      <c r="AI190" s="2"/>
    </row>
    <row r="191" spans="1:35" x14ac:dyDescent="0.2">
      <c r="A191" s="6">
        <v>182</v>
      </c>
      <c r="B191" s="5" t="s">
        <v>266</v>
      </c>
      <c r="C191" s="6">
        <v>1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217530</v>
      </c>
      <c r="K191" s="2">
        <v>632598</v>
      </c>
      <c r="L191" s="2">
        <v>1623156</v>
      </c>
      <c r="M191" s="2">
        <v>11616</v>
      </c>
      <c r="N191" s="2">
        <v>36627</v>
      </c>
      <c r="O191" s="2">
        <v>35252</v>
      </c>
      <c r="P191" s="2">
        <v>0</v>
      </c>
      <c r="Q191" s="2">
        <v>0</v>
      </c>
      <c r="R191" s="2">
        <v>0</v>
      </c>
      <c r="S191" s="2">
        <v>0</v>
      </c>
      <c r="T191" s="2" t="s">
        <v>3</v>
      </c>
      <c r="U191" s="2">
        <f t="shared" si="17"/>
        <v>2556779</v>
      </c>
      <c r="V191" s="22">
        <f t="shared" si="14"/>
        <v>6.5729270147268704</v>
      </c>
      <c r="W191" s="2"/>
      <c r="X191" s="2">
        <v>29289460.260108851</v>
      </c>
      <c r="Y191" s="24">
        <v>38898636.699775428</v>
      </c>
      <c r="Z191" s="2">
        <f t="shared" si="18"/>
        <v>9609176.4396665767</v>
      </c>
      <c r="AA191" s="2">
        <f t="shared" si="19"/>
        <v>631604.1540956141</v>
      </c>
      <c r="AB191" s="2"/>
      <c r="AC191" s="22">
        <v>120.32276527213455</v>
      </c>
      <c r="AD191" s="22">
        <f t="shared" si="15"/>
        <v>130.65120424154105</v>
      </c>
      <c r="AE191" s="23">
        <f t="shared" si="16"/>
        <v>10.328438969406506</v>
      </c>
      <c r="AF191" s="2">
        <v>38.83</v>
      </c>
      <c r="AG191" s="2">
        <v>1</v>
      </c>
      <c r="AH191" s="22">
        <f t="shared" si="20"/>
        <v>130.65120424154105</v>
      </c>
      <c r="AI191" s="2"/>
    </row>
    <row r="192" spans="1:35" x14ac:dyDescent="0.2">
      <c r="A192" s="6">
        <v>183</v>
      </c>
      <c r="B192" s="5" t="s">
        <v>265</v>
      </c>
      <c r="C192" s="6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f t="shared" si="17"/>
        <v>0</v>
      </c>
      <c r="V192" s="22">
        <f t="shared" si="14"/>
        <v>0</v>
      </c>
      <c r="W192" s="2"/>
      <c r="X192" s="2">
        <v>53667.33337435819</v>
      </c>
      <c r="Y192" s="24">
        <v>57786.96</v>
      </c>
      <c r="Z192" s="2">
        <f t="shared" si="18"/>
        <v>4119.6266256418094</v>
      </c>
      <c r="AA192" s="2">
        <f t="shared" si="19"/>
        <v>0</v>
      </c>
      <c r="AB192" s="2"/>
      <c r="AC192" s="22">
        <v>0</v>
      </c>
      <c r="AD192" s="22">
        <f t="shared" si="15"/>
        <v>0</v>
      </c>
      <c r="AE192" s="23">
        <f t="shared" si="16"/>
        <v>0</v>
      </c>
      <c r="AF192" s="2">
        <v>0</v>
      </c>
      <c r="AG192" s="2" t="s">
        <v>93</v>
      </c>
      <c r="AH192" s="22">
        <f t="shared" si="20"/>
        <v>0</v>
      </c>
      <c r="AI192" s="2"/>
    </row>
    <row r="193" spans="1:35" x14ac:dyDescent="0.2">
      <c r="A193" s="6">
        <v>184</v>
      </c>
      <c r="B193" s="5" t="s">
        <v>264</v>
      </c>
      <c r="C193" s="6">
        <v>1</v>
      </c>
      <c r="D193" s="2">
        <v>152366</v>
      </c>
      <c r="E193" s="2">
        <v>32500</v>
      </c>
      <c r="F193" s="2">
        <v>0</v>
      </c>
      <c r="G193" s="2">
        <v>0</v>
      </c>
      <c r="H193" s="2">
        <v>0</v>
      </c>
      <c r="I193" s="2">
        <v>0</v>
      </c>
      <c r="J193" s="2">
        <v>173835</v>
      </c>
      <c r="K193" s="2">
        <v>184589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 t="s">
        <v>3</v>
      </c>
      <c r="U193" s="2">
        <f t="shared" si="17"/>
        <v>543290</v>
      </c>
      <c r="V193" s="22">
        <f t="shared" si="14"/>
        <v>4.6853391461469815</v>
      </c>
      <c r="W193" s="2"/>
      <c r="X193" s="2">
        <v>6172360.6719304342</v>
      </c>
      <c r="Y193" s="24">
        <v>11595532</v>
      </c>
      <c r="Z193" s="2">
        <f t="shared" si="18"/>
        <v>5423171.3280695658</v>
      </c>
      <c r="AA193" s="2">
        <f t="shared" si="19"/>
        <v>254093.96919666251</v>
      </c>
      <c r="AB193" s="2"/>
      <c r="AC193" s="22">
        <v>167.3618432016695</v>
      </c>
      <c r="AD193" s="22">
        <f t="shared" si="15"/>
        <v>183.74554945209076</v>
      </c>
      <c r="AE193" s="23">
        <f t="shared" si="16"/>
        <v>16.383706250421255</v>
      </c>
      <c r="AF193" s="2">
        <v>0</v>
      </c>
      <c r="AG193" s="2">
        <v>1</v>
      </c>
      <c r="AH193" s="22">
        <f t="shared" si="20"/>
        <v>183.74554945209076</v>
      </c>
      <c r="AI193" s="2"/>
    </row>
    <row r="194" spans="1:35" x14ac:dyDescent="0.2">
      <c r="A194" s="6">
        <v>185</v>
      </c>
      <c r="B194" s="5" t="s">
        <v>263</v>
      </c>
      <c r="C194" s="6">
        <v>1</v>
      </c>
      <c r="D194" s="2">
        <v>5000</v>
      </c>
      <c r="E194" s="2">
        <v>71500</v>
      </c>
      <c r="F194" s="2">
        <v>0</v>
      </c>
      <c r="G194" s="2">
        <v>0</v>
      </c>
      <c r="H194" s="2">
        <v>0</v>
      </c>
      <c r="I194" s="2">
        <v>0</v>
      </c>
      <c r="J194" s="2">
        <v>1025072</v>
      </c>
      <c r="K194" s="2">
        <v>934689</v>
      </c>
      <c r="L194" s="2">
        <v>1490065</v>
      </c>
      <c r="M194" s="2">
        <v>6770</v>
      </c>
      <c r="N194" s="2">
        <v>150947</v>
      </c>
      <c r="O194" s="2">
        <v>17291</v>
      </c>
      <c r="P194" s="2">
        <v>0</v>
      </c>
      <c r="Q194" s="2">
        <v>0</v>
      </c>
      <c r="R194" s="2">
        <v>0</v>
      </c>
      <c r="S194" s="2">
        <v>0</v>
      </c>
      <c r="T194" s="2" t="s">
        <v>13</v>
      </c>
      <c r="U194" s="2">
        <f t="shared" si="17"/>
        <v>2430528.75</v>
      </c>
      <c r="V194" s="22">
        <f t="shared" si="14"/>
        <v>4.3809041362737373</v>
      </c>
      <c r="W194" s="2"/>
      <c r="X194" s="2">
        <v>46388900.526972406</v>
      </c>
      <c r="Y194" s="24">
        <v>55480071.565029338</v>
      </c>
      <c r="Z194" s="2">
        <f t="shared" si="18"/>
        <v>9091171.0380569324</v>
      </c>
      <c r="AA194" s="2">
        <f t="shared" si="19"/>
        <v>398275.48804195621</v>
      </c>
      <c r="AB194" s="2"/>
      <c r="AC194" s="22">
        <v>116.46463794675694</v>
      </c>
      <c r="AD194" s="22">
        <f t="shared" si="15"/>
        <v>118.73917133466134</v>
      </c>
      <c r="AE194" s="23">
        <f t="shared" si="16"/>
        <v>2.2745333879043983</v>
      </c>
      <c r="AF194" s="2">
        <v>29.619999999999994</v>
      </c>
      <c r="AG194" s="2">
        <v>1</v>
      </c>
      <c r="AH194" s="22">
        <f t="shared" si="20"/>
        <v>118.73917133466134</v>
      </c>
      <c r="AI194" s="2"/>
    </row>
    <row r="195" spans="1:35" x14ac:dyDescent="0.2">
      <c r="A195" s="6">
        <v>186</v>
      </c>
      <c r="B195" s="5" t="s">
        <v>262</v>
      </c>
      <c r="C195" s="6">
        <v>1</v>
      </c>
      <c r="D195" s="2">
        <v>0</v>
      </c>
      <c r="E195" s="2">
        <v>77497</v>
      </c>
      <c r="F195" s="2">
        <v>0</v>
      </c>
      <c r="G195" s="2">
        <v>0</v>
      </c>
      <c r="H195" s="2">
        <v>0</v>
      </c>
      <c r="I195" s="2">
        <v>0</v>
      </c>
      <c r="J195" s="2">
        <v>856316</v>
      </c>
      <c r="K195" s="2">
        <v>297698</v>
      </c>
      <c r="L195" s="2">
        <v>1113292</v>
      </c>
      <c r="M195" s="2">
        <v>0</v>
      </c>
      <c r="N195" s="2">
        <v>0</v>
      </c>
      <c r="O195" s="2">
        <v>9934</v>
      </c>
      <c r="P195" s="2">
        <v>0</v>
      </c>
      <c r="Q195" s="2">
        <v>0</v>
      </c>
      <c r="R195" s="2">
        <v>0</v>
      </c>
      <c r="S195" s="2">
        <v>0</v>
      </c>
      <c r="T195" s="2" t="s">
        <v>3</v>
      </c>
      <c r="U195" s="2">
        <f t="shared" si="17"/>
        <v>2354737</v>
      </c>
      <c r="V195" s="22">
        <f t="shared" si="14"/>
        <v>8.9486474933493856</v>
      </c>
      <c r="W195" s="2"/>
      <c r="X195" s="2">
        <v>17780962.153000448</v>
      </c>
      <c r="Y195" s="24">
        <v>26313887.118137524</v>
      </c>
      <c r="Z195" s="2">
        <f t="shared" si="18"/>
        <v>8532924.9651370756</v>
      </c>
      <c r="AA195" s="2">
        <f t="shared" si="19"/>
        <v>763581.37600212288</v>
      </c>
      <c r="AB195" s="2"/>
      <c r="AC195" s="22">
        <v>137.62492494491028</v>
      </c>
      <c r="AD195" s="22">
        <f t="shared" si="15"/>
        <v>143.69473104032178</v>
      </c>
      <c r="AE195" s="23">
        <f t="shared" si="16"/>
        <v>6.0698060954115078</v>
      </c>
      <c r="AF195" s="2">
        <v>6.3999999999999995</v>
      </c>
      <c r="AG195" s="2">
        <v>1</v>
      </c>
      <c r="AH195" s="22">
        <f t="shared" si="20"/>
        <v>143.69473104032178</v>
      </c>
      <c r="AI195" s="2"/>
    </row>
    <row r="196" spans="1:35" x14ac:dyDescent="0.2">
      <c r="A196" s="6">
        <v>187</v>
      </c>
      <c r="B196" s="5" t="s">
        <v>261</v>
      </c>
      <c r="C196" s="6">
        <v>1</v>
      </c>
      <c r="D196" s="2">
        <v>0</v>
      </c>
      <c r="E196" s="2">
        <v>29320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459137</v>
      </c>
      <c r="M196" s="2">
        <v>13999</v>
      </c>
      <c r="N196" s="2">
        <v>9190</v>
      </c>
      <c r="O196" s="2">
        <v>4014</v>
      </c>
      <c r="P196" s="2">
        <v>0</v>
      </c>
      <c r="Q196" s="2">
        <v>0</v>
      </c>
      <c r="R196" s="2">
        <v>0</v>
      </c>
      <c r="S196" s="2">
        <v>0</v>
      </c>
      <c r="T196" s="2" t="s">
        <v>3</v>
      </c>
      <c r="U196" s="2">
        <f t="shared" si="17"/>
        <v>515660</v>
      </c>
      <c r="V196" s="22">
        <f t="shared" si="14"/>
        <v>2.9480814094499266</v>
      </c>
      <c r="W196" s="2"/>
      <c r="X196" s="2">
        <v>11737004.51467457</v>
      </c>
      <c r="Y196" s="24">
        <v>17491375.860486005</v>
      </c>
      <c r="Z196" s="2">
        <f t="shared" si="18"/>
        <v>5754371.3458114341</v>
      </c>
      <c r="AA196" s="2">
        <f t="shared" si="19"/>
        <v>169643.55187658043</v>
      </c>
      <c r="AB196" s="2"/>
      <c r="AC196" s="22">
        <v>138.5731238174711</v>
      </c>
      <c r="AD196" s="22">
        <f t="shared" si="15"/>
        <v>147.58222412671279</v>
      </c>
      <c r="AE196" s="23">
        <f t="shared" si="16"/>
        <v>9.0091003092416884</v>
      </c>
      <c r="AF196" s="2">
        <v>5</v>
      </c>
      <c r="AG196" s="2">
        <v>1</v>
      </c>
      <c r="AH196" s="22">
        <f t="shared" si="20"/>
        <v>147.58222412671279</v>
      </c>
      <c r="AI196" s="2"/>
    </row>
    <row r="197" spans="1:35" x14ac:dyDescent="0.2">
      <c r="A197" s="6">
        <v>188</v>
      </c>
      <c r="B197" s="5" t="s">
        <v>260</v>
      </c>
      <c r="C197" s="6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f t="shared" si="17"/>
        <v>0</v>
      </c>
      <c r="V197" s="22">
        <f t="shared" si="14"/>
        <v>0</v>
      </c>
      <c r="W197" s="2"/>
      <c r="X197" s="2">
        <v>93917.833405126818</v>
      </c>
      <c r="Y197" s="24">
        <v>143971</v>
      </c>
      <c r="Z197" s="2">
        <f t="shared" si="18"/>
        <v>50053.166594873182</v>
      </c>
      <c r="AA197" s="2">
        <f t="shared" si="19"/>
        <v>0</v>
      </c>
      <c r="AB197" s="2"/>
      <c r="AC197" s="22">
        <v>0</v>
      </c>
      <c r="AD197" s="22">
        <f t="shared" si="15"/>
        <v>0</v>
      </c>
      <c r="AE197" s="23">
        <f t="shared" si="16"/>
        <v>0</v>
      </c>
      <c r="AF197" s="2">
        <v>0</v>
      </c>
      <c r="AG197" s="2" t="s">
        <v>93</v>
      </c>
      <c r="AH197" s="22">
        <f t="shared" si="20"/>
        <v>0</v>
      </c>
      <c r="AI197" s="2"/>
    </row>
    <row r="198" spans="1:35" x14ac:dyDescent="0.2">
      <c r="A198" s="6">
        <v>189</v>
      </c>
      <c r="B198" s="5" t="s">
        <v>259</v>
      </c>
      <c r="C198" s="6">
        <v>1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2380000</v>
      </c>
      <c r="K198" s="2">
        <v>900000</v>
      </c>
      <c r="L198" s="2">
        <v>1342531</v>
      </c>
      <c r="M198" s="2">
        <v>18172</v>
      </c>
      <c r="N198" s="2">
        <v>0</v>
      </c>
      <c r="O198" s="2">
        <v>7187</v>
      </c>
      <c r="P198" s="2">
        <v>0</v>
      </c>
      <c r="Q198" s="2">
        <v>0</v>
      </c>
      <c r="R198" s="2">
        <v>0</v>
      </c>
      <c r="S198" s="2">
        <v>0</v>
      </c>
      <c r="T198" s="2" t="s">
        <v>13</v>
      </c>
      <c r="U198" s="2">
        <f t="shared" si="17"/>
        <v>3506738.6500000004</v>
      </c>
      <c r="V198" s="22">
        <f t="shared" si="14"/>
        <v>6.1896643216834217</v>
      </c>
      <c r="W198" s="2"/>
      <c r="X198" s="2">
        <v>39699383.469837926</v>
      </c>
      <c r="Y198" s="24">
        <v>56654746.812606826</v>
      </c>
      <c r="Z198" s="2">
        <f t="shared" si="18"/>
        <v>16955363.3427689</v>
      </c>
      <c r="AA198" s="2">
        <f t="shared" si="19"/>
        <v>1049480.0754391563</v>
      </c>
      <c r="AB198" s="2"/>
      <c r="AC198" s="22">
        <v>136.8224601764216</v>
      </c>
      <c r="AD198" s="22">
        <f t="shared" si="15"/>
        <v>140.06581935816317</v>
      </c>
      <c r="AE198" s="23">
        <f t="shared" si="16"/>
        <v>3.2433591817415675</v>
      </c>
      <c r="AF198" s="2">
        <v>12.010000000000002</v>
      </c>
      <c r="AG198" s="2">
        <v>1</v>
      </c>
      <c r="AH198" s="22">
        <f t="shared" si="20"/>
        <v>140.06581935816317</v>
      </c>
      <c r="AI198" s="2"/>
    </row>
    <row r="199" spans="1:35" x14ac:dyDescent="0.2">
      <c r="A199" s="6">
        <v>190</v>
      </c>
      <c r="B199" s="5" t="s">
        <v>258</v>
      </c>
      <c r="C199" s="6">
        <v>0</v>
      </c>
      <c r="D199" s="2">
        <v>0</v>
      </c>
      <c r="E199" s="2">
        <v>15874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2580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f t="shared" si="17"/>
        <v>15874</v>
      </c>
      <c r="V199" s="22">
        <f t="shared" si="14"/>
        <v>0</v>
      </c>
      <c r="W199" s="2"/>
      <c r="X199" s="2">
        <v>70057.67309236154</v>
      </c>
      <c r="Y199" s="24">
        <v>178601</v>
      </c>
      <c r="Z199" s="2">
        <f t="shared" si="18"/>
        <v>108543.32690763846</v>
      </c>
      <c r="AA199" s="2">
        <f t="shared" si="19"/>
        <v>0</v>
      </c>
      <c r="AB199" s="2"/>
      <c r="AC199" s="22">
        <v>0</v>
      </c>
      <c r="AD199" s="22">
        <f t="shared" si="15"/>
        <v>0</v>
      </c>
      <c r="AE199" s="23">
        <f t="shared" si="16"/>
        <v>0</v>
      </c>
      <c r="AF199" s="2">
        <v>0</v>
      </c>
      <c r="AG199" s="2" t="s">
        <v>93</v>
      </c>
      <c r="AH199" s="22">
        <f t="shared" si="20"/>
        <v>0</v>
      </c>
      <c r="AI199" s="2"/>
    </row>
    <row r="200" spans="1:35" x14ac:dyDescent="0.2">
      <c r="A200" s="6">
        <v>191</v>
      </c>
      <c r="B200" s="5" t="s">
        <v>257</v>
      </c>
      <c r="C200" s="6">
        <v>1</v>
      </c>
      <c r="D200" s="2">
        <v>0</v>
      </c>
      <c r="E200" s="2">
        <v>10000</v>
      </c>
      <c r="F200" s="2">
        <v>0</v>
      </c>
      <c r="G200" s="2">
        <v>0</v>
      </c>
      <c r="H200" s="2">
        <v>0</v>
      </c>
      <c r="I200" s="2">
        <v>0</v>
      </c>
      <c r="J200" s="2">
        <v>776834</v>
      </c>
      <c r="K200" s="2">
        <v>133067</v>
      </c>
      <c r="L200" s="2">
        <v>517000</v>
      </c>
      <c r="M200" s="2">
        <v>0</v>
      </c>
      <c r="N200" s="2">
        <v>51593</v>
      </c>
      <c r="O200" s="2">
        <v>22259</v>
      </c>
      <c r="P200" s="2">
        <v>0</v>
      </c>
      <c r="Q200" s="2">
        <v>0</v>
      </c>
      <c r="R200" s="2">
        <v>0</v>
      </c>
      <c r="S200" s="2">
        <v>0</v>
      </c>
      <c r="T200" s="2" t="s">
        <v>3</v>
      </c>
      <c r="U200" s="2">
        <f t="shared" si="17"/>
        <v>1510753</v>
      </c>
      <c r="V200" s="22">
        <f t="shared" si="14"/>
        <v>11.085829015295518</v>
      </c>
      <c r="W200" s="2"/>
      <c r="X200" s="2">
        <v>9765311.1307165027</v>
      </c>
      <c r="Y200" s="24">
        <v>13627785.508107329</v>
      </c>
      <c r="Z200" s="2">
        <f t="shared" si="18"/>
        <v>3862474.3773908261</v>
      </c>
      <c r="AA200" s="2">
        <f t="shared" si="19"/>
        <v>428187.30523714714</v>
      </c>
      <c r="AB200" s="2"/>
      <c r="AC200" s="22">
        <v>130.10068537235821</v>
      </c>
      <c r="AD200" s="22">
        <f t="shared" si="15"/>
        <v>135.16822993331189</v>
      </c>
      <c r="AE200" s="23">
        <f t="shared" si="16"/>
        <v>5.067544560953678</v>
      </c>
      <c r="AF200" s="2">
        <v>20</v>
      </c>
      <c r="AG200" s="2">
        <v>1</v>
      </c>
      <c r="AH200" s="22">
        <f t="shared" si="20"/>
        <v>135.16822993331189</v>
      </c>
      <c r="AI200" s="2"/>
    </row>
    <row r="201" spans="1:35" x14ac:dyDescent="0.2">
      <c r="A201" s="6">
        <v>192</v>
      </c>
      <c r="B201" s="5" t="s">
        <v>256</v>
      </c>
      <c r="C201" s="6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6400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f t="shared" si="17"/>
        <v>0</v>
      </c>
      <c r="V201" s="22">
        <f t="shared" si="14"/>
        <v>0</v>
      </c>
      <c r="W201" s="2"/>
      <c r="X201" s="2">
        <v>0</v>
      </c>
      <c r="Y201" s="24">
        <v>0</v>
      </c>
      <c r="Z201" s="2">
        <f t="shared" si="18"/>
        <v>0</v>
      </c>
      <c r="AA201" s="2">
        <f t="shared" si="19"/>
        <v>0</v>
      </c>
      <c r="AB201" s="2"/>
      <c r="AC201" s="22">
        <v>0</v>
      </c>
      <c r="AD201" s="22">
        <f t="shared" si="15"/>
        <v>0</v>
      </c>
      <c r="AE201" s="23">
        <f t="shared" si="16"/>
        <v>0</v>
      </c>
      <c r="AF201" s="2">
        <v>0</v>
      </c>
      <c r="AG201" s="2" t="s">
        <v>93</v>
      </c>
      <c r="AH201" s="22">
        <f t="shared" si="20"/>
        <v>0</v>
      </c>
      <c r="AI201" s="2"/>
    </row>
    <row r="202" spans="1:35" x14ac:dyDescent="0.2">
      <c r="A202" s="6">
        <v>193</v>
      </c>
      <c r="B202" s="5" t="s">
        <v>255</v>
      </c>
      <c r="C202" s="6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f t="shared" si="17"/>
        <v>0</v>
      </c>
      <c r="V202" s="22">
        <f t="shared" ref="V202:V265" si="21">IF(AND(C202=1,U202&gt;0),U202/Y202*100,0)</f>
        <v>0</v>
      </c>
      <c r="W202" s="2"/>
      <c r="X202" s="2">
        <v>0</v>
      </c>
      <c r="Y202" s="24">
        <v>0</v>
      </c>
      <c r="Z202" s="2">
        <f t="shared" si="18"/>
        <v>0</v>
      </c>
      <c r="AA202" s="2">
        <f t="shared" si="19"/>
        <v>0</v>
      </c>
      <c r="AB202" s="2"/>
      <c r="AC202" s="22">
        <v>0</v>
      </c>
      <c r="AD202" s="22">
        <f t="shared" ref="AD202:AD265" si="22">IF(C202=1,(Y202-AA202)/X202*100,0)</f>
        <v>0</v>
      </c>
      <c r="AE202" s="23">
        <f t="shared" ref="AE202:AE265" si="23">AD202-AC202</f>
        <v>0</v>
      </c>
      <c r="AF202" s="2">
        <v>0</v>
      </c>
      <c r="AG202" s="2" t="s">
        <v>93</v>
      </c>
      <c r="AH202" s="22">
        <f t="shared" si="20"/>
        <v>0</v>
      </c>
      <c r="AI202" s="2"/>
    </row>
    <row r="203" spans="1:35" x14ac:dyDescent="0.2">
      <c r="A203" s="6">
        <v>194</v>
      </c>
      <c r="B203" s="5" t="s">
        <v>254</v>
      </c>
      <c r="C203" s="6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f t="shared" ref="U203:U266" si="24">IF(T203="X",SUM(D203:S203),IF(OR(T203="X16",T203="X17"),SUM(D203:S203)-D203*0.25-L203*0.25,IF(T203="x18",SUM(D203:S203)-D203*0.85-L203*0.85, SUM(D203:S203)-D203-L203)))</f>
        <v>0</v>
      </c>
      <c r="V203" s="22">
        <f t="shared" si="21"/>
        <v>0</v>
      </c>
      <c r="W203" s="2"/>
      <c r="X203" s="2">
        <v>80501.000061537285</v>
      </c>
      <c r="Y203" s="24">
        <v>91083</v>
      </c>
      <c r="Z203" s="2">
        <f t="shared" ref="Z203:Z266" si="25">IF(Y203-X203&gt;0,Y203-X203,0)</f>
        <v>10581.999938462715</v>
      </c>
      <c r="AA203" s="2">
        <f t="shared" ref="AA203:AA266" si="26">V203*0.01*Z203</f>
        <v>0</v>
      </c>
      <c r="AB203" s="2"/>
      <c r="AC203" s="22">
        <v>0</v>
      </c>
      <c r="AD203" s="22">
        <f t="shared" si="22"/>
        <v>0</v>
      </c>
      <c r="AE203" s="23">
        <f t="shared" si="23"/>
        <v>0</v>
      </c>
      <c r="AF203" s="2">
        <v>0</v>
      </c>
      <c r="AG203" s="2" t="s">
        <v>93</v>
      </c>
      <c r="AH203" s="22">
        <f t="shared" ref="AH203:AH266" si="27">IF(AG203=1,AD203,AC203)</f>
        <v>0</v>
      </c>
      <c r="AI203" s="2"/>
    </row>
    <row r="204" spans="1:35" x14ac:dyDescent="0.2">
      <c r="A204" s="6">
        <v>195</v>
      </c>
      <c r="B204" s="5" t="s">
        <v>253</v>
      </c>
      <c r="C204" s="6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f t="shared" si="24"/>
        <v>0</v>
      </c>
      <c r="V204" s="22">
        <f t="shared" si="21"/>
        <v>0</v>
      </c>
      <c r="W204" s="2"/>
      <c r="X204" s="2">
        <v>32643.359126604621</v>
      </c>
      <c r="Y204" s="24">
        <v>66245.109126604628</v>
      </c>
      <c r="Z204" s="2">
        <f t="shared" si="25"/>
        <v>33601.750000000007</v>
      </c>
      <c r="AA204" s="2">
        <f t="shared" si="26"/>
        <v>0</v>
      </c>
      <c r="AB204" s="2"/>
      <c r="AC204" s="22">
        <v>0</v>
      </c>
      <c r="AD204" s="22">
        <f t="shared" si="22"/>
        <v>0</v>
      </c>
      <c r="AE204" s="23">
        <f t="shared" si="23"/>
        <v>0</v>
      </c>
      <c r="AF204" s="2">
        <v>0</v>
      </c>
      <c r="AG204" s="2" t="s">
        <v>93</v>
      </c>
      <c r="AH204" s="22">
        <f t="shared" si="27"/>
        <v>0</v>
      </c>
      <c r="AI204" s="2"/>
    </row>
    <row r="205" spans="1:35" x14ac:dyDescent="0.2">
      <c r="A205" s="6">
        <v>196</v>
      </c>
      <c r="B205" s="5" t="s">
        <v>252</v>
      </c>
      <c r="C205" s="6">
        <v>1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366352</v>
      </c>
      <c r="K205" s="2">
        <v>10000</v>
      </c>
      <c r="L205" s="2">
        <v>0</v>
      </c>
      <c r="M205" s="2">
        <v>0</v>
      </c>
      <c r="N205" s="2">
        <v>0</v>
      </c>
      <c r="O205" s="2">
        <v>2774</v>
      </c>
      <c r="P205" s="2">
        <v>0</v>
      </c>
      <c r="Q205" s="2">
        <v>0</v>
      </c>
      <c r="R205" s="2">
        <v>0</v>
      </c>
      <c r="S205" s="2">
        <v>0</v>
      </c>
      <c r="T205" s="2" t="s">
        <v>13</v>
      </c>
      <c r="U205" s="2">
        <f t="shared" si="24"/>
        <v>379126</v>
      </c>
      <c r="V205" s="22">
        <f t="shared" si="21"/>
        <v>9.4154641932672742</v>
      </c>
      <c r="W205" s="2"/>
      <c r="X205" s="2">
        <v>2576635.3961993451</v>
      </c>
      <c r="Y205" s="24">
        <v>4026631</v>
      </c>
      <c r="Z205" s="2">
        <f t="shared" si="25"/>
        <v>1449995.6038006549</v>
      </c>
      <c r="AA205" s="2">
        <f t="shared" si="26"/>
        <v>136523.81687980026</v>
      </c>
      <c r="AB205" s="2"/>
      <c r="AC205" s="22">
        <v>150.49793889510863</v>
      </c>
      <c r="AD205" s="22">
        <f t="shared" si="22"/>
        <v>150.97623780447501</v>
      </c>
      <c r="AE205" s="23">
        <f t="shared" si="23"/>
        <v>0.47829890936637298</v>
      </c>
      <c r="AF205" s="2">
        <v>2</v>
      </c>
      <c r="AG205" s="2">
        <v>1</v>
      </c>
      <c r="AH205" s="22">
        <f t="shared" si="27"/>
        <v>150.97623780447501</v>
      </c>
      <c r="AI205" s="2"/>
    </row>
    <row r="206" spans="1:35" x14ac:dyDescent="0.2">
      <c r="A206" s="6">
        <v>197</v>
      </c>
      <c r="B206" s="5" t="s">
        <v>251</v>
      </c>
      <c r="C206" s="6">
        <v>1</v>
      </c>
      <c r="D206" s="2">
        <v>0</v>
      </c>
      <c r="E206" s="2">
        <v>750000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1219041</v>
      </c>
      <c r="M206" s="2">
        <v>22086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 t="s">
        <v>13</v>
      </c>
      <c r="U206" s="2">
        <f t="shared" si="24"/>
        <v>954942.15</v>
      </c>
      <c r="V206" s="22">
        <f t="shared" si="21"/>
        <v>2.8847723298616539</v>
      </c>
      <c r="W206" s="2"/>
      <c r="X206" s="2">
        <v>16351990.158213655</v>
      </c>
      <c r="Y206" s="24">
        <v>33102860.149999999</v>
      </c>
      <c r="Z206" s="2">
        <f t="shared" si="25"/>
        <v>16750869.991786344</v>
      </c>
      <c r="AA206" s="2">
        <f t="shared" si="26"/>
        <v>483224.46253415156</v>
      </c>
      <c r="AB206" s="2"/>
      <c r="AC206" s="22">
        <v>197.5552187580457</v>
      </c>
      <c r="AD206" s="22">
        <f t="shared" si="22"/>
        <v>199.48419349482609</v>
      </c>
      <c r="AE206" s="23">
        <f t="shared" si="23"/>
        <v>1.9289747367803898</v>
      </c>
      <c r="AF206" s="2">
        <v>0</v>
      </c>
      <c r="AG206" s="2">
        <v>1</v>
      </c>
      <c r="AH206" s="22">
        <f t="shared" si="27"/>
        <v>199.48419349482609</v>
      </c>
      <c r="AI206" s="2"/>
    </row>
    <row r="207" spans="1:35" x14ac:dyDescent="0.2">
      <c r="A207" s="6">
        <v>198</v>
      </c>
      <c r="B207" s="5" t="s">
        <v>250</v>
      </c>
      <c r="C207" s="6">
        <v>1</v>
      </c>
      <c r="D207" s="2">
        <v>0</v>
      </c>
      <c r="E207" s="2">
        <v>85298</v>
      </c>
      <c r="F207" s="2">
        <v>0</v>
      </c>
      <c r="G207" s="2">
        <v>0</v>
      </c>
      <c r="H207" s="2">
        <v>0</v>
      </c>
      <c r="I207" s="2">
        <v>0</v>
      </c>
      <c r="J207" s="2">
        <v>3085353</v>
      </c>
      <c r="K207" s="2">
        <v>907674.36</v>
      </c>
      <c r="L207" s="2">
        <v>1250000</v>
      </c>
      <c r="M207" s="2">
        <v>0</v>
      </c>
      <c r="N207" s="2">
        <v>40096</v>
      </c>
      <c r="O207" s="2">
        <v>23312</v>
      </c>
      <c r="P207" s="2">
        <v>0</v>
      </c>
      <c r="Q207" s="2">
        <v>0</v>
      </c>
      <c r="R207" s="2">
        <v>0</v>
      </c>
      <c r="S207" s="2">
        <v>0</v>
      </c>
      <c r="T207" s="2" t="s">
        <v>3</v>
      </c>
      <c r="U207" s="2">
        <f t="shared" si="24"/>
        <v>5391733.3599999994</v>
      </c>
      <c r="V207" s="22">
        <f t="shared" si="21"/>
        <v>7.0935806312354659</v>
      </c>
      <c r="W207" s="2"/>
      <c r="X207" s="2">
        <v>53048542.559902228</v>
      </c>
      <c r="Y207" s="24">
        <v>76008628.650224268</v>
      </c>
      <c r="Z207" s="2">
        <f t="shared" si="25"/>
        <v>22960086.09032204</v>
      </c>
      <c r="AA207" s="2">
        <f t="shared" si="26"/>
        <v>1628692.2198180726</v>
      </c>
      <c r="AB207" s="2"/>
      <c r="AC207" s="22">
        <v>130.64311298824109</v>
      </c>
      <c r="AD207" s="22">
        <f t="shared" si="22"/>
        <v>140.21108373791162</v>
      </c>
      <c r="AE207" s="23">
        <f t="shared" si="23"/>
        <v>9.5679707496705362</v>
      </c>
      <c r="AF207" s="2">
        <v>35.19</v>
      </c>
      <c r="AG207" s="2">
        <v>1</v>
      </c>
      <c r="AH207" s="22">
        <f t="shared" si="27"/>
        <v>140.21108373791162</v>
      </c>
      <c r="AI207" s="2"/>
    </row>
    <row r="208" spans="1:35" x14ac:dyDescent="0.2">
      <c r="A208" s="6">
        <v>199</v>
      </c>
      <c r="B208" s="5" t="s">
        <v>249</v>
      </c>
      <c r="C208" s="6">
        <v>1</v>
      </c>
      <c r="D208" s="2">
        <v>0</v>
      </c>
      <c r="E208" s="2">
        <v>2009</v>
      </c>
      <c r="F208" s="2">
        <v>0</v>
      </c>
      <c r="G208" s="2">
        <v>0</v>
      </c>
      <c r="H208" s="2">
        <v>0</v>
      </c>
      <c r="I208" s="2">
        <v>33565</v>
      </c>
      <c r="J208" s="2">
        <v>3319966</v>
      </c>
      <c r="K208" s="2">
        <v>569056</v>
      </c>
      <c r="L208" s="2">
        <v>1751956</v>
      </c>
      <c r="M208" s="2">
        <v>37286</v>
      </c>
      <c r="N208" s="2">
        <v>0</v>
      </c>
      <c r="O208" s="2">
        <v>2368</v>
      </c>
      <c r="P208" s="2">
        <v>0</v>
      </c>
      <c r="Q208" s="2">
        <v>0</v>
      </c>
      <c r="R208" s="2">
        <v>0</v>
      </c>
      <c r="S208" s="2">
        <v>0</v>
      </c>
      <c r="T208" s="2" t="s">
        <v>3</v>
      </c>
      <c r="U208" s="2">
        <f t="shared" si="24"/>
        <v>5716206</v>
      </c>
      <c r="V208" s="22">
        <f t="shared" si="21"/>
        <v>6.2841601505928377</v>
      </c>
      <c r="W208" s="2"/>
      <c r="X208" s="2">
        <v>54000176.557778552</v>
      </c>
      <c r="Y208" s="24">
        <v>90962131.184081018</v>
      </c>
      <c r="Z208" s="2">
        <f t="shared" si="25"/>
        <v>36961954.626302466</v>
      </c>
      <c r="AA208" s="2">
        <f t="shared" si="26"/>
        <v>2322748.4235063056</v>
      </c>
      <c r="AB208" s="2"/>
      <c r="AC208" s="22">
        <v>161.5716495419893</v>
      </c>
      <c r="AD208" s="22">
        <f t="shared" si="22"/>
        <v>164.1464684207713</v>
      </c>
      <c r="AE208" s="23">
        <f t="shared" si="23"/>
        <v>2.574818878781997</v>
      </c>
      <c r="AF208" s="2">
        <v>3</v>
      </c>
      <c r="AG208" s="2">
        <v>1</v>
      </c>
      <c r="AH208" s="22">
        <f t="shared" si="27"/>
        <v>164.1464684207713</v>
      </c>
      <c r="AI208" s="2"/>
    </row>
    <row r="209" spans="1:80" s="2" customFormat="1" x14ac:dyDescent="0.2">
      <c r="A209" s="6">
        <v>200</v>
      </c>
      <c r="B209" s="5" t="s">
        <v>248</v>
      </c>
      <c r="C209" s="6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44166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f t="shared" si="24"/>
        <v>44166</v>
      </c>
      <c r="V209" s="22">
        <f t="shared" si="21"/>
        <v>0</v>
      </c>
      <c r="X209" s="2">
        <v>288557.29529165302</v>
      </c>
      <c r="Y209" s="24">
        <v>384175</v>
      </c>
      <c r="Z209" s="2">
        <f t="shared" si="25"/>
        <v>95617.704708346981</v>
      </c>
      <c r="AA209" s="2">
        <f t="shared" si="26"/>
        <v>0</v>
      </c>
      <c r="AC209" s="22">
        <v>0</v>
      </c>
      <c r="AD209" s="22">
        <f t="shared" si="22"/>
        <v>0</v>
      </c>
      <c r="AE209" s="23">
        <f t="shared" si="23"/>
        <v>0</v>
      </c>
      <c r="AF209" s="2">
        <v>0</v>
      </c>
      <c r="AG209" s="2" t="s">
        <v>93</v>
      </c>
      <c r="AH209" s="22">
        <f t="shared" si="27"/>
        <v>0</v>
      </c>
    </row>
    <row r="210" spans="1:80" s="2" customFormat="1" x14ac:dyDescent="0.2">
      <c r="A210" s="6">
        <v>201</v>
      </c>
      <c r="B210" s="5" t="s">
        <v>247</v>
      </c>
      <c r="C210" s="6">
        <v>1</v>
      </c>
      <c r="D210" s="2">
        <v>0</v>
      </c>
      <c r="E210" s="2">
        <v>0</v>
      </c>
      <c r="F210" s="2">
        <v>0</v>
      </c>
      <c r="G210" s="2">
        <v>0</v>
      </c>
      <c r="H210" s="2">
        <v>0</v>
      </c>
      <c r="I210" s="2">
        <v>991500</v>
      </c>
      <c r="J210" s="2">
        <v>2236869</v>
      </c>
      <c r="K210" s="2">
        <v>1131000</v>
      </c>
      <c r="L210" s="2">
        <v>10535946</v>
      </c>
      <c r="M210" s="2">
        <v>103698</v>
      </c>
      <c r="N210" s="2">
        <v>0</v>
      </c>
      <c r="O210" s="2">
        <v>1020569</v>
      </c>
      <c r="P210" s="2">
        <v>0</v>
      </c>
      <c r="Q210" s="2">
        <v>0</v>
      </c>
      <c r="R210" s="2">
        <v>0</v>
      </c>
      <c r="S210" s="2">
        <v>0</v>
      </c>
      <c r="T210" s="2" t="s">
        <v>3</v>
      </c>
      <c r="U210" s="2">
        <f t="shared" si="24"/>
        <v>16019582</v>
      </c>
      <c r="V210" s="22">
        <f t="shared" si="21"/>
        <v>9.532674662622064</v>
      </c>
      <c r="X210" s="2">
        <v>165003222.23219585</v>
      </c>
      <c r="Y210" s="24">
        <v>168049184.16877601</v>
      </c>
      <c r="Z210" s="2">
        <f t="shared" si="25"/>
        <v>3045961.9365801513</v>
      </c>
      <c r="AA210" s="2">
        <f t="shared" si="26"/>
        <v>290361.64176148846</v>
      </c>
      <c r="AC210" s="22">
        <v>101.41433582961012</v>
      </c>
      <c r="AD210" s="22">
        <f t="shared" si="22"/>
        <v>101.6700281712929</v>
      </c>
      <c r="AE210" s="23">
        <f t="shared" si="23"/>
        <v>0.25569234168277433</v>
      </c>
      <c r="AF210" s="2">
        <v>1123.0200000000002</v>
      </c>
      <c r="AG210" s="2">
        <v>1</v>
      </c>
      <c r="AH210" s="22">
        <f t="shared" si="27"/>
        <v>101.6700281712929</v>
      </c>
    </row>
    <row r="211" spans="1:80" s="2" customFormat="1" x14ac:dyDescent="0.2">
      <c r="A211" s="6">
        <v>202</v>
      </c>
      <c r="B211" s="5" t="s">
        <v>246</v>
      </c>
      <c r="C211" s="6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f t="shared" si="24"/>
        <v>0</v>
      </c>
      <c r="V211" s="22">
        <f t="shared" si="21"/>
        <v>0</v>
      </c>
      <c r="X211" s="2">
        <v>0</v>
      </c>
      <c r="Y211" s="24">
        <v>0</v>
      </c>
      <c r="Z211" s="2">
        <f t="shared" si="25"/>
        <v>0</v>
      </c>
      <c r="AA211" s="2">
        <f t="shared" si="26"/>
        <v>0</v>
      </c>
      <c r="AC211" s="22">
        <v>0</v>
      </c>
      <c r="AD211" s="22">
        <f t="shared" si="22"/>
        <v>0</v>
      </c>
      <c r="AE211" s="23">
        <f t="shared" si="23"/>
        <v>0</v>
      </c>
      <c r="AF211" s="2">
        <v>0</v>
      </c>
      <c r="AG211" s="2" t="s">
        <v>93</v>
      </c>
      <c r="AH211" s="22">
        <f t="shared" si="27"/>
        <v>0</v>
      </c>
    </row>
    <row r="212" spans="1:80" s="2" customFormat="1" x14ac:dyDescent="0.2">
      <c r="A212" s="6">
        <v>203</v>
      </c>
      <c r="B212" s="5" t="s">
        <v>245</v>
      </c>
      <c r="C212" s="6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f t="shared" si="24"/>
        <v>0</v>
      </c>
      <c r="V212" s="22">
        <f t="shared" si="21"/>
        <v>0</v>
      </c>
      <c r="X212" s="2">
        <v>82603.405821537279</v>
      </c>
      <c r="Y212" s="24">
        <v>89201.600000000006</v>
      </c>
      <c r="Z212" s="2">
        <f t="shared" si="25"/>
        <v>6598.194178462727</v>
      </c>
      <c r="AA212" s="2">
        <f t="shared" si="26"/>
        <v>0</v>
      </c>
      <c r="AC212" s="22">
        <v>0</v>
      </c>
      <c r="AD212" s="22">
        <f t="shared" si="22"/>
        <v>0</v>
      </c>
      <c r="AE212" s="23">
        <f t="shared" si="23"/>
        <v>0</v>
      </c>
      <c r="AF212" s="2">
        <v>0</v>
      </c>
      <c r="AG212" s="2" t="s">
        <v>93</v>
      </c>
      <c r="AH212" s="22">
        <f t="shared" si="27"/>
        <v>0</v>
      </c>
    </row>
    <row r="213" spans="1:80" s="2" customFormat="1" x14ac:dyDescent="0.2">
      <c r="A213" s="6">
        <v>204</v>
      </c>
      <c r="B213" s="5" t="s">
        <v>244</v>
      </c>
      <c r="C213" s="6">
        <v>1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1896685</v>
      </c>
      <c r="K213" s="2">
        <v>0</v>
      </c>
      <c r="L213" s="2">
        <v>599508</v>
      </c>
      <c r="M213" s="2">
        <v>0</v>
      </c>
      <c r="N213" s="2">
        <v>82719</v>
      </c>
      <c r="O213" s="2">
        <v>162105</v>
      </c>
      <c r="P213" s="2">
        <v>0</v>
      </c>
      <c r="Q213" s="2">
        <v>0</v>
      </c>
      <c r="R213" s="2">
        <v>0</v>
      </c>
      <c r="S213" s="2">
        <v>0</v>
      </c>
      <c r="T213" s="2" t="s">
        <v>3</v>
      </c>
      <c r="U213" s="2">
        <f t="shared" si="24"/>
        <v>2741017</v>
      </c>
      <c r="V213" s="22">
        <f t="shared" si="21"/>
        <v>7.4166270716823872</v>
      </c>
      <c r="X213" s="2">
        <v>22572192.428649735</v>
      </c>
      <c r="Y213" s="24">
        <v>36957729.888638288</v>
      </c>
      <c r="Z213" s="2">
        <f t="shared" si="25"/>
        <v>14385537.459988553</v>
      </c>
      <c r="AA213" s="2">
        <f t="shared" si="26"/>
        <v>1066921.665664522</v>
      </c>
      <c r="AC213" s="22">
        <v>158.0224813161164</v>
      </c>
      <c r="AD213" s="22">
        <f t="shared" si="22"/>
        <v>159.00452885302977</v>
      </c>
      <c r="AE213" s="23">
        <f t="shared" si="23"/>
        <v>0.98204753691337032</v>
      </c>
      <c r="AF213" s="2">
        <v>164.16000000000003</v>
      </c>
      <c r="AG213" s="2">
        <v>1</v>
      </c>
      <c r="AH213" s="22">
        <f t="shared" si="27"/>
        <v>159.00452885302977</v>
      </c>
    </row>
    <row r="214" spans="1:80" s="2" customFormat="1" x14ac:dyDescent="0.2">
      <c r="A214" s="6">
        <v>205</v>
      </c>
      <c r="B214" s="5" t="s">
        <v>243</v>
      </c>
      <c r="C214" s="6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f t="shared" si="24"/>
        <v>0</v>
      </c>
      <c r="V214" s="22">
        <f t="shared" si="21"/>
        <v>0</v>
      </c>
      <c r="X214" s="2">
        <v>0</v>
      </c>
      <c r="Y214" s="24">
        <v>658.55000000000007</v>
      </c>
      <c r="Z214" s="2">
        <f t="shared" si="25"/>
        <v>658.55000000000007</v>
      </c>
      <c r="AA214" s="2">
        <f t="shared" si="26"/>
        <v>0</v>
      </c>
      <c r="AC214" s="22">
        <v>0</v>
      </c>
      <c r="AD214" s="22">
        <f t="shared" si="22"/>
        <v>0</v>
      </c>
      <c r="AE214" s="23">
        <f t="shared" si="23"/>
        <v>0</v>
      </c>
      <c r="AF214" s="2">
        <v>0</v>
      </c>
      <c r="AG214" s="2" t="s">
        <v>93</v>
      </c>
      <c r="AH214" s="22">
        <f t="shared" si="27"/>
        <v>0</v>
      </c>
    </row>
    <row r="215" spans="1:80" s="2" customFormat="1" x14ac:dyDescent="0.2">
      <c r="A215" s="6">
        <v>206</v>
      </c>
      <c r="B215" s="5" t="s">
        <v>242</v>
      </c>
      <c r="C215" s="6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f t="shared" si="24"/>
        <v>0</v>
      </c>
      <c r="V215" s="22">
        <f t="shared" si="21"/>
        <v>0</v>
      </c>
      <c r="X215" s="2">
        <v>13416.833343589547</v>
      </c>
      <c r="Y215" s="24">
        <v>13417</v>
      </c>
      <c r="Z215" s="2">
        <f t="shared" si="25"/>
        <v>0.16665641045256052</v>
      </c>
      <c r="AA215" s="2">
        <f t="shared" si="26"/>
        <v>0</v>
      </c>
      <c r="AC215" s="22">
        <v>0</v>
      </c>
      <c r="AD215" s="22">
        <f t="shared" si="22"/>
        <v>0</v>
      </c>
      <c r="AE215" s="23">
        <f t="shared" si="23"/>
        <v>0</v>
      </c>
      <c r="AF215" s="2">
        <v>0</v>
      </c>
      <c r="AG215" s="2" t="s">
        <v>93</v>
      </c>
      <c r="AH215" s="22">
        <f t="shared" si="27"/>
        <v>0</v>
      </c>
    </row>
    <row r="216" spans="1:80" s="2" customFormat="1" x14ac:dyDescent="0.2">
      <c r="A216" s="6">
        <v>207</v>
      </c>
      <c r="B216" s="5" t="s">
        <v>241</v>
      </c>
      <c r="C216" s="6">
        <v>1</v>
      </c>
      <c r="D216" s="2">
        <v>6908108</v>
      </c>
      <c r="E216" s="2">
        <v>11478</v>
      </c>
      <c r="F216" s="2">
        <v>0</v>
      </c>
      <c r="G216" s="2">
        <v>0</v>
      </c>
      <c r="H216" s="2">
        <v>0</v>
      </c>
      <c r="I216" s="2">
        <v>476778</v>
      </c>
      <c r="J216" s="2">
        <v>7711714</v>
      </c>
      <c r="K216" s="2">
        <v>751588</v>
      </c>
      <c r="L216" s="2">
        <v>2272908</v>
      </c>
      <c r="M216" s="2">
        <v>67899</v>
      </c>
      <c r="N216" s="2">
        <v>0</v>
      </c>
      <c r="O216" s="2">
        <v>13761</v>
      </c>
      <c r="P216" s="2">
        <v>0</v>
      </c>
      <c r="Q216" s="2">
        <v>0</v>
      </c>
      <c r="R216" s="2">
        <v>0</v>
      </c>
      <c r="S216" s="2">
        <v>0</v>
      </c>
      <c r="T216" s="2" t="s">
        <v>3</v>
      </c>
      <c r="U216" s="2">
        <f t="shared" si="24"/>
        <v>18214234</v>
      </c>
      <c r="V216" s="22">
        <f t="shared" si="21"/>
        <v>8.1331593652784555</v>
      </c>
      <c r="X216" s="2">
        <v>131452274.44548996</v>
      </c>
      <c r="Y216" s="24">
        <v>223950290.18807867</v>
      </c>
      <c r="Z216" s="2">
        <f t="shared" si="25"/>
        <v>92498015.742588714</v>
      </c>
      <c r="AA216" s="2">
        <f t="shared" si="26"/>
        <v>7523011.0300650941</v>
      </c>
      <c r="AC216" s="22">
        <v>167.12762544794612</v>
      </c>
      <c r="AD216" s="22">
        <f t="shared" si="22"/>
        <v>164.64323654419587</v>
      </c>
      <c r="AE216" s="23">
        <f t="shared" si="23"/>
        <v>-2.4843889037502436</v>
      </c>
      <c r="AF216" s="2">
        <v>2.0700000000000003</v>
      </c>
      <c r="AG216" s="2">
        <v>1</v>
      </c>
      <c r="AH216" s="22">
        <f t="shared" si="27"/>
        <v>164.64323654419587</v>
      </c>
    </row>
    <row r="217" spans="1:80" s="2" customFormat="1" x14ac:dyDescent="0.2">
      <c r="A217" s="6">
        <v>208</v>
      </c>
      <c r="B217" s="5" t="s">
        <v>240</v>
      </c>
      <c r="C217" s="6">
        <v>1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106032</v>
      </c>
      <c r="K217" s="2">
        <v>42911</v>
      </c>
      <c r="L217" s="2">
        <v>206668</v>
      </c>
      <c r="M217" s="2">
        <v>0</v>
      </c>
      <c r="N217" s="2">
        <v>0</v>
      </c>
      <c r="O217" s="2">
        <v>4046</v>
      </c>
      <c r="P217" s="2">
        <v>0</v>
      </c>
      <c r="Q217" s="2">
        <v>0</v>
      </c>
      <c r="R217" s="2">
        <v>0</v>
      </c>
      <c r="S217" s="2">
        <v>0</v>
      </c>
      <c r="T217" s="2" t="s">
        <v>3</v>
      </c>
      <c r="U217" s="2">
        <f t="shared" si="24"/>
        <v>359657</v>
      </c>
      <c r="V217" s="22">
        <f t="shared" si="21"/>
        <v>2.6651051052831263</v>
      </c>
      <c r="X217" s="2">
        <v>8254868.1418577991</v>
      </c>
      <c r="Y217" s="24">
        <v>13495040</v>
      </c>
      <c r="Z217" s="2">
        <f t="shared" si="25"/>
        <v>5240171.8581422009</v>
      </c>
      <c r="AA217" s="2">
        <f t="shared" si="26"/>
        <v>139656.08771695747</v>
      </c>
      <c r="AC217" s="22">
        <v>160.35544220356425</v>
      </c>
      <c r="AD217" s="22">
        <f t="shared" si="22"/>
        <v>161.78797386916645</v>
      </c>
      <c r="AE217" s="23">
        <f t="shared" si="23"/>
        <v>1.4325316656021982</v>
      </c>
      <c r="AF217" s="2">
        <v>2</v>
      </c>
      <c r="AG217" s="2">
        <v>1</v>
      </c>
      <c r="AH217" s="22">
        <f t="shared" si="27"/>
        <v>161.78797386916645</v>
      </c>
    </row>
    <row r="218" spans="1:80" s="24" customFormat="1" x14ac:dyDescent="0.2">
      <c r="A218" s="6">
        <v>209</v>
      </c>
      <c r="B218" s="5" t="s">
        <v>239</v>
      </c>
      <c r="C218" s="6">
        <v>1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852977</v>
      </c>
      <c r="K218" s="2">
        <v>0</v>
      </c>
      <c r="L218" s="2">
        <v>1096654</v>
      </c>
      <c r="M218" s="2">
        <v>11816</v>
      </c>
      <c r="N218" s="2">
        <v>178101</v>
      </c>
      <c r="O218" s="2">
        <v>64769</v>
      </c>
      <c r="P218" s="2">
        <v>0</v>
      </c>
      <c r="Q218" s="2">
        <v>0</v>
      </c>
      <c r="R218" s="2">
        <v>0</v>
      </c>
      <c r="S218" s="2">
        <v>0</v>
      </c>
      <c r="T218" s="2" t="s">
        <v>13</v>
      </c>
      <c r="U218" s="2">
        <f t="shared" si="24"/>
        <v>1272161.1000000001</v>
      </c>
      <c r="V218" s="22">
        <f t="shared" si="21"/>
        <v>6.1554047097786464</v>
      </c>
      <c r="W218" s="2"/>
      <c r="X218" s="2">
        <v>17145309.629568465</v>
      </c>
      <c r="Y218" s="24">
        <v>20667383.543100093</v>
      </c>
      <c r="Z218" s="2">
        <f t="shared" si="25"/>
        <v>3522073.9135316275</v>
      </c>
      <c r="AA218" s="2">
        <f t="shared" si="26"/>
        <v>216797.90355541091</v>
      </c>
      <c r="AC218" s="22">
        <v>120.5335739318474</v>
      </c>
      <c r="AD218" s="22">
        <f t="shared" si="22"/>
        <v>119.27801877824361</v>
      </c>
      <c r="AE218" s="23">
        <f t="shared" si="23"/>
        <v>-1.2555551536037939</v>
      </c>
      <c r="AF218" s="24">
        <v>59.72999999999999</v>
      </c>
      <c r="AG218" s="24">
        <v>1</v>
      </c>
      <c r="AH218" s="22">
        <f t="shared" si="27"/>
        <v>119.27801877824361</v>
      </c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</row>
    <row r="219" spans="1:80" s="2" customFormat="1" x14ac:dyDescent="0.2">
      <c r="A219" s="6">
        <v>210</v>
      </c>
      <c r="B219" s="5" t="s">
        <v>238</v>
      </c>
      <c r="C219" s="6">
        <v>1</v>
      </c>
      <c r="D219" s="2">
        <v>0</v>
      </c>
      <c r="E219" s="2">
        <v>21000</v>
      </c>
      <c r="F219" s="2">
        <v>0</v>
      </c>
      <c r="G219" s="2">
        <v>0</v>
      </c>
      <c r="H219" s="2">
        <v>0</v>
      </c>
      <c r="I219" s="2">
        <v>393734</v>
      </c>
      <c r="J219" s="2">
        <v>703297</v>
      </c>
      <c r="K219" s="2">
        <v>315044</v>
      </c>
      <c r="L219" s="2">
        <v>1789183</v>
      </c>
      <c r="M219" s="2">
        <v>0</v>
      </c>
      <c r="N219" s="2">
        <v>175322</v>
      </c>
      <c r="O219" s="2">
        <v>168483</v>
      </c>
      <c r="P219" s="2">
        <v>0</v>
      </c>
      <c r="Q219" s="2">
        <v>0</v>
      </c>
      <c r="R219" s="2">
        <v>0</v>
      </c>
      <c r="S219" s="2">
        <v>0</v>
      </c>
      <c r="T219" s="14" t="s">
        <v>91</v>
      </c>
      <c r="U219" s="2">
        <f t="shared" si="24"/>
        <v>3118767.25</v>
      </c>
      <c r="V219" s="22">
        <f t="shared" si="21"/>
        <v>8.1621532003544441</v>
      </c>
      <c r="X219" s="2">
        <v>27919380.14575414</v>
      </c>
      <c r="Y219" s="24">
        <v>38210104.287978403</v>
      </c>
      <c r="Z219" s="2">
        <f t="shared" si="25"/>
        <v>10290724.142224263</v>
      </c>
      <c r="AA219" s="2">
        <f t="shared" si="26"/>
        <v>839944.66991420509</v>
      </c>
      <c r="AC219" s="22">
        <v>132.11447528086714</v>
      </c>
      <c r="AD219" s="22">
        <f t="shared" si="22"/>
        <v>133.85024818950822</v>
      </c>
      <c r="AE219" s="23">
        <f t="shared" si="23"/>
        <v>1.7357729086410814</v>
      </c>
      <c r="AF219" s="2">
        <v>197.88</v>
      </c>
      <c r="AG219" s="2">
        <v>1</v>
      </c>
      <c r="AH219" s="22">
        <f t="shared" si="27"/>
        <v>133.85024818950822</v>
      </c>
    </row>
    <row r="220" spans="1:80" s="2" customFormat="1" x14ac:dyDescent="0.2">
      <c r="A220" s="6">
        <v>211</v>
      </c>
      <c r="B220" s="5" t="s">
        <v>237</v>
      </c>
      <c r="C220" s="6">
        <v>1</v>
      </c>
      <c r="D220" s="2">
        <v>0</v>
      </c>
      <c r="E220" s="2">
        <v>1056445.94</v>
      </c>
      <c r="F220" s="2">
        <v>0</v>
      </c>
      <c r="G220" s="2">
        <v>0</v>
      </c>
      <c r="H220" s="2">
        <v>0</v>
      </c>
      <c r="I220" s="2">
        <v>0</v>
      </c>
      <c r="J220" s="2">
        <v>2544686.48</v>
      </c>
      <c r="K220" s="2">
        <v>611799</v>
      </c>
      <c r="L220" s="2">
        <v>2096146</v>
      </c>
      <c r="M220" s="2">
        <v>13144</v>
      </c>
      <c r="N220" s="2">
        <v>0</v>
      </c>
      <c r="O220" s="2">
        <v>6501</v>
      </c>
      <c r="P220" s="2">
        <v>0</v>
      </c>
      <c r="Q220" s="2">
        <v>0</v>
      </c>
      <c r="R220" s="2">
        <v>0</v>
      </c>
      <c r="S220" s="2">
        <v>0</v>
      </c>
      <c r="T220" s="2" t="s">
        <v>3</v>
      </c>
      <c r="U220" s="2">
        <f t="shared" si="24"/>
        <v>6328722.4199999999</v>
      </c>
      <c r="V220" s="22">
        <f t="shared" si="21"/>
        <v>11.365000541468063</v>
      </c>
      <c r="X220" s="2">
        <v>46314260.801910989</v>
      </c>
      <c r="Y220" s="24">
        <v>55686072.313926108</v>
      </c>
      <c r="Z220" s="2">
        <f t="shared" si="25"/>
        <v>9371811.5120151192</v>
      </c>
      <c r="AA220" s="2">
        <f t="shared" si="26"/>
        <v>1065106.4290858847</v>
      </c>
      <c r="AC220" s="22">
        <v>118.14649127205683</v>
      </c>
      <c r="AD220" s="22">
        <f t="shared" si="22"/>
        <v>117.93552339841401</v>
      </c>
      <c r="AE220" s="23">
        <f t="shared" si="23"/>
        <v>-0.21096787364282932</v>
      </c>
      <c r="AF220" s="2">
        <v>10</v>
      </c>
      <c r="AG220" s="2">
        <v>1</v>
      </c>
      <c r="AH220" s="22">
        <f t="shared" si="27"/>
        <v>117.93552339841401</v>
      </c>
    </row>
    <row r="221" spans="1:80" s="2" customFormat="1" x14ac:dyDescent="0.2">
      <c r="A221" s="6">
        <v>212</v>
      </c>
      <c r="B221" s="5" t="s">
        <v>236</v>
      </c>
      <c r="C221" s="6">
        <v>1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601555</v>
      </c>
      <c r="K221" s="2">
        <v>0</v>
      </c>
      <c r="L221" s="2">
        <v>2305372</v>
      </c>
      <c r="M221" s="2">
        <v>31429</v>
      </c>
      <c r="N221" s="2">
        <v>0</v>
      </c>
      <c r="O221" s="2">
        <v>115626</v>
      </c>
      <c r="P221" s="2">
        <v>0</v>
      </c>
      <c r="Q221" s="2">
        <v>0</v>
      </c>
      <c r="R221" s="2">
        <v>0</v>
      </c>
      <c r="S221" s="2">
        <v>0</v>
      </c>
      <c r="T221" s="2" t="s">
        <v>3</v>
      </c>
      <c r="U221" s="2">
        <f t="shared" si="24"/>
        <v>3053982</v>
      </c>
      <c r="V221" s="22">
        <f t="shared" si="21"/>
        <v>6.1514725819260985</v>
      </c>
      <c r="X221" s="2">
        <v>42205783.552439779</v>
      </c>
      <c r="Y221" s="24">
        <v>49646356.369579434</v>
      </c>
      <c r="Z221" s="2">
        <f t="shared" si="25"/>
        <v>7440572.8171396554</v>
      </c>
      <c r="AA221" s="2">
        <f t="shared" si="26"/>
        <v>457704.79678459221</v>
      </c>
      <c r="AC221" s="22">
        <v>113.98871307244087</v>
      </c>
      <c r="AD221" s="22">
        <f t="shared" si="22"/>
        <v>116.54481313367633</v>
      </c>
      <c r="AE221" s="23">
        <f t="shared" si="23"/>
        <v>2.5561000612354547</v>
      </c>
      <c r="AF221" s="2">
        <v>126.43000000000002</v>
      </c>
      <c r="AG221" s="2">
        <v>1</v>
      </c>
      <c r="AH221" s="22">
        <f t="shared" si="27"/>
        <v>116.54481313367633</v>
      </c>
    </row>
    <row r="222" spans="1:80" s="2" customFormat="1" x14ac:dyDescent="0.2">
      <c r="A222" s="6">
        <v>213</v>
      </c>
      <c r="B222" s="5" t="s">
        <v>235</v>
      </c>
      <c r="C222" s="6">
        <v>1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950000</v>
      </c>
      <c r="K222" s="2">
        <v>145838</v>
      </c>
      <c r="L222" s="2">
        <v>617060</v>
      </c>
      <c r="M222" s="2">
        <v>0</v>
      </c>
      <c r="N222" s="2">
        <v>0</v>
      </c>
      <c r="O222" s="2">
        <v>1149</v>
      </c>
      <c r="P222" s="2">
        <v>0</v>
      </c>
      <c r="Q222" s="2">
        <v>0</v>
      </c>
      <c r="R222" s="2">
        <v>0</v>
      </c>
      <c r="S222" s="2">
        <v>0</v>
      </c>
      <c r="T222" s="2" t="s">
        <v>3</v>
      </c>
      <c r="U222" s="2">
        <f t="shared" si="24"/>
        <v>1714047</v>
      </c>
      <c r="V222" s="22">
        <f t="shared" si="21"/>
        <v>6.2429693359781355</v>
      </c>
      <c r="X222" s="2">
        <v>15015400.577264598</v>
      </c>
      <c r="Y222" s="24">
        <v>27455637.017500211</v>
      </c>
      <c r="Z222" s="2">
        <f t="shared" si="25"/>
        <v>12440236.440235613</v>
      </c>
      <c r="AA222" s="2">
        <f t="shared" si="26"/>
        <v>776640.14628708735</v>
      </c>
      <c r="AC222" s="22">
        <v>169.7523875701942</v>
      </c>
      <c r="AD222" s="22">
        <f t="shared" si="22"/>
        <v>177.67755667876642</v>
      </c>
      <c r="AE222" s="23">
        <f t="shared" si="23"/>
        <v>7.92516910857222</v>
      </c>
      <c r="AF222" s="2">
        <v>2.76</v>
      </c>
      <c r="AG222" s="2">
        <v>1</v>
      </c>
      <c r="AH222" s="22">
        <f t="shared" si="27"/>
        <v>177.67755667876642</v>
      </c>
    </row>
    <row r="223" spans="1:80" s="2" customFormat="1" x14ac:dyDescent="0.2">
      <c r="A223" s="6">
        <v>214</v>
      </c>
      <c r="B223" s="5" t="s">
        <v>234</v>
      </c>
      <c r="C223" s="6">
        <v>1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618599</v>
      </c>
      <c r="K223" s="2">
        <v>321128</v>
      </c>
      <c r="L223" s="2">
        <v>1125135</v>
      </c>
      <c r="M223" s="2">
        <v>0</v>
      </c>
      <c r="N223" s="2">
        <v>249490</v>
      </c>
      <c r="O223" s="2">
        <v>3272</v>
      </c>
      <c r="P223" s="2">
        <v>0</v>
      </c>
      <c r="Q223" s="2">
        <v>0</v>
      </c>
      <c r="R223" s="2">
        <v>0</v>
      </c>
      <c r="S223" s="2">
        <v>0</v>
      </c>
      <c r="T223" s="2" t="s">
        <v>3</v>
      </c>
      <c r="U223" s="2">
        <f t="shared" si="24"/>
        <v>2317624</v>
      </c>
      <c r="V223" s="22">
        <f t="shared" si="21"/>
        <v>8.1766782073672459</v>
      </c>
      <c r="X223" s="2">
        <v>23615219.37740108</v>
      </c>
      <c r="Y223" s="24">
        <v>28344322</v>
      </c>
      <c r="Z223" s="2">
        <f t="shared" si="25"/>
        <v>4729102.62259892</v>
      </c>
      <c r="AA223" s="2">
        <f t="shared" si="26"/>
        <v>386683.50354607881</v>
      </c>
      <c r="AC223" s="22">
        <v>115.41230807847451</v>
      </c>
      <c r="AD223" s="22">
        <f t="shared" si="22"/>
        <v>118.38822265275411</v>
      </c>
      <c r="AE223" s="23">
        <f t="shared" si="23"/>
        <v>2.9759145742795994</v>
      </c>
      <c r="AF223" s="2">
        <v>2</v>
      </c>
      <c r="AG223" s="2">
        <v>1</v>
      </c>
      <c r="AH223" s="22">
        <f t="shared" si="27"/>
        <v>118.38822265275411</v>
      </c>
    </row>
    <row r="224" spans="1:80" s="2" customFormat="1" x14ac:dyDescent="0.2">
      <c r="A224" s="6">
        <v>215</v>
      </c>
      <c r="B224" s="5" t="s">
        <v>233</v>
      </c>
      <c r="C224" s="6">
        <v>1</v>
      </c>
      <c r="D224" s="2">
        <v>0</v>
      </c>
      <c r="E224" s="2">
        <v>45085.55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471379</v>
      </c>
      <c r="M224" s="2">
        <v>0</v>
      </c>
      <c r="N224" s="2">
        <v>88275</v>
      </c>
      <c r="O224" s="2">
        <v>5734</v>
      </c>
      <c r="P224" s="2">
        <v>0</v>
      </c>
      <c r="Q224" s="2">
        <v>0</v>
      </c>
      <c r="R224" s="2">
        <v>0</v>
      </c>
      <c r="S224" s="2">
        <v>0</v>
      </c>
      <c r="T224" s="2" t="s">
        <v>3</v>
      </c>
      <c r="U224" s="2">
        <f t="shared" si="24"/>
        <v>610473.55000000005</v>
      </c>
      <c r="V224" s="22">
        <f t="shared" si="21"/>
        <v>8.1486906264780163</v>
      </c>
      <c r="X224" s="2">
        <v>6199650.4699848695</v>
      </c>
      <c r="Y224" s="24">
        <v>7491676.6138642281</v>
      </c>
      <c r="Z224" s="2">
        <f t="shared" si="25"/>
        <v>1292026.1438793587</v>
      </c>
      <c r="AA224" s="2">
        <f t="shared" si="26"/>
        <v>105283.21327794268</v>
      </c>
      <c r="AC224" s="22">
        <v>122.66841182539778</v>
      </c>
      <c r="AD224" s="22">
        <f t="shared" si="22"/>
        <v>119.14209416074246</v>
      </c>
      <c r="AE224" s="23">
        <f t="shared" si="23"/>
        <v>-3.5263176646553234</v>
      </c>
      <c r="AF224" s="2">
        <v>7</v>
      </c>
      <c r="AG224" s="2">
        <v>1</v>
      </c>
      <c r="AH224" s="22">
        <f t="shared" si="27"/>
        <v>119.14209416074246</v>
      </c>
    </row>
    <row r="225" spans="1:35" x14ac:dyDescent="0.2">
      <c r="A225" s="6">
        <v>216</v>
      </c>
      <c r="B225" s="5" t="s">
        <v>232</v>
      </c>
      <c r="C225" s="6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f t="shared" si="24"/>
        <v>0</v>
      </c>
      <c r="V225" s="22">
        <f t="shared" si="21"/>
        <v>0</v>
      </c>
      <c r="W225" s="2"/>
      <c r="X225" s="2">
        <v>0</v>
      </c>
      <c r="Y225" s="24">
        <v>2000</v>
      </c>
      <c r="Z225" s="2">
        <f t="shared" si="25"/>
        <v>2000</v>
      </c>
      <c r="AA225" s="2">
        <f t="shared" si="26"/>
        <v>0</v>
      </c>
      <c r="AB225" s="2"/>
      <c r="AC225" s="22">
        <v>0</v>
      </c>
      <c r="AD225" s="22">
        <f t="shared" si="22"/>
        <v>0</v>
      </c>
      <c r="AE225" s="23">
        <f t="shared" si="23"/>
        <v>0</v>
      </c>
      <c r="AF225" s="2">
        <v>0</v>
      </c>
      <c r="AG225" s="2" t="s">
        <v>93</v>
      </c>
      <c r="AH225" s="22">
        <f t="shared" si="27"/>
        <v>0</v>
      </c>
      <c r="AI225" s="2"/>
    </row>
    <row r="226" spans="1:35" x14ac:dyDescent="0.2">
      <c r="A226" s="6">
        <v>217</v>
      </c>
      <c r="B226" s="5" t="s">
        <v>231</v>
      </c>
      <c r="C226" s="6">
        <v>1</v>
      </c>
      <c r="D226" s="2">
        <v>0</v>
      </c>
      <c r="E226" s="2">
        <v>141692</v>
      </c>
      <c r="F226" s="2">
        <v>0</v>
      </c>
      <c r="G226" s="2">
        <v>0</v>
      </c>
      <c r="H226" s="2">
        <v>0</v>
      </c>
      <c r="I226" s="2">
        <v>0</v>
      </c>
      <c r="J226" s="2">
        <v>859508</v>
      </c>
      <c r="K226" s="2">
        <v>638227</v>
      </c>
      <c r="L226" s="2">
        <v>680039</v>
      </c>
      <c r="M226" s="2">
        <v>31258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 t="s">
        <v>13</v>
      </c>
      <c r="U226" s="2">
        <f t="shared" si="24"/>
        <v>1772690.85</v>
      </c>
      <c r="V226" s="22">
        <f t="shared" si="21"/>
        <v>5.0695817810717099</v>
      </c>
      <c r="W226" s="2"/>
      <c r="X226" s="2">
        <v>23960205.841541711</v>
      </c>
      <c r="Y226" s="24">
        <v>34967200.975407742</v>
      </c>
      <c r="Z226" s="2">
        <f t="shared" si="25"/>
        <v>11006995.133866031</v>
      </c>
      <c r="AA226" s="2">
        <f t="shared" si="26"/>
        <v>558008.61994992197</v>
      </c>
      <c r="AB226" s="2"/>
      <c r="AC226" s="22">
        <v>141.48475570512008</v>
      </c>
      <c r="AD226" s="22">
        <f t="shared" si="22"/>
        <v>143.60975270003681</v>
      </c>
      <c r="AE226" s="23">
        <f t="shared" si="23"/>
        <v>2.124996994916728</v>
      </c>
      <c r="AF226" s="2">
        <v>2</v>
      </c>
      <c r="AG226" s="2">
        <v>1</v>
      </c>
      <c r="AH226" s="22">
        <f t="shared" si="27"/>
        <v>143.60975270003681</v>
      </c>
      <c r="AI226" s="2"/>
    </row>
    <row r="227" spans="1:35" x14ac:dyDescent="0.2">
      <c r="A227" s="6">
        <v>218</v>
      </c>
      <c r="B227" s="5" t="s">
        <v>230</v>
      </c>
      <c r="C227" s="6">
        <v>1</v>
      </c>
      <c r="D227" s="2">
        <v>0</v>
      </c>
      <c r="E227" s="2">
        <v>49612.5</v>
      </c>
      <c r="F227" s="2">
        <v>0</v>
      </c>
      <c r="G227" s="2">
        <v>0</v>
      </c>
      <c r="H227" s="2">
        <v>0</v>
      </c>
      <c r="I227" s="2">
        <v>57361.5</v>
      </c>
      <c r="J227" s="2">
        <v>561782.78</v>
      </c>
      <c r="K227" s="2">
        <v>1163049.71</v>
      </c>
      <c r="L227" s="2">
        <v>1107312</v>
      </c>
      <c r="M227" s="2">
        <v>0</v>
      </c>
      <c r="N227" s="2">
        <v>21812</v>
      </c>
      <c r="O227" s="2">
        <v>94790</v>
      </c>
      <c r="P227" s="2">
        <v>0</v>
      </c>
      <c r="Q227" s="2">
        <v>0</v>
      </c>
      <c r="R227" s="2">
        <v>0</v>
      </c>
      <c r="S227" s="2">
        <v>0</v>
      </c>
      <c r="T227" s="2" t="s">
        <v>13</v>
      </c>
      <c r="U227" s="2">
        <f t="shared" si="24"/>
        <v>2114505.29</v>
      </c>
      <c r="V227" s="22">
        <f t="shared" si="21"/>
        <v>6.3522615145616284</v>
      </c>
      <c r="W227" s="2"/>
      <c r="X227" s="2">
        <v>24605799.037226401</v>
      </c>
      <c r="Y227" s="24">
        <v>33287440.782354541</v>
      </c>
      <c r="Z227" s="2">
        <f t="shared" si="25"/>
        <v>8681641.7451281399</v>
      </c>
      <c r="AA227" s="2">
        <f t="shared" si="26"/>
        <v>551480.58740789141</v>
      </c>
      <c r="AB227" s="2"/>
      <c r="AC227" s="22">
        <v>126.66817427991768</v>
      </c>
      <c r="AD227" s="22">
        <f t="shared" si="22"/>
        <v>133.04164658672548</v>
      </c>
      <c r="AE227" s="23">
        <f t="shared" si="23"/>
        <v>6.3734723068077983</v>
      </c>
      <c r="AF227" s="2">
        <v>111.09000000000002</v>
      </c>
      <c r="AG227" s="2">
        <v>1</v>
      </c>
      <c r="AH227" s="22">
        <f t="shared" si="27"/>
        <v>133.04164658672548</v>
      </c>
      <c r="AI227" s="2"/>
    </row>
    <row r="228" spans="1:35" x14ac:dyDescent="0.2">
      <c r="A228" s="6">
        <v>219</v>
      </c>
      <c r="B228" s="5" t="s">
        <v>229</v>
      </c>
      <c r="C228" s="6">
        <v>1</v>
      </c>
      <c r="D228" s="2">
        <v>0</v>
      </c>
      <c r="E228" s="2">
        <v>215027</v>
      </c>
      <c r="F228" s="2">
        <v>0</v>
      </c>
      <c r="G228" s="2">
        <v>0</v>
      </c>
      <c r="H228" s="2">
        <v>0</v>
      </c>
      <c r="I228" s="2">
        <v>0</v>
      </c>
      <c r="J228" s="2">
        <v>617151</v>
      </c>
      <c r="K228" s="2">
        <v>367822</v>
      </c>
      <c r="L228" s="2">
        <v>1081001</v>
      </c>
      <c r="M228" s="2">
        <v>0</v>
      </c>
      <c r="N228" s="2">
        <v>0</v>
      </c>
      <c r="O228" s="2">
        <v>13130</v>
      </c>
      <c r="P228" s="2">
        <v>0</v>
      </c>
      <c r="Q228" s="2">
        <v>0</v>
      </c>
      <c r="R228" s="2">
        <v>0</v>
      </c>
      <c r="S228" s="2">
        <v>0</v>
      </c>
      <c r="T228" s="2" t="s">
        <v>13</v>
      </c>
      <c r="U228" s="2">
        <f t="shared" si="24"/>
        <v>1375280.15</v>
      </c>
      <c r="V228" s="22">
        <f t="shared" si="21"/>
        <v>4.4380865040899993</v>
      </c>
      <c r="W228" s="2"/>
      <c r="X228" s="2">
        <v>20701123.007093545</v>
      </c>
      <c r="Y228" s="24">
        <v>30988133.032841645</v>
      </c>
      <c r="Z228" s="2">
        <f t="shared" si="25"/>
        <v>10287010.0257481</v>
      </c>
      <c r="AA228" s="2">
        <f t="shared" si="26"/>
        <v>456546.40362711158</v>
      </c>
      <c r="AB228" s="2"/>
      <c r="AC228" s="22">
        <v>143.3813512463696</v>
      </c>
      <c r="AD228" s="22">
        <f t="shared" si="22"/>
        <v>147.48758615053123</v>
      </c>
      <c r="AE228" s="23">
        <f t="shared" si="23"/>
        <v>4.1062349041616244</v>
      </c>
      <c r="AF228" s="2">
        <v>9.6</v>
      </c>
      <c r="AG228" s="2">
        <v>1</v>
      </c>
      <c r="AH228" s="22">
        <f t="shared" si="27"/>
        <v>147.48758615053123</v>
      </c>
      <c r="AI228" s="2"/>
    </row>
    <row r="229" spans="1:35" x14ac:dyDescent="0.2">
      <c r="A229" s="6">
        <v>220</v>
      </c>
      <c r="B229" s="5" t="s">
        <v>228</v>
      </c>
      <c r="C229" s="6">
        <v>1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1953086</v>
      </c>
      <c r="K229" s="2">
        <v>686220</v>
      </c>
      <c r="L229" s="2">
        <v>1434195</v>
      </c>
      <c r="M229" s="2">
        <v>50849</v>
      </c>
      <c r="N229" s="2">
        <v>0</v>
      </c>
      <c r="O229" s="2">
        <v>57853</v>
      </c>
      <c r="P229" s="2">
        <v>0</v>
      </c>
      <c r="Q229" s="2">
        <v>0</v>
      </c>
      <c r="R229" s="2">
        <v>0</v>
      </c>
      <c r="S229" s="2">
        <v>0</v>
      </c>
      <c r="T229" s="2" t="s">
        <v>3</v>
      </c>
      <c r="U229" s="2">
        <f t="shared" si="24"/>
        <v>4182203</v>
      </c>
      <c r="V229" s="22">
        <f t="shared" si="21"/>
        <v>7.9239202113403007</v>
      </c>
      <c r="W229" s="2"/>
      <c r="X229" s="2">
        <v>36598980.152771384</v>
      </c>
      <c r="Y229" s="24">
        <v>52779468.854502723</v>
      </c>
      <c r="Z229" s="2">
        <f t="shared" si="25"/>
        <v>16180488.701731339</v>
      </c>
      <c r="AA229" s="2">
        <f t="shared" si="26"/>
        <v>1282129.0145301234</v>
      </c>
      <c r="AB229" s="2"/>
      <c r="AC229" s="22">
        <v>135.59252910647965</v>
      </c>
      <c r="AD229" s="22">
        <f t="shared" si="22"/>
        <v>140.70703507314281</v>
      </c>
      <c r="AE229" s="23">
        <f t="shared" si="23"/>
        <v>5.1145059666631596</v>
      </c>
      <c r="AF229" s="2">
        <v>39.36</v>
      </c>
      <c r="AG229" s="2">
        <v>1</v>
      </c>
      <c r="AH229" s="22">
        <f t="shared" si="27"/>
        <v>140.70703507314281</v>
      </c>
      <c r="AI229" s="2"/>
    </row>
    <row r="230" spans="1:35" x14ac:dyDescent="0.2">
      <c r="A230" s="6">
        <v>221</v>
      </c>
      <c r="B230" s="5" t="s">
        <v>227</v>
      </c>
      <c r="C230" s="6">
        <v>1</v>
      </c>
      <c r="D230" s="2">
        <v>9869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86801</v>
      </c>
      <c r="M230" s="2">
        <v>0</v>
      </c>
      <c r="N230" s="2">
        <v>12792</v>
      </c>
      <c r="O230" s="2">
        <v>51397</v>
      </c>
      <c r="P230" s="2">
        <v>0</v>
      </c>
      <c r="Q230" s="2">
        <v>0</v>
      </c>
      <c r="R230" s="2">
        <v>0</v>
      </c>
      <c r="S230" s="2">
        <v>0</v>
      </c>
      <c r="T230" s="2" t="s">
        <v>13</v>
      </c>
      <c r="U230" s="2">
        <f t="shared" si="24"/>
        <v>78689.500000000015</v>
      </c>
      <c r="V230" s="22">
        <f t="shared" si="21"/>
        <v>0.80625651333621173</v>
      </c>
      <c r="W230" s="2"/>
      <c r="X230" s="2">
        <v>4614741.4748551529</v>
      </c>
      <c r="Y230" s="24">
        <v>9759859.1389222331</v>
      </c>
      <c r="Z230" s="2">
        <f t="shared" si="25"/>
        <v>5145117.6640670802</v>
      </c>
      <c r="AA230" s="2">
        <f t="shared" si="26"/>
        <v>41482.846285352782</v>
      </c>
      <c r="AB230" s="2"/>
      <c r="AC230" s="22">
        <v>210.61774675620293</v>
      </c>
      <c r="AD230" s="22">
        <f t="shared" si="22"/>
        <v>210.59416536311866</v>
      </c>
      <c r="AE230" s="23">
        <f t="shared" si="23"/>
        <v>-2.3581393084270985E-2</v>
      </c>
      <c r="AF230" s="2">
        <v>34.379999999999995</v>
      </c>
      <c r="AG230" s="2">
        <v>1</v>
      </c>
      <c r="AH230" s="22">
        <f t="shared" si="27"/>
        <v>210.59416536311866</v>
      </c>
      <c r="AI230" s="2"/>
    </row>
    <row r="231" spans="1:35" x14ac:dyDescent="0.2">
      <c r="A231" s="6">
        <v>222</v>
      </c>
      <c r="B231" s="5" t="s">
        <v>226</v>
      </c>
      <c r="C231" s="6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f t="shared" si="24"/>
        <v>0</v>
      </c>
      <c r="V231" s="22">
        <f t="shared" si="21"/>
        <v>0</v>
      </c>
      <c r="W231" s="2"/>
      <c r="X231" s="2">
        <v>13416.833343589547</v>
      </c>
      <c r="Y231" s="24">
        <v>17390</v>
      </c>
      <c r="Z231" s="2">
        <f t="shared" si="25"/>
        <v>3973.1666564104526</v>
      </c>
      <c r="AA231" s="2">
        <f t="shared" si="26"/>
        <v>0</v>
      </c>
      <c r="AB231" s="2"/>
      <c r="AC231" s="22">
        <v>0</v>
      </c>
      <c r="AD231" s="22">
        <f t="shared" si="22"/>
        <v>0</v>
      </c>
      <c r="AE231" s="23">
        <f t="shared" si="23"/>
        <v>0</v>
      </c>
      <c r="AF231" s="2">
        <v>0</v>
      </c>
      <c r="AG231" s="2" t="s">
        <v>93</v>
      </c>
      <c r="AH231" s="22">
        <f t="shared" si="27"/>
        <v>0</v>
      </c>
      <c r="AI231" s="2"/>
    </row>
    <row r="232" spans="1:35" x14ac:dyDescent="0.2">
      <c r="A232" s="6">
        <v>223</v>
      </c>
      <c r="B232" s="5" t="s">
        <v>225</v>
      </c>
      <c r="C232" s="6">
        <v>1</v>
      </c>
      <c r="D232" s="2">
        <v>0</v>
      </c>
      <c r="E232" s="2">
        <v>102862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209550</v>
      </c>
      <c r="L232" s="2">
        <v>344267</v>
      </c>
      <c r="M232" s="2">
        <v>0</v>
      </c>
      <c r="N232" s="2">
        <v>120039</v>
      </c>
      <c r="O232" s="2">
        <v>1456</v>
      </c>
      <c r="P232" s="2">
        <v>0</v>
      </c>
      <c r="Q232" s="2">
        <v>0</v>
      </c>
      <c r="R232" s="2">
        <v>0</v>
      </c>
      <c r="S232" s="2">
        <v>0</v>
      </c>
      <c r="T232" s="2" t="s">
        <v>3</v>
      </c>
      <c r="U232" s="2">
        <f t="shared" si="24"/>
        <v>778174</v>
      </c>
      <c r="V232" s="22">
        <f t="shared" si="21"/>
        <v>10.520958999899323</v>
      </c>
      <c r="W232" s="2"/>
      <c r="X232" s="2">
        <v>6801556.0005172687</v>
      </c>
      <c r="Y232" s="24">
        <v>7396416.999699804</v>
      </c>
      <c r="Z232" s="2">
        <f t="shared" si="25"/>
        <v>594860.99918253534</v>
      </c>
      <c r="AA232" s="2">
        <f t="shared" si="26"/>
        <v>62585.081830385985</v>
      </c>
      <c r="AB232" s="2"/>
      <c r="AC232" s="22">
        <v>113.09137786092182</v>
      </c>
      <c r="AD232" s="22">
        <f t="shared" si="22"/>
        <v>107.82579629296103</v>
      </c>
      <c r="AE232" s="23">
        <f t="shared" si="23"/>
        <v>-5.265581567960794</v>
      </c>
      <c r="AF232" s="2">
        <v>2</v>
      </c>
      <c r="AG232" s="2">
        <v>1</v>
      </c>
      <c r="AH232" s="22">
        <f t="shared" si="27"/>
        <v>107.82579629296103</v>
      </c>
      <c r="AI232" s="2"/>
    </row>
    <row r="233" spans="1:35" x14ac:dyDescent="0.2">
      <c r="A233" s="6">
        <v>224</v>
      </c>
      <c r="B233" s="5" t="s">
        <v>224</v>
      </c>
      <c r="C233" s="6">
        <v>1</v>
      </c>
      <c r="D233" s="2">
        <v>0</v>
      </c>
      <c r="E233" s="2">
        <v>134910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217</v>
      </c>
      <c r="L233" s="2">
        <v>184567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 t="s">
        <v>13</v>
      </c>
      <c r="U233" s="2">
        <f t="shared" si="24"/>
        <v>162812.05000000002</v>
      </c>
      <c r="V233" s="22">
        <f t="shared" si="21"/>
        <v>3.388455800693877</v>
      </c>
      <c r="W233" s="2"/>
      <c r="X233" s="2">
        <v>2186402.5084648258</v>
      </c>
      <c r="Y233" s="24">
        <v>4804904.05</v>
      </c>
      <c r="Z233" s="2">
        <f t="shared" si="25"/>
        <v>2618501.541535174</v>
      </c>
      <c r="AA233" s="2">
        <f t="shared" si="26"/>
        <v>88726.767375407202</v>
      </c>
      <c r="AB233" s="2"/>
      <c r="AC233" s="22">
        <v>222.96922236620787</v>
      </c>
      <c r="AD233" s="22">
        <f t="shared" si="22"/>
        <v>215.70489717083424</v>
      </c>
      <c r="AE233" s="23">
        <f t="shared" si="23"/>
        <v>-7.2643251953736296</v>
      </c>
      <c r="AF233" s="2">
        <v>0</v>
      </c>
      <c r="AG233" s="2">
        <v>1</v>
      </c>
      <c r="AH233" s="22">
        <f t="shared" si="27"/>
        <v>215.70489717083424</v>
      </c>
      <c r="AI233" s="2"/>
    </row>
    <row r="234" spans="1:35" x14ac:dyDescent="0.2">
      <c r="A234" s="6">
        <v>225</v>
      </c>
      <c r="B234" s="5" t="s">
        <v>223</v>
      </c>
      <c r="C234" s="6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f t="shared" si="24"/>
        <v>0</v>
      </c>
      <c r="V234" s="22">
        <f t="shared" si="21"/>
        <v>0</v>
      </c>
      <c r="W234" s="2"/>
      <c r="X234" s="2">
        <v>0</v>
      </c>
      <c r="Y234" s="24">
        <v>0</v>
      </c>
      <c r="Z234" s="2">
        <f t="shared" si="25"/>
        <v>0</v>
      </c>
      <c r="AA234" s="2">
        <f t="shared" si="26"/>
        <v>0</v>
      </c>
      <c r="AB234" s="2"/>
      <c r="AC234" s="22">
        <v>0</v>
      </c>
      <c r="AD234" s="22">
        <f t="shared" si="22"/>
        <v>0</v>
      </c>
      <c r="AE234" s="23">
        <f t="shared" si="23"/>
        <v>0</v>
      </c>
      <c r="AF234" s="2">
        <v>0</v>
      </c>
      <c r="AG234" s="2" t="s">
        <v>93</v>
      </c>
      <c r="AH234" s="22">
        <f t="shared" si="27"/>
        <v>0</v>
      </c>
      <c r="AI234" s="2"/>
    </row>
    <row r="235" spans="1:35" x14ac:dyDescent="0.2">
      <c r="A235" s="6">
        <v>226</v>
      </c>
      <c r="B235" s="5" t="s">
        <v>222</v>
      </c>
      <c r="C235" s="6">
        <v>1</v>
      </c>
      <c r="D235" s="2">
        <v>0</v>
      </c>
      <c r="E235" s="2">
        <v>197500</v>
      </c>
      <c r="F235" s="2">
        <v>0</v>
      </c>
      <c r="G235" s="2">
        <v>0</v>
      </c>
      <c r="H235" s="2">
        <v>0</v>
      </c>
      <c r="I235" s="2">
        <v>29656</v>
      </c>
      <c r="J235" s="2">
        <v>575612</v>
      </c>
      <c r="K235" s="2">
        <v>67194</v>
      </c>
      <c r="L235" s="2">
        <v>600235</v>
      </c>
      <c r="M235" s="2">
        <v>5590</v>
      </c>
      <c r="N235" s="2">
        <v>0</v>
      </c>
      <c r="O235" s="2">
        <v>23777</v>
      </c>
      <c r="P235" s="2">
        <v>0</v>
      </c>
      <c r="Q235" s="2">
        <v>0</v>
      </c>
      <c r="R235" s="2">
        <v>0</v>
      </c>
      <c r="S235" s="2">
        <v>0</v>
      </c>
      <c r="T235" s="2" t="s">
        <v>3</v>
      </c>
      <c r="U235" s="2">
        <f t="shared" si="24"/>
        <v>1499564</v>
      </c>
      <c r="V235" s="22">
        <f t="shared" si="21"/>
        <v>7.5361505422726935</v>
      </c>
      <c r="W235" s="2"/>
      <c r="X235" s="2">
        <v>18658337.210024625</v>
      </c>
      <c r="Y235" s="24">
        <v>19898275.539859015</v>
      </c>
      <c r="Z235" s="2">
        <f t="shared" si="25"/>
        <v>1239938.3298343904</v>
      </c>
      <c r="AA235" s="2">
        <f t="shared" si="26"/>
        <v>93443.619167661396</v>
      </c>
      <c r="AB235" s="2"/>
      <c r="AC235" s="22">
        <v>110.98961211847651</v>
      </c>
      <c r="AD235" s="22">
        <f t="shared" si="22"/>
        <v>106.14467783362144</v>
      </c>
      <c r="AE235" s="23">
        <f t="shared" si="23"/>
        <v>-4.8449342848550714</v>
      </c>
      <c r="AF235" s="2">
        <v>28.98</v>
      </c>
      <c r="AG235" s="2">
        <v>1</v>
      </c>
      <c r="AH235" s="22">
        <f t="shared" si="27"/>
        <v>106.14467783362144</v>
      </c>
      <c r="AI235" s="2"/>
    </row>
    <row r="236" spans="1:35" x14ac:dyDescent="0.2">
      <c r="A236" s="6">
        <v>227</v>
      </c>
      <c r="B236" s="5" t="s">
        <v>221</v>
      </c>
      <c r="C236" s="6">
        <v>1</v>
      </c>
      <c r="D236" s="2">
        <v>0</v>
      </c>
      <c r="E236" s="2">
        <v>12583</v>
      </c>
      <c r="F236" s="2">
        <v>0</v>
      </c>
      <c r="G236" s="2">
        <v>0</v>
      </c>
      <c r="H236" s="2">
        <v>0</v>
      </c>
      <c r="I236" s="2">
        <v>212434</v>
      </c>
      <c r="J236" s="2">
        <v>942368</v>
      </c>
      <c r="K236" s="2">
        <v>0</v>
      </c>
      <c r="L236" s="2">
        <v>492263</v>
      </c>
      <c r="M236" s="2">
        <v>11512</v>
      </c>
      <c r="N236" s="2">
        <v>45014</v>
      </c>
      <c r="O236" s="2">
        <v>11112</v>
      </c>
      <c r="P236" s="2">
        <v>0</v>
      </c>
      <c r="Q236" s="2">
        <v>0</v>
      </c>
      <c r="R236" s="2">
        <v>0</v>
      </c>
      <c r="S236" s="2">
        <v>0</v>
      </c>
      <c r="T236" s="2" t="s">
        <v>111</v>
      </c>
      <c r="U236" s="2">
        <f t="shared" si="24"/>
        <v>1604220.25</v>
      </c>
      <c r="V236" s="22">
        <f t="shared" si="21"/>
        <v>8.0948544672378873</v>
      </c>
      <c r="W236" s="2"/>
      <c r="X236" s="2">
        <v>15937384.115527295</v>
      </c>
      <c r="Y236" s="24">
        <v>19817777.533774357</v>
      </c>
      <c r="Z236" s="2">
        <f t="shared" si="25"/>
        <v>3880393.4182470627</v>
      </c>
      <c r="AA236" s="2">
        <f t="shared" si="26"/>
        <v>314112.19996337732</v>
      </c>
      <c r="AB236" s="2"/>
      <c r="AC236" s="22">
        <v>120.67746311405601</v>
      </c>
      <c r="AD236" s="22">
        <f t="shared" si="22"/>
        <v>122.3768291736733</v>
      </c>
      <c r="AE236" s="23">
        <f t="shared" si="23"/>
        <v>1.6993660596172901</v>
      </c>
      <c r="AF236" s="2">
        <v>12.61</v>
      </c>
      <c r="AG236" s="2">
        <v>1</v>
      </c>
      <c r="AH236" s="22">
        <f t="shared" si="27"/>
        <v>122.3768291736733</v>
      </c>
      <c r="AI236" s="2"/>
    </row>
    <row r="237" spans="1:35" x14ac:dyDescent="0.2">
      <c r="A237" s="6">
        <v>228</v>
      </c>
      <c r="B237" s="5" t="s">
        <v>220</v>
      </c>
      <c r="C237" s="6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f t="shared" si="24"/>
        <v>0</v>
      </c>
      <c r="V237" s="22">
        <f t="shared" si="21"/>
        <v>0</v>
      </c>
      <c r="W237" s="2"/>
      <c r="X237" s="2">
        <v>0</v>
      </c>
      <c r="Y237" s="24">
        <v>0</v>
      </c>
      <c r="Z237" s="2">
        <f t="shared" si="25"/>
        <v>0</v>
      </c>
      <c r="AA237" s="2">
        <f t="shared" si="26"/>
        <v>0</v>
      </c>
      <c r="AB237" s="2"/>
      <c r="AC237" s="22">
        <v>0</v>
      </c>
      <c r="AD237" s="22">
        <f t="shared" si="22"/>
        <v>0</v>
      </c>
      <c r="AE237" s="23">
        <f t="shared" si="23"/>
        <v>0</v>
      </c>
      <c r="AF237" s="2">
        <v>0</v>
      </c>
      <c r="AG237" s="2" t="s">
        <v>93</v>
      </c>
      <c r="AH237" s="22">
        <f t="shared" si="27"/>
        <v>0</v>
      </c>
      <c r="AI237" s="2"/>
    </row>
    <row r="238" spans="1:35" x14ac:dyDescent="0.2">
      <c r="A238" s="6">
        <v>229</v>
      </c>
      <c r="B238" s="5" t="s">
        <v>219</v>
      </c>
      <c r="C238" s="6">
        <v>1</v>
      </c>
      <c r="D238" s="2">
        <v>0</v>
      </c>
      <c r="E238" s="2">
        <v>26000</v>
      </c>
      <c r="F238" s="2">
        <v>0</v>
      </c>
      <c r="G238" s="2">
        <v>0</v>
      </c>
      <c r="H238" s="2">
        <v>0</v>
      </c>
      <c r="I238" s="2">
        <v>0</v>
      </c>
      <c r="J238" s="2">
        <v>1293233</v>
      </c>
      <c r="K238" s="2">
        <v>2358238</v>
      </c>
      <c r="L238" s="2">
        <v>1322122</v>
      </c>
      <c r="M238" s="2">
        <v>4296</v>
      </c>
      <c r="N238" s="2">
        <v>28396</v>
      </c>
      <c r="O238" s="2">
        <v>52259</v>
      </c>
      <c r="P238" s="2">
        <v>0</v>
      </c>
      <c r="Q238" s="2">
        <v>0</v>
      </c>
      <c r="R238" s="2">
        <v>0</v>
      </c>
      <c r="S238" s="2">
        <v>0</v>
      </c>
      <c r="T238" s="2" t="s">
        <v>13</v>
      </c>
      <c r="U238" s="2">
        <f t="shared" si="24"/>
        <v>3960740.3</v>
      </c>
      <c r="V238" s="22">
        <f t="shared" si="21"/>
        <v>5.2563962745046791</v>
      </c>
      <c r="W238" s="2"/>
      <c r="X238" s="2">
        <v>63749465.754188508</v>
      </c>
      <c r="Y238" s="24">
        <v>75350869.553175554</v>
      </c>
      <c r="Z238" s="2">
        <f t="shared" si="25"/>
        <v>11601403.798987046</v>
      </c>
      <c r="AA238" s="2">
        <f t="shared" si="26"/>
        <v>609815.75708019943</v>
      </c>
      <c r="AB238" s="2"/>
      <c r="AC238" s="22">
        <v>109.46571192697388</v>
      </c>
      <c r="AD238" s="22">
        <f t="shared" si="22"/>
        <v>117.24185122474483</v>
      </c>
      <c r="AE238" s="23">
        <f t="shared" si="23"/>
        <v>7.7761392977709534</v>
      </c>
      <c r="AF238" s="2">
        <v>69.459999999999994</v>
      </c>
      <c r="AG238" s="30">
        <v>1</v>
      </c>
      <c r="AH238" s="22">
        <f t="shared" si="27"/>
        <v>117.24185122474483</v>
      </c>
      <c r="AI238" s="2"/>
    </row>
    <row r="239" spans="1:35" x14ac:dyDescent="0.2">
      <c r="A239" s="6">
        <v>230</v>
      </c>
      <c r="B239" s="5" t="s">
        <v>218</v>
      </c>
      <c r="C239" s="6">
        <v>1</v>
      </c>
      <c r="D239" s="2">
        <v>137034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5836</v>
      </c>
      <c r="O239" s="2">
        <v>4933</v>
      </c>
      <c r="P239" s="2">
        <v>0</v>
      </c>
      <c r="Q239" s="2">
        <v>0</v>
      </c>
      <c r="R239" s="2">
        <v>0</v>
      </c>
      <c r="S239" s="2">
        <v>0</v>
      </c>
      <c r="T239" s="2" t="s">
        <v>3</v>
      </c>
      <c r="U239" s="2">
        <f t="shared" si="24"/>
        <v>147803</v>
      </c>
      <c r="V239" s="22">
        <f t="shared" si="21"/>
        <v>7.9948423820662944</v>
      </c>
      <c r="W239" s="2"/>
      <c r="X239" s="2">
        <v>830020.58176676114</v>
      </c>
      <c r="Y239" s="24">
        <v>1848729.3799755913</v>
      </c>
      <c r="Z239" s="2">
        <f t="shared" si="25"/>
        <v>1018708.7982088302</v>
      </c>
      <c r="AA239" s="2">
        <f t="shared" si="26"/>
        <v>81444.162749037758</v>
      </c>
      <c r="AB239" s="2"/>
      <c r="AC239" s="22">
        <v>220.54492415784037</v>
      </c>
      <c r="AD239" s="22">
        <f t="shared" si="22"/>
        <v>212.92064992710834</v>
      </c>
      <c r="AE239" s="23">
        <f t="shared" si="23"/>
        <v>-7.624274230732027</v>
      </c>
      <c r="AF239" s="2">
        <v>4</v>
      </c>
      <c r="AG239" s="2">
        <v>1</v>
      </c>
      <c r="AH239" s="22">
        <f t="shared" si="27"/>
        <v>212.92064992710834</v>
      </c>
      <c r="AI239" s="2"/>
    </row>
    <row r="240" spans="1:35" x14ac:dyDescent="0.2">
      <c r="A240" s="6">
        <v>231</v>
      </c>
      <c r="B240" s="5" t="s">
        <v>217</v>
      </c>
      <c r="C240" s="6">
        <v>1</v>
      </c>
      <c r="D240" s="2">
        <v>0</v>
      </c>
      <c r="E240" s="2">
        <v>734411.5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1100338</v>
      </c>
      <c r="M240" s="2">
        <v>12771</v>
      </c>
      <c r="N240" s="2">
        <v>0</v>
      </c>
      <c r="O240" s="2">
        <v>32432</v>
      </c>
      <c r="P240" s="2">
        <v>0</v>
      </c>
      <c r="Q240" s="2">
        <v>0</v>
      </c>
      <c r="R240" s="2">
        <v>0</v>
      </c>
      <c r="S240" s="2">
        <v>0</v>
      </c>
      <c r="T240" s="2" t="s">
        <v>3</v>
      </c>
      <c r="U240" s="2">
        <f t="shared" si="24"/>
        <v>1879952.5</v>
      </c>
      <c r="V240" s="22">
        <f t="shared" si="21"/>
        <v>5.0452827306087773</v>
      </c>
      <c r="W240" s="2"/>
      <c r="X240" s="2">
        <v>30076801.769575488</v>
      </c>
      <c r="Y240" s="24">
        <v>37261588.703338332</v>
      </c>
      <c r="Z240" s="2">
        <f t="shared" si="25"/>
        <v>7184786.9337628447</v>
      </c>
      <c r="AA240" s="2">
        <f t="shared" si="26"/>
        <v>362492.81440017268</v>
      </c>
      <c r="AB240" s="2"/>
      <c r="AC240" s="22">
        <v>116.76901962791939</v>
      </c>
      <c r="AD240" s="22">
        <f t="shared" si="22"/>
        <v>122.68291080823572</v>
      </c>
      <c r="AE240" s="23">
        <f t="shared" si="23"/>
        <v>5.9138911803163268</v>
      </c>
      <c r="AF240" s="2">
        <v>32.950000000000003</v>
      </c>
      <c r="AG240" s="2">
        <v>1</v>
      </c>
      <c r="AH240" s="22">
        <f t="shared" si="27"/>
        <v>122.68291080823572</v>
      </c>
      <c r="AI240" s="2"/>
    </row>
    <row r="241" spans="1:35" x14ac:dyDescent="0.2">
      <c r="A241" s="6">
        <v>232</v>
      </c>
      <c r="B241" s="5" t="s">
        <v>216</v>
      </c>
      <c r="C241" s="6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f t="shared" si="24"/>
        <v>0</v>
      </c>
      <c r="V241" s="22">
        <f t="shared" si="21"/>
        <v>0</v>
      </c>
      <c r="W241" s="2"/>
      <c r="X241" s="2">
        <v>0</v>
      </c>
      <c r="Y241" s="24">
        <v>0</v>
      </c>
      <c r="Z241" s="2">
        <f t="shared" si="25"/>
        <v>0</v>
      </c>
      <c r="AA241" s="2">
        <f t="shared" si="26"/>
        <v>0</v>
      </c>
      <c r="AB241" s="2"/>
      <c r="AC241" s="22">
        <v>0</v>
      </c>
      <c r="AD241" s="22">
        <f t="shared" si="22"/>
        <v>0</v>
      </c>
      <c r="AE241" s="23">
        <f t="shared" si="23"/>
        <v>0</v>
      </c>
      <c r="AF241" s="2">
        <v>0</v>
      </c>
      <c r="AG241" s="2" t="s">
        <v>93</v>
      </c>
      <c r="AH241" s="22">
        <f t="shared" si="27"/>
        <v>0</v>
      </c>
      <c r="AI241" s="2"/>
    </row>
    <row r="242" spans="1:35" x14ac:dyDescent="0.2">
      <c r="A242" s="6">
        <v>233</v>
      </c>
      <c r="B242" s="5" t="s">
        <v>215</v>
      </c>
      <c r="C242" s="6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f t="shared" si="24"/>
        <v>0</v>
      </c>
      <c r="V242" s="22">
        <f t="shared" si="21"/>
        <v>0</v>
      </c>
      <c r="W242" s="2"/>
      <c r="X242" s="2">
        <v>107334.66674871638</v>
      </c>
      <c r="Y242" s="24">
        <v>183156</v>
      </c>
      <c r="Z242" s="2">
        <f t="shared" si="25"/>
        <v>75821.33325128362</v>
      </c>
      <c r="AA242" s="2">
        <f t="shared" si="26"/>
        <v>0</v>
      </c>
      <c r="AB242" s="2"/>
      <c r="AC242" s="22">
        <v>0</v>
      </c>
      <c r="AD242" s="22">
        <f t="shared" si="22"/>
        <v>0</v>
      </c>
      <c r="AE242" s="23">
        <f t="shared" si="23"/>
        <v>0</v>
      </c>
      <c r="AF242" s="2">
        <v>0</v>
      </c>
      <c r="AG242" s="2" t="s">
        <v>93</v>
      </c>
      <c r="AH242" s="22">
        <f t="shared" si="27"/>
        <v>0</v>
      </c>
      <c r="AI242" s="2"/>
    </row>
    <row r="243" spans="1:35" x14ac:dyDescent="0.2">
      <c r="A243" s="6">
        <v>234</v>
      </c>
      <c r="B243" s="5" t="s">
        <v>214</v>
      </c>
      <c r="C243" s="6">
        <v>1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57250</v>
      </c>
      <c r="K243" s="2">
        <v>0</v>
      </c>
      <c r="L243" s="2">
        <v>48745</v>
      </c>
      <c r="M243" s="2">
        <v>0</v>
      </c>
      <c r="N243" s="2">
        <v>2975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 t="s">
        <v>13</v>
      </c>
      <c r="U243" s="2">
        <f t="shared" si="24"/>
        <v>67536.75</v>
      </c>
      <c r="V243" s="22">
        <f t="shared" si="21"/>
        <v>4.5978531540193242</v>
      </c>
      <c r="W243" s="2"/>
      <c r="X243" s="2">
        <v>716629.18602344103</v>
      </c>
      <c r="Y243" s="24">
        <v>1468875.75</v>
      </c>
      <c r="Z243" s="2">
        <f t="shared" si="25"/>
        <v>752246.56397655897</v>
      </c>
      <c r="AA243" s="2">
        <f t="shared" si="26"/>
        <v>34587.192367798212</v>
      </c>
      <c r="AB243" s="2"/>
      <c r="AC243" s="22">
        <v>199.46171049573078</v>
      </c>
      <c r="AD243" s="22">
        <f t="shared" si="22"/>
        <v>200.14375434400549</v>
      </c>
      <c r="AE243" s="23">
        <f t="shared" si="23"/>
        <v>0.68204384827470221</v>
      </c>
      <c r="AF243" s="2">
        <v>0</v>
      </c>
      <c r="AG243" s="2">
        <v>1</v>
      </c>
      <c r="AH243" s="22">
        <f t="shared" si="27"/>
        <v>200.14375434400549</v>
      </c>
      <c r="AI243" s="2"/>
    </row>
    <row r="244" spans="1:35" x14ac:dyDescent="0.2">
      <c r="A244" s="6">
        <v>235</v>
      </c>
      <c r="B244" s="5" t="s">
        <v>213</v>
      </c>
      <c r="C244" s="6">
        <v>0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>
        <f t="shared" si="24"/>
        <v>0</v>
      </c>
      <c r="V244" s="22">
        <f t="shared" si="21"/>
        <v>0</v>
      </c>
      <c r="W244" s="2"/>
      <c r="X244" s="2">
        <v>0</v>
      </c>
      <c r="Y244" s="24">
        <v>0</v>
      </c>
      <c r="Z244" s="2">
        <f t="shared" si="25"/>
        <v>0</v>
      </c>
      <c r="AA244" s="2">
        <f t="shared" si="26"/>
        <v>0</v>
      </c>
      <c r="AB244" s="2"/>
      <c r="AC244" s="22">
        <v>0</v>
      </c>
      <c r="AD244" s="22">
        <f t="shared" si="22"/>
        <v>0</v>
      </c>
      <c r="AE244" s="23">
        <f t="shared" si="23"/>
        <v>0</v>
      </c>
      <c r="AF244" s="2">
        <v>0</v>
      </c>
      <c r="AG244" s="2" t="s">
        <v>93</v>
      </c>
      <c r="AH244" s="22">
        <f t="shared" si="27"/>
        <v>0</v>
      </c>
      <c r="AI244" s="2"/>
    </row>
    <row r="245" spans="1:35" x14ac:dyDescent="0.2">
      <c r="A245" s="6">
        <v>236</v>
      </c>
      <c r="B245" s="5" t="s">
        <v>212</v>
      </c>
      <c r="C245" s="6">
        <v>1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2690367</v>
      </c>
      <c r="K245" s="2">
        <v>0</v>
      </c>
      <c r="L245" s="2">
        <v>3827694</v>
      </c>
      <c r="M245" s="2">
        <v>36388</v>
      </c>
      <c r="N245" s="2">
        <v>485312</v>
      </c>
      <c r="O245" s="2">
        <v>149223</v>
      </c>
      <c r="P245" s="2">
        <v>0</v>
      </c>
      <c r="Q245" s="2">
        <v>0</v>
      </c>
      <c r="R245" s="2">
        <v>0</v>
      </c>
      <c r="S245" s="2">
        <v>0</v>
      </c>
      <c r="T245" s="2" t="s">
        <v>3</v>
      </c>
      <c r="U245" s="2">
        <f t="shared" si="24"/>
        <v>7188984</v>
      </c>
      <c r="V245" s="22">
        <f t="shared" si="21"/>
        <v>8.4763381001228844</v>
      </c>
      <c r="W245" s="2"/>
      <c r="X245" s="2">
        <v>68570957.773763955</v>
      </c>
      <c r="Y245" s="24">
        <v>84812379.061375335</v>
      </c>
      <c r="Z245" s="2">
        <f t="shared" si="25"/>
        <v>16241421.28761138</v>
      </c>
      <c r="AA245" s="2">
        <f t="shared" si="26"/>
        <v>1376677.7806032721</v>
      </c>
      <c r="AB245" s="2"/>
      <c r="AC245" s="22">
        <v>118.73500385499894</v>
      </c>
      <c r="AD245" s="22">
        <f t="shared" si="22"/>
        <v>121.67789978382879</v>
      </c>
      <c r="AE245" s="23">
        <f t="shared" si="23"/>
        <v>2.9428959288298557</v>
      </c>
      <c r="AF245" s="2">
        <v>155.09000000000003</v>
      </c>
      <c r="AG245" s="2">
        <v>1</v>
      </c>
      <c r="AH245" s="22">
        <f t="shared" si="27"/>
        <v>121.67789978382879</v>
      </c>
      <c r="AI245" s="2"/>
    </row>
    <row r="246" spans="1:35" x14ac:dyDescent="0.2">
      <c r="A246" s="6">
        <v>237</v>
      </c>
      <c r="B246" s="5" t="s">
        <v>211</v>
      </c>
      <c r="C246" s="6">
        <v>0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>
        <f t="shared" si="24"/>
        <v>0</v>
      </c>
      <c r="V246" s="22">
        <f t="shared" si="21"/>
        <v>0</v>
      </c>
      <c r="W246" s="2"/>
      <c r="X246" s="2">
        <v>40250.500030768642</v>
      </c>
      <c r="Y246" s="24">
        <v>71846.848000000013</v>
      </c>
      <c r="Z246" s="2">
        <f t="shared" si="25"/>
        <v>31596.34796923137</v>
      </c>
      <c r="AA246" s="2">
        <f t="shared" si="26"/>
        <v>0</v>
      </c>
      <c r="AB246" s="2"/>
      <c r="AC246" s="22">
        <v>0</v>
      </c>
      <c r="AD246" s="22">
        <f t="shared" si="22"/>
        <v>0</v>
      </c>
      <c r="AE246" s="23">
        <f t="shared" si="23"/>
        <v>0</v>
      </c>
      <c r="AF246" s="2">
        <v>0</v>
      </c>
      <c r="AG246" s="2" t="s">
        <v>93</v>
      </c>
      <c r="AH246" s="22">
        <f t="shared" si="27"/>
        <v>0</v>
      </c>
      <c r="AI246" s="2"/>
    </row>
    <row r="247" spans="1:35" x14ac:dyDescent="0.2">
      <c r="A247" s="6">
        <v>238</v>
      </c>
      <c r="B247" s="5" t="s">
        <v>210</v>
      </c>
      <c r="C247" s="6">
        <v>1</v>
      </c>
      <c r="D247" s="2">
        <v>0</v>
      </c>
      <c r="E247" s="2">
        <v>25000</v>
      </c>
      <c r="F247" s="2">
        <v>0</v>
      </c>
      <c r="G247" s="2">
        <v>0</v>
      </c>
      <c r="H247" s="2">
        <v>0</v>
      </c>
      <c r="I247" s="2">
        <v>0</v>
      </c>
      <c r="J247" s="2">
        <v>101641</v>
      </c>
      <c r="K247" s="2">
        <v>221497</v>
      </c>
      <c r="L247" s="2">
        <v>306083</v>
      </c>
      <c r="M247" s="2">
        <v>0</v>
      </c>
      <c r="N247" s="2">
        <v>0</v>
      </c>
      <c r="O247" s="2">
        <v>26783</v>
      </c>
      <c r="P247" s="2">
        <v>0</v>
      </c>
      <c r="Q247" s="2">
        <v>0</v>
      </c>
      <c r="R247" s="2">
        <v>0</v>
      </c>
      <c r="S247" s="2">
        <v>0</v>
      </c>
      <c r="T247" s="2" t="s">
        <v>3</v>
      </c>
      <c r="U247" s="2">
        <f t="shared" si="24"/>
        <v>681004</v>
      </c>
      <c r="V247" s="22">
        <f t="shared" si="21"/>
        <v>6.1756311313663073</v>
      </c>
      <c r="W247" s="2"/>
      <c r="X247" s="2">
        <v>6634193.2430846673</v>
      </c>
      <c r="Y247" s="24">
        <v>11027277.787709018</v>
      </c>
      <c r="Z247" s="2">
        <f t="shared" si="25"/>
        <v>4393084.544624351</v>
      </c>
      <c r="AA247" s="2">
        <f t="shared" si="26"/>
        <v>271300.69676506321</v>
      </c>
      <c r="AB247" s="2"/>
      <c r="AC247" s="22">
        <v>150.16855756842216</v>
      </c>
      <c r="AD247" s="22">
        <f t="shared" si="22"/>
        <v>162.12939082164576</v>
      </c>
      <c r="AE247" s="23">
        <f t="shared" si="23"/>
        <v>11.960833253223598</v>
      </c>
      <c r="AF247" s="2">
        <v>25.790000000000003</v>
      </c>
      <c r="AG247" s="2">
        <v>1</v>
      </c>
      <c r="AH247" s="22">
        <f t="shared" si="27"/>
        <v>162.12939082164576</v>
      </c>
      <c r="AI247" s="2"/>
    </row>
    <row r="248" spans="1:35" x14ac:dyDescent="0.2">
      <c r="A248" s="6">
        <v>239</v>
      </c>
      <c r="B248" s="5" t="s">
        <v>209</v>
      </c>
      <c r="C248" s="6">
        <v>1</v>
      </c>
      <c r="D248" s="2">
        <v>0</v>
      </c>
      <c r="E248" s="2">
        <v>8000</v>
      </c>
      <c r="F248" s="2">
        <v>0</v>
      </c>
      <c r="G248" s="2">
        <v>0</v>
      </c>
      <c r="H248" s="2">
        <v>0</v>
      </c>
      <c r="I248" s="2">
        <v>0</v>
      </c>
      <c r="J248" s="2">
        <v>2417553</v>
      </c>
      <c r="K248" s="2">
        <v>1843133</v>
      </c>
      <c r="L248" s="2">
        <v>9189990</v>
      </c>
      <c r="M248" s="2">
        <v>47583</v>
      </c>
      <c r="N248" s="2">
        <v>0</v>
      </c>
      <c r="O248" s="2">
        <v>517510</v>
      </c>
      <c r="P248" s="2">
        <v>0</v>
      </c>
      <c r="Q248" s="2">
        <v>0</v>
      </c>
      <c r="R248" s="2">
        <v>0</v>
      </c>
      <c r="S248" s="2">
        <v>0</v>
      </c>
      <c r="T248" s="2" t="s">
        <v>3</v>
      </c>
      <c r="U248" s="2">
        <f t="shared" si="24"/>
        <v>14023769</v>
      </c>
      <c r="V248" s="22">
        <f t="shared" si="21"/>
        <v>11.414359587369532</v>
      </c>
      <c r="W248" s="2"/>
      <c r="X248" s="2">
        <v>88349686.529343486</v>
      </c>
      <c r="Y248" s="24">
        <v>122860760.54164167</v>
      </c>
      <c r="Z248" s="2">
        <f t="shared" si="25"/>
        <v>34511074.012298182</v>
      </c>
      <c r="AA248" s="2">
        <f t="shared" si="26"/>
        <v>3939218.0852269526</v>
      </c>
      <c r="AB248" s="2"/>
      <c r="AC248" s="22">
        <v>134.48492035788641</v>
      </c>
      <c r="AD248" s="22">
        <f t="shared" si="22"/>
        <v>134.60324210309159</v>
      </c>
      <c r="AE248" s="23">
        <f t="shared" si="23"/>
        <v>0.11832174520517924</v>
      </c>
      <c r="AF248" s="2">
        <v>510.08</v>
      </c>
      <c r="AG248" s="2">
        <v>1</v>
      </c>
      <c r="AH248" s="22">
        <f t="shared" si="27"/>
        <v>134.60324210309159</v>
      </c>
      <c r="AI248" s="2"/>
    </row>
    <row r="249" spans="1:35" x14ac:dyDescent="0.2">
      <c r="A249" s="6">
        <v>240</v>
      </c>
      <c r="B249" s="5" t="s">
        <v>208</v>
      </c>
      <c r="C249" s="6">
        <v>1</v>
      </c>
      <c r="D249" s="2">
        <v>0</v>
      </c>
      <c r="E249" s="2">
        <v>494769.2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54911</v>
      </c>
      <c r="M249" s="2">
        <v>0</v>
      </c>
      <c r="N249" s="2">
        <v>172</v>
      </c>
      <c r="O249" s="2">
        <v>2993</v>
      </c>
      <c r="P249" s="2">
        <v>0</v>
      </c>
      <c r="Q249" s="2">
        <v>0</v>
      </c>
      <c r="R249" s="2">
        <v>0</v>
      </c>
      <c r="S249" s="2">
        <v>0</v>
      </c>
      <c r="T249" s="2" t="s">
        <v>3</v>
      </c>
      <c r="U249" s="2">
        <f t="shared" si="24"/>
        <v>552845.19999999995</v>
      </c>
      <c r="V249" s="22">
        <f t="shared" si="21"/>
        <v>14.682059443893088</v>
      </c>
      <c r="W249" s="2"/>
      <c r="X249" s="2">
        <v>2208586.3887203764</v>
      </c>
      <c r="Y249" s="24">
        <v>3765447.2256611963</v>
      </c>
      <c r="Z249" s="2">
        <f t="shared" si="25"/>
        <v>1556860.8369408199</v>
      </c>
      <c r="AA249" s="2">
        <f t="shared" si="26"/>
        <v>228579.23353834264</v>
      </c>
      <c r="AB249" s="2"/>
      <c r="AC249" s="22">
        <v>156.92637289254867</v>
      </c>
      <c r="AD249" s="22">
        <f t="shared" si="22"/>
        <v>160.14170920305565</v>
      </c>
      <c r="AE249" s="23">
        <f t="shared" si="23"/>
        <v>3.2153363105069843</v>
      </c>
      <c r="AF249" s="2">
        <v>2</v>
      </c>
      <c r="AG249" s="2">
        <v>1</v>
      </c>
      <c r="AH249" s="22">
        <f t="shared" si="27"/>
        <v>160.14170920305565</v>
      </c>
      <c r="AI249" s="2"/>
    </row>
    <row r="250" spans="1:35" x14ac:dyDescent="0.2">
      <c r="A250" s="6">
        <v>241</v>
      </c>
      <c r="B250" s="5" t="s">
        <v>207</v>
      </c>
      <c r="C250" s="6">
        <v>0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>
        <f t="shared" si="24"/>
        <v>0</v>
      </c>
      <c r="V250" s="22">
        <f t="shared" si="21"/>
        <v>0</v>
      </c>
      <c r="W250" s="2"/>
      <c r="X250" s="2">
        <v>0</v>
      </c>
      <c r="Y250" s="24">
        <v>0</v>
      </c>
      <c r="Z250" s="2">
        <f t="shared" si="25"/>
        <v>0</v>
      </c>
      <c r="AA250" s="2">
        <f t="shared" si="26"/>
        <v>0</v>
      </c>
      <c r="AB250" s="2"/>
      <c r="AC250" s="22">
        <v>0</v>
      </c>
      <c r="AD250" s="22">
        <f t="shared" si="22"/>
        <v>0</v>
      </c>
      <c r="AE250" s="23">
        <f t="shared" si="23"/>
        <v>0</v>
      </c>
      <c r="AF250" s="2">
        <v>0</v>
      </c>
      <c r="AG250" s="2" t="s">
        <v>93</v>
      </c>
      <c r="AH250" s="22">
        <f t="shared" si="27"/>
        <v>0</v>
      </c>
      <c r="AI250" s="2"/>
    </row>
    <row r="251" spans="1:35" x14ac:dyDescent="0.2">
      <c r="A251" s="6">
        <v>242</v>
      </c>
      <c r="B251" s="5" t="s">
        <v>206</v>
      </c>
      <c r="C251" s="6">
        <v>1</v>
      </c>
      <c r="D251" s="2">
        <v>0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69865</v>
      </c>
      <c r="K251" s="2">
        <v>20100</v>
      </c>
      <c r="L251" s="2">
        <v>288602</v>
      </c>
      <c r="M251" s="2">
        <v>0</v>
      </c>
      <c r="N251" s="2">
        <v>52980</v>
      </c>
      <c r="O251" s="2">
        <v>7660</v>
      </c>
      <c r="P251" s="2">
        <v>0</v>
      </c>
      <c r="Q251" s="2">
        <v>0</v>
      </c>
      <c r="R251" s="2">
        <v>0</v>
      </c>
      <c r="S251" s="2">
        <v>0</v>
      </c>
      <c r="T251" s="2" t="s">
        <v>13</v>
      </c>
      <c r="U251" s="2">
        <f t="shared" si="24"/>
        <v>193895.30000000002</v>
      </c>
      <c r="V251" s="22">
        <f t="shared" si="21"/>
        <v>3.885613895799795</v>
      </c>
      <c r="W251" s="2"/>
      <c r="X251" s="2">
        <v>1300534.3107840288</v>
      </c>
      <c r="Y251" s="24">
        <v>4990081.4954772955</v>
      </c>
      <c r="Z251" s="2">
        <f t="shared" si="25"/>
        <v>3689547.1846932666</v>
      </c>
      <c r="AA251" s="2">
        <f t="shared" si="26"/>
        <v>143361.55810053169</v>
      </c>
      <c r="AB251" s="2"/>
      <c r="AC251" s="22">
        <v>318.84569222163071</v>
      </c>
      <c r="AD251" s="22">
        <f t="shared" si="22"/>
        <v>372.67143951434178</v>
      </c>
      <c r="AE251" s="23">
        <f t="shared" si="23"/>
        <v>53.825747292711071</v>
      </c>
      <c r="AF251" s="2">
        <v>4.71</v>
      </c>
      <c r="AG251" s="2">
        <v>1</v>
      </c>
      <c r="AH251" s="22">
        <f t="shared" si="27"/>
        <v>372.67143951434178</v>
      </c>
      <c r="AI251" s="2"/>
    </row>
    <row r="252" spans="1:35" x14ac:dyDescent="0.2">
      <c r="A252" s="6">
        <v>243</v>
      </c>
      <c r="B252" s="5" t="s">
        <v>205</v>
      </c>
      <c r="C252" s="6">
        <v>1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7881800</v>
      </c>
      <c r="K252" s="2">
        <v>300000</v>
      </c>
      <c r="L252" s="2">
        <v>9076853</v>
      </c>
      <c r="M252" s="2">
        <v>15695</v>
      </c>
      <c r="N252" s="2">
        <v>0</v>
      </c>
      <c r="O252" s="2">
        <v>59539</v>
      </c>
      <c r="P252" s="2">
        <v>0</v>
      </c>
      <c r="Q252" s="2">
        <v>0</v>
      </c>
      <c r="R252" s="2">
        <v>0</v>
      </c>
      <c r="S252" s="2">
        <v>0</v>
      </c>
      <c r="T252" s="2" t="s">
        <v>3</v>
      </c>
      <c r="U252" s="2">
        <f t="shared" si="24"/>
        <v>17333887</v>
      </c>
      <c r="V252" s="22">
        <f t="shared" si="21"/>
        <v>12.148640397735019</v>
      </c>
      <c r="W252" s="2"/>
      <c r="X252" s="2">
        <v>112465494.00668323</v>
      </c>
      <c r="Y252" s="24">
        <v>142681702.91081885</v>
      </c>
      <c r="Z252" s="2">
        <f t="shared" si="25"/>
        <v>30216208.904135615</v>
      </c>
      <c r="AA252" s="2">
        <f t="shared" si="26"/>
        <v>3670858.5615918254</v>
      </c>
      <c r="AB252" s="2"/>
      <c r="AC252" s="22">
        <v>124.3613094589826</v>
      </c>
      <c r="AD252" s="22">
        <f t="shared" si="22"/>
        <v>123.603106514578</v>
      </c>
      <c r="AE252" s="23">
        <f t="shared" si="23"/>
        <v>-0.75820294440460145</v>
      </c>
      <c r="AF252" s="2">
        <v>58.94</v>
      </c>
      <c r="AG252" s="2">
        <v>1</v>
      </c>
      <c r="AH252" s="22">
        <f t="shared" si="27"/>
        <v>123.603106514578</v>
      </c>
      <c r="AI252" s="2"/>
    </row>
    <row r="253" spans="1:35" x14ac:dyDescent="0.2">
      <c r="A253" s="6">
        <v>244</v>
      </c>
      <c r="B253" s="5" t="s">
        <v>204</v>
      </c>
      <c r="C253" s="6">
        <v>1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2620000</v>
      </c>
      <c r="K253" s="2">
        <v>665000</v>
      </c>
      <c r="L253" s="2">
        <v>264332</v>
      </c>
      <c r="M253" s="2">
        <v>23273</v>
      </c>
      <c r="N253" s="2">
        <v>77369</v>
      </c>
      <c r="O253" s="2">
        <v>339424</v>
      </c>
      <c r="P253" s="2">
        <v>0</v>
      </c>
      <c r="Q253" s="2">
        <v>0</v>
      </c>
      <c r="R253" s="2">
        <v>0</v>
      </c>
      <c r="S253" s="2">
        <v>0</v>
      </c>
      <c r="T253" s="2" t="s">
        <v>13</v>
      </c>
      <c r="U253" s="2">
        <f t="shared" si="24"/>
        <v>3764715.8</v>
      </c>
      <c r="V253" s="22">
        <f t="shared" si="21"/>
        <v>7.0663674779094467</v>
      </c>
      <c r="W253" s="2"/>
      <c r="X253" s="2">
        <v>37100685.939180903</v>
      </c>
      <c r="Y253" s="24">
        <v>53276535.812340379</v>
      </c>
      <c r="Z253" s="2">
        <f t="shared" si="25"/>
        <v>16175849.873159476</v>
      </c>
      <c r="AA253" s="2">
        <f t="shared" si="26"/>
        <v>1143044.9947123977</v>
      </c>
      <c r="AB253" s="2"/>
      <c r="AC253" s="22">
        <v>134.1490868224441</v>
      </c>
      <c r="AD253" s="22">
        <f t="shared" si="22"/>
        <v>140.51894054759615</v>
      </c>
      <c r="AE253" s="23">
        <f t="shared" si="23"/>
        <v>6.3698537251520406</v>
      </c>
      <c r="AF253" s="2">
        <v>343.03999999999996</v>
      </c>
      <c r="AG253" s="2">
        <v>1</v>
      </c>
      <c r="AH253" s="22">
        <f t="shared" si="27"/>
        <v>140.51894054759615</v>
      </c>
      <c r="AI253" s="2"/>
    </row>
    <row r="254" spans="1:35" x14ac:dyDescent="0.2">
      <c r="A254" s="6">
        <v>245</v>
      </c>
      <c r="B254" s="5" t="s">
        <v>203</v>
      </c>
      <c r="C254" s="6">
        <v>0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f t="shared" si="24"/>
        <v>0</v>
      </c>
      <c r="V254" s="22">
        <f t="shared" si="21"/>
        <v>0</v>
      </c>
      <c r="W254" s="2"/>
      <c r="X254" s="2">
        <v>0</v>
      </c>
      <c r="Y254" s="24">
        <v>0</v>
      </c>
      <c r="Z254" s="2">
        <f t="shared" si="25"/>
        <v>0</v>
      </c>
      <c r="AA254" s="2">
        <f t="shared" si="26"/>
        <v>0</v>
      </c>
      <c r="AB254" s="2"/>
      <c r="AC254" s="22">
        <v>0</v>
      </c>
      <c r="AD254" s="22">
        <f t="shared" si="22"/>
        <v>0</v>
      </c>
      <c r="AE254" s="23">
        <f t="shared" si="23"/>
        <v>0</v>
      </c>
      <c r="AF254" s="2">
        <v>0</v>
      </c>
      <c r="AG254" s="2" t="s">
        <v>93</v>
      </c>
      <c r="AH254" s="22">
        <f t="shared" si="27"/>
        <v>0</v>
      </c>
      <c r="AI254" s="2"/>
    </row>
    <row r="255" spans="1:35" x14ac:dyDescent="0.2">
      <c r="A255" s="6">
        <v>246</v>
      </c>
      <c r="B255" s="5" t="s">
        <v>202</v>
      </c>
      <c r="C255" s="6">
        <v>1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2036199.36</v>
      </c>
      <c r="K255" s="2">
        <v>980481.49</v>
      </c>
      <c r="L255" s="2">
        <v>2260907</v>
      </c>
      <c r="M255" s="2">
        <v>13689</v>
      </c>
      <c r="N255" s="2">
        <v>0</v>
      </c>
      <c r="O255" s="2">
        <v>2840</v>
      </c>
      <c r="P255" s="2">
        <v>0</v>
      </c>
      <c r="Q255" s="2">
        <v>0</v>
      </c>
      <c r="R255" s="2">
        <v>0</v>
      </c>
      <c r="S255" s="2">
        <v>0</v>
      </c>
      <c r="T255" s="2" t="s">
        <v>3</v>
      </c>
      <c r="U255" s="2">
        <f t="shared" si="24"/>
        <v>5294116.8499999996</v>
      </c>
      <c r="V255" s="22">
        <f t="shared" si="21"/>
        <v>10.006500757843087</v>
      </c>
      <c r="W255" s="2"/>
      <c r="X255" s="2">
        <v>40268620.860512272</v>
      </c>
      <c r="Y255" s="24">
        <v>52906775.086690269</v>
      </c>
      <c r="Z255" s="2">
        <f t="shared" si="25"/>
        <v>12638154.226177998</v>
      </c>
      <c r="AA255" s="2">
        <f t="shared" si="26"/>
        <v>1264636.9984198795</v>
      </c>
      <c r="AB255" s="2"/>
      <c r="AC255" s="22">
        <v>127.24621488874637</v>
      </c>
      <c r="AD255" s="22">
        <f t="shared" si="22"/>
        <v>128.24411908010259</v>
      </c>
      <c r="AE255" s="23">
        <f t="shared" si="23"/>
        <v>0.99790419135622699</v>
      </c>
      <c r="AF255" s="2">
        <v>3</v>
      </c>
      <c r="AG255" s="2">
        <v>1</v>
      </c>
      <c r="AH255" s="22">
        <f t="shared" si="27"/>
        <v>128.24411908010259</v>
      </c>
      <c r="AI255" s="2"/>
    </row>
    <row r="256" spans="1:35" x14ac:dyDescent="0.2">
      <c r="A256" s="6">
        <v>247</v>
      </c>
      <c r="B256" s="5" t="s">
        <v>201</v>
      </c>
      <c r="C256" s="6">
        <v>0</v>
      </c>
      <c r="D256" s="2">
        <v>0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f t="shared" si="24"/>
        <v>0</v>
      </c>
      <c r="V256" s="22">
        <f t="shared" si="21"/>
        <v>0</v>
      </c>
      <c r="W256" s="2"/>
      <c r="X256" s="2">
        <v>0</v>
      </c>
      <c r="Y256" s="24">
        <v>627498</v>
      </c>
      <c r="Z256" s="2">
        <f t="shared" si="25"/>
        <v>627498</v>
      </c>
      <c r="AA256" s="2">
        <f t="shared" si="26"/>
        <v>0</v>
      </c>
      <c r="AB256" s="2"/>
      <c r="AC256" s="22">
        <v>0</v>
      </c>
      <c r="AD256" s="22">
        <f t="shared" si="22"/>
        <v>0</v>
      </c>
      <c r="AE256" s="23">
        <f t="shared" si="23"/>
        <v>0</v>
      </c>
      <c r="AF256" s="2">
        <v>0</v>
      </c>
      <c r="AG256" s="2" t="s">
        <v>93</v>
      </c>
      <c r="AH256" s="22">
        <f t="shared" si="27"/>
        <v>0</v>
      </c>
      <c r="AI256" s="2"/>
    </row>
    <row r="257" spans="1:35" x14ac:dyDescent="0.2">
      <c r="A257" s="6">
        <v>248</v>
      </c>
      <c r="B257" s="5" t="s">
        <v>200</v>
      </c>
      <c r="C257" s="6">
        <v>1</v>
      </c>
      <c r="D257" s="2">
        <v>0</v>
      </c>
      <c r="E257" s="2">
        <v>3888000</v>
      </c>
      <c r="F257" s="2">
        <v>0</v>
      </c>
      <c r="G257" s="2">
        <v>0</v>
      </c>
      <c r="H257" s="2">
        <v>0</v>
      </c>
      <c r="I257" s="2">
        <v>0</v>
      </c>
      <c r="J257" s="2">
        <v>3879000</v>
      </c>
      <c r="K257" s="2">
        <v>2592000</v>
      </c>
      <c r="L257" s="2">
        <v>489857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 t="s">
        <v>13</v>
      </c>
      <c r="U257" s="2">
        <f t="shared" si="24"/>
        <v>10432478.550000001</v>
      </c>
      <c r="V257" s="22">
        <f t="shared" si="21"/>
        <v>10.650388002479069</v>
      </c>
      <c r="W257" s="2"/>
      <c r="X257" s="2">
        <v>88195564.570087463</v>
      </c>
      <c r="Y257" s="24">
        <v>97953976.395711154</v>
      </c>
      <c r="Z257" s="2">
        <f t="shared" si="25"/>
        <v>9758411.8256236911</v>
      </c>
      <c r="AA257" s="2">
        <f t="shared" si="26"/>
        <v>1039308.7223087243</v>
      </c>
      <c r="AB257" s="2"/>
      <c r="AC257" s="22">
        <v>110.84862038006588</v>
      </c>
      <c r="AD257" s="22">
        <f t="shared" si="22"/>
        <v>109.88610158097696</v>
      </c>
      <c r="AE257" s="23">
        <f t="shared" si="23"/>
        <v>-0.9625187990889259</v>
      </c>
      <c r="AF257" s="2">
        <v>310.0200000000001</v>
      </c>
      <c r="AG257" s="2">
        <v>1</v>
      </c>
      <c r="AH257" s="22">
        <f t="shared" si="27"/>
        <v>109.88610158097696</v>
      </c>
      <c r="AI257" s="2"/>
    </row>
    <row r="258" spans="1:35" x14ac:dyDescent="0.2">
      <c r="A258" s="6">
        <v>249</v>
      </c>
      <c r="B258" s="5" t="s">
        <v>199</v>
      </c>
      <c r="C258" s="6">
        <v>1</v>
      </c>
      <c r="D258" s="2">
        <v>65003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13013</v>
      </c>
      <c r="N258" s="2">
        <v>382</v>
      </c>
      <c r="O258" s="2">
        <v>2068</v>
      </c>
      <c r="P258" s="2">
        <v>0</v>
      </c>
      <c r="Q258" s="2">
        <v>0</v>
      </c>
      <c r="R258" s="2">
        <v>0</v>
      </c>
      <c r="S258" s="2">
        <v>0</v>
      </c>
      <c r="T258" s="2" t="s">
        <v>13</v>
      </c>
      <c r="U258" s="2">
        <f t="shared" si="24"/>
        <v>25213.450000000004</v>
      </c>
      <c r="V258" s="22">
        <f t="shared" si="21"/>
        <v>0.73190658654823082</v>
      </c>
      <c r="W258" s="2"/>
      <c r="X258" s="2">
        <v>1268580.5002314509</v>
      </c>
      <c r="Y258" s="24">
        <v>3444900</v>
      </c>
      <c r="Z258" s="2">
        <f t="shared" si="25"/>
        <v>2176319.4997685491</v>
      </c>
      <c r="AA258" s="2">
        <f t="shared" si="26"/>
        <v>15928.62576313952</v>
      </c>
      <c r="AB258" s="2"/>
      <c r="AC258" s="22">
        <v>277.74398434611595</v>
      </c>
      <c r="AD258" s="22">
        <f t="shared" si="22"/>
        <v>270.29986458181003</v>
      </c>
      <c r="AE258" s="23">
        <f t="shared" si="23"/>
        <v>-7.444119764305924</v>
      </c>
      <c r="AF258" s="2">
        <v>0.53</v>
      </c>
      <c r="AG258" s="2">
        <v>0</v>
      </c>
      <c r="AH258" s="22">
        <f t="shared" si="27"/>
        <v>277.74398434611595</v>
      </c>
      <c r="AI258" s="2"/>
    </row>
    <row r="259" spans="1:35" x14ac:dyDescent="0.2">
      <c r="A259" s="6">
        <v>250</v>
      </c>
      <c r="B259" s="5" t="s">
        <v>198</v>
      </c>
      <c r="C259" s="6">
        <v>1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79749</v>
      </c>
      <c r="K259" s="2">
        <v>135135</v>
      </c>
      <c r="L259" s="2">
        <v>174959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 t="s">
        <v>13</v>
      </c>
      <c r="U259" s="2">
        <f t="shared" si="24"/>
        <v>241127.85</v>
      </c>
      <c r="V259" s="22">
        <f t="shared" si="21"/>
        <v>3.6700401914303939</v>
      </c>
      <c r="W259" s="2"/>
      <c r="X259" s="2">
        <v>4319981.4040858541</v>
      </c>
      <c r="Y259" s="24">
        <v>6570169.1922349408</v>
      </c>
      <c r="Z259" s="2">
        <f t="shared" si="25"/>
        <v>2250187.7881490868</v>
      </c>
      <c r="AA259" s="2">
        <f t="shared" si="26"/>
        <v>82582.796207730091</v>
      </c>
      <c r="AB259" s="2"/>
      <c r="AC259" s="22">
        <v>144.38125915304718</v>
      </c>
      <c r="AD259" s="22">
        <f t="shared" si="22"/>
        <v>150.17625746933143</v>
      </c>
      <c r="AE259" s="23">
        <f t="shared" si="23"/>
        <v>5.79499831628425</v>
      </c>
      <c r="AF259" s="2">
        <v>1</v>
      </c>
      <c r="AG259" s="2">
        <v>1</v>
      </c>
      <c r="AH259" s="22">
        <f t="shared" si="27"/>
        <v>150.17625746933143</v>
      </c>
      <c r="AI259" s="2"/>
    </row>
    <row r="260" spans="1:35" x14ac:dyDescent="0.2">
      <c r="A260" s="6">
        <v>251</v>
      </c>
      <c r="B260" s="5" t="s">
        <v>197</v>
      </c>
      <c r="C260" s="6">
        <v>1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1140000</v>
      </c>
      <c r="K260" s="2">
        <v>700000</v>
      </c>
      <c r="L260" s="2">
        <v>1690155</v>
      </c>
      <c r="M260" s="2">
        <v>29731</v>
      </c>
      <c r="N260" s="2">
        <v>12515</v>
      </c>
      <c r="O260" s="2">
        <v>96668</v>
      </c>
      <c r="P260" s="2">
        <v>0</v>
      </c>
      <c r="Q260" s="2">
        <v>0</v>
      </c>
      <c r="R260" s="2">
        <v>0</v>
      </c>
      <c r="S260" s="2">
        <v>0</v>
      </c>
      <c r="T260" s="2" t="s">
        <v>3</v>
      </c>
      <c r="U260" s="2">
        <f t="shared" si="24"/>
        <v>3669069</v>
      </c>
      <c r="V260" s="22">
        <f t="shared" si="21"/>
        <v>11.315189446291768</v>
      </c>
      <c r="W260" s="2"/>
      <c r="X260" s="2">
        <v>25966055.368246898</v>
      </c>
      <c r="Y260" s="24">
        <v>32426050.110919118</v>
      </c>
      <c r="Z260" s="2">
        <f t="shared" si="25"/>
        <v>6459994.7426722199</v>
      </c>
      <c r="AA260" s="2">
        <f t="shared" si="26"/>
        <v>730960.64335385012</v>
      </c>
      <c r="AB260" s="2"/>
      <c r="AC260" s="22">
        <v>116.48567259664414</v>
      </c>
      <c r="AD260" s="22">
        <f t="shared" si="22"/>
        <v>122.06355188753173</v>
      </c>
      <c r="AE260" s="23">
        <f t="shared" si="23"/>
        <v>5.5778792908875943</v>
      </c>
      <c r="AF260" s="2">
        <v>107.36000000000003</v>
      </c>
      <c r="AG260" s="2">
        <v>1</v>
      </c>
      <c r="AH260" s="22">
        <f t="shared" si="27"/>
        <v>122.06355188753173</v>
      </c>
      <c r="AI260" s="2"/>
    </row>
    <row r="261" spans="1:35" x14ac:dyDescent="0.2">
      <c r="A261" s="6">
        <v>252</v>
      </c>
      <c r="B261" s="5" t="s">
        <v>196</v>
      </c>
      <c r="C261" s="6">
        <v>1</v>
      </c>
      <c r="D261" s="2">
        <v>0</v>
      </c>
      <c r="E261" s="2">
        <v>245557</v>
      </c>
      <c r="F261" s="2">
        <v>0</v>
      </c>
      <c r="G261" s="2">
        <v>0</v>
      </c>
      <c r="H261" s="2">
        <v>0</v>
      </c>
      <c r="I261" s="2">
        <v>0</v>
      </c>
      <c r="J261" s="2">
        <v>872703</v>
      </c>
      <c r="K261" s="2">
        <v>122912</v>
      </c>
      <c r="L261" s="2">
        <v>447124</v>
      </c>
      <c r="M261" s="2">
        <v>17969</v>
      </c>
      <c r="N261" s="2">
        <v>30608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 t="s">
        <v>3</v>
      </c>
      <c r="U261" s="2">
        <f t="shared" si="24"/>
        <v>1736873</v>
      </c>
      <c r="V261" s="22">
        <f t="shared" si="21"/>
        <v>11.370630375053329</v>
      </c>
      <c r="W261" s="2"/>
      <c r="X261" s="2">
        <v>7549140.3215470212</v>
      </c>
      <c r="Y261" s="24">
        <v>15275081</v>
      </c>
      <c r="Z261" s="2">
        <f t="shared" si="25"/>
        <v>7725940.6784529788</v>
      </c>
      <c r="AA261" s="2">
        <f t="shared" si="26"/>
        <v>878488.15754277573</v>
      </c>
      <c r="AB261" s="2"/>
      <c r="AC261" s="22">
        <v>185.92903902124803</v>
      </c>
      <c r="AD261" s="22">
        <f t="shared" si="22"/>
        <v>190.70506348075108</v>
      </c>
      <c r="AE261" s="23">
        <f t="shared" si="23"/>
        <v>4.7760244595030485</v>
      </c>
      <c r="AF261" s="2">
        <v>0</v>
      </c>
      <c r="AG261" s="2">
        <v>1</v>
      </c>
      <c r="AH261" s="22">
        <f t="shared" si="27"/>
        <v>190.70506348075108</v>
      </c>
      <c r="AI261" s="2"/>
    </row>
    <row r="262" spans="1:35" x14ac:dyDescent="0.2">
      <c r="A262" s="6">
        <v>253</v>
      </c>
      <c r="B262" s="5" t="s">
        <v>195</v>
      </c>
      <c r="C262" s="6">
        <v>1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2570</v>
      </c>
      <c r="M262" s="2">
        <v>0</v>
      </c>
      <c r="N262" s="2">
        <v>1017</v>
      </c>
      <c r="O262" s="2">
        <v>4241</v>
      </c>
      <c r="P262" s="2">
        <v>0</v>
      </c>
      <c r="Q262" s="2">
        <v>0</v>
      </c>
      <c r="R262" s="2">
        <v>0</v>
      </c>
      <c r="S262" s="2">
        <v>0</v>
      </c>
      <c r="T262" s="2" t="s">
        <v>13</v>
      </c>
      <c r="U262" s="2">
        <f t="shared" si="24"/>
        <v>5643.5</v>
      </c>
      <c r="V262" s="22">
        <f t="shared" si="21"/>
        <v>0.29898048885742373</v>
      </c>
      <c r="W262" s="2"/>
      <c r="X262" s="2">
        <v>637861.27157375612</v>
      </c>
      <c r="Y262" s="24">
        <v>1887581.3674554673</v>
      </c>
      <c r="Z262" s="2">
        <f t="shared" si="25"/>
        <v>1249720.0958817112</v>
      </c>
      <c r="AA262" s="2">
        <f t="shared" si="26"/>
        <v>3736.4192520166048</v>
      </c>
      <c r="AB262" s="2"/>
      <c r="AC262" s="22">
        <v>293.16591205261881</v>
      </c>
      <c r="AD262" s="22">
        <f t="shared" si="22"/>
        <v>295.33772187729085</v>
      </c>
      <c r="AE262" s="23">
        <f t="shared" si="23"/>
        <v>2.1718098246720388</v>
      </c>
      <c r="AF262" s="2">
        <v>2</v>
      </c>
      <c r="AG262" s="2">
        <v>1</v>
      </c>
      <c r="AH262" s="22">
        <f t="shared" si="27"/>
        <v>295.33772187729085</v>
      </c>
      <c r="AI262" s="2"/>
    </row>
    <row r="263" spans="1:35" x14ac:dyDescent="0.2">
      <c r="A263" s="6">
        <v>254</v>
      </c>
      <c r="B263" s="5" t="s">
        <v>194</v>
      </c>
      <c r="C263" s="6">
        <v>0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f t="shared" si="24"/>
        <v>0</v>
      </c>
      <c r="V263" s="22">
        <f t="shared" si="21"/>
        <v>0</v>
      </c>
      <c r="W263" s="2"/>
      <c r="X263" s="2">
        <v>69109.922267947739</v>
      </c>
      <c r="Y263" s="24">
        <v>85171.45</v>
      </c>
      <c r="Z263" s="2">
        <f t="shared" si="25"/>
        <v>16061.527732052258</v>
      </c>
      <c r="AA263" s="2">
        <f t="shared" si="26"/>
        <v>0</v>
      </c>
      <c r="AB263" s="2"/>
      <c r="AC263" s="22">
        <v>0</v>
      </c>
      <c r="AD263" s="22">
        <f t="shared" si="22"/>
        <v>0</v>
      </c>
      <c r="AE263" s="23">
        <f t="shared" si="23"/>
        <v>0</v>
      </c>
      <c r="AF263" s="2">
        <v>0</v>
      </c>
      <c r="AG263" s="2" t="s">
        <v>93</v>
      </c>
      <c r="AH263" s="22">
        <f t="shared" si="27"/>
        <v>0</v>
      </c>
      <c r="AI263" s="2"/>
    </row>
    <row r="264" spans="1:35" x14ac:dyDescent="0.2">
      <c r="A264" s="6">
        <v>255</v>
      </c>
      <c r="B264" s="5" t="s">
        <v>193</v>
      </c>
      <c r="C264" s="6">
        <v>0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>
        <f t="shared" si="24"/>
        <v>0</v>
      </c>
      <c r="V264" s="22">
        <f t="shared" si="21"/>
        <v>0</v>
      </c>
      <c r="W264" s="2"/>
      <c r="X264" s="2">
        <v>0</v>
      </c>
      <c r="Y264" s="24">
        <v>0</v>
      </c>
      <c r="Z264" s="2">
        <f t="shared" si="25"/>
        <v>0</v>
      </c>
      <c r="AA264" s="2">
        <f t="shared" si="26"/>
        <v>0</v>
      </c>
      <c r="AB264" s="2"/>
      <c r="AC264" s="22">
        <v>0</v>
      </c>
      <c r="AD264" s="22">
        <f t="shared" si="22"/>
        <v>0</v>
      </c>
      <c r="AE264" s="23">
        <f t="shared" si="23"/>
        <v>0</v>
      </c>
      <c r="AF264" s="2">
        <v>0</v>
      </c>
      <c r="AG264" s="2" t="s">
        <v>93</v>
      </c>
      <c r="AH264" s="22">
        <f t="shared" si="27"/>
        <v>0</v>
      </c>
      <c r="AI264" s="2"/>
    </row>
    <row r="265" spans="1:35" x14ac:dyDescent="0.2">
      <c r="A265" s="6">
        <v>256</v>
      </c>
      <c r="B265" s="5" t="s">
        <v>192</v>
      </c>
      <c r="C265" s="6">
        <v>0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9443.3799999999992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f t="shared" si="24"/>
        <v>9443.3799999999992</v>
      </c>
      <c r="V265" s="22">
        <f t="shared" si="21"/>
        <v>0</v>
      </c>
      <c r="W265" s="2"/>
      <c r="X265" s="2">
        <v>240301.01604183207</v>
      </c>
      <c r="Y265" s="24">
        <v>275346.84999999998</v>
      </c>
      <c r="Z265" s="2">
        <f t="shared" si="25"/>
        <v>35045.833958167903</v>
      </c>
      <c r="AA265" s="2">
        <f t="shared" si="26"/>
        <v>0</v>
      </c>
      <c r="AB265" s="2"/>
      <c r="AC265" s="22">
        <v>0</v>
      </c>
      <c r="AD265" s="22">
        <f t="shared" si="22"/>
        <v>0</v>
      </c>
      <c r="AE265" s="23">
        <f t="shared" si="23"/>
        <v>0</v>
      </c>
      <c r="AF265" s="2">
        <v>0</v>
      </c>
      <c r="AG265" s="2" t="s">
        <v>93</v>
      </c>
      <c r="AH265" s="22">
        <f t="shared" si="27"/>
        <v>0</v>
      </c>
      <c r="AI265" s="2"/>
    </row>
    <row r="266" spans="1:35" x14ac:dyDescent="0.2">
      <c r="A266" s="6">
        <v>257</v>
      </c>
      <c r="B266" s="5" t="s">
        <v>191</v>
      </c>
      <c r="C266" s="6">
        <v>0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>
        <f t="shared" si="24"/>
        <v>0</v>
      </c>
      <c r="V266" s="22">
        <f t="shared" ref="V266:V329" si="28">IF(AND(C266=1,U266&gt;0),U266/Y266*100,0)</f>
        <v>0</v>
      </c>
      <c r="W266" s="2"/>
      <c r="X266" s="2">
        <v>0</v>
      </c>
      <c r="Y266" s="24">
        <v>0</v>
      </c>
      <c r="Z266" s="2">
        <f t="shared" si="25"/>
        <v>0</v>
      </c>
      <c r="AA266" s="2">
        <f t="shared" si="26"/>
        <v>0</v>
      </c>
      <c r="AB266" s="2"/>
      <c r="AC266" s="22">
        <v>0</v>
      </c>
      <c r="AD266" s="22">
        <f t="shared" ref="AD266:AD329" si="29">IF(C266=1,(Y266-AA266)/X266*100,0)</f>
        <v>0</v>
      </c>
      <c r="AE266" s="23">
        <f t="shared" ref="AE266:AE329" si="30">AD266-AC266</f>
        <v>0</v>
      </c>
      <c r="AF266" s="2">
        <v>0</v>
      </c>
      <c r="AG266" s="2" t="s">
        <v>93</v>
      </c>
      <c r="AH266" s="22">
        <f t="shared" si="27"/>
        <v>0</v>
      </c>
      <c r="AI266" s="2"/>
    </row>
    <row r="267" spans="1:35" x14ac:dyDescent="0.2">
      <c r="A267" s="6">
        <v>258</v>
      </c>
      <c r="B267" s="5" t="s">
        <v>190</v>
      </c>
      <c r="C267" s="6">
        <v>1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2369242</v>
      </c>
      <c r="K267" s="2">
        <v>1040000</v>
      </c>
      <c r="L267" s="2">
        <v>2183531</v>
      </c>
      <c r="M267" s="2">
        <v>19138</v>
      </c>
      <c r="N267" s="2">
        <v>0</v>
      </c>
      <c r="O267" s="2">
        <v>516520</v>
      </c>
      <c r="P267" s="2">
        <v>0</v>
      </c>
      <c r="Q267" s="2">
        <v>0</v>
      </c>
      <c r="R267" s="2">
        <v>0</v>
      </c>
      <c r="S267" s="2">
        <v>0</v>
      </c>
      <c r="T267" s="2" t="s">
        <v>13</v>
      </c>
      <c r="U267" s="2">
        <f t="shared" ref="U267:U330" si="31">IF(T267="X",SUM(D267:S267),IF(OR(T267="X16",T267="X17"),SUM(D267:S267)-D267*0.25-L267*0.25,IF(T267="x18",SUM(D267:S267)-D267*0.85-L267*0.85, SUM(D267:S267)-D267-L267)))</f>
        <v>4272429.6500000004</v>
      </c>
      <c r="V267" s="22">
        <f t="shared" si="28"/>
        <v>6.0432600304524273</v>
      </c>
      <c r="W267" s="2"/>
      <c r="X267" s="2">
        <v>52768572.013673805</v>
      </c>
      <c r="Y267" s="24">
        <v>70697431.989868313</v>
      </c>
      <c r="Z267" s="2">
        <f t="shared" ref="Z267:Z330" si="32">IF(Y267-X267&gt;0,Y267-X267,0)</f>
        <v>17928859.976194508</v>
      </c>
      <c r="AA267" s="2">
        <f t="shared" ref="AA267:AA330" si="33">V267*0.01*Z267</f>
        <v>1083487.6288571453</v>
      </c>
      <c r="AB267" s="2"/>
      <c r="AC267" s="22">
        <v>139.13254225178929</v>
      </c>
      <c r="AD267" s="22">
        <f t="shared" si="29"/>
        <v>131.92311579508396</v>
      </c>
      <c r="AE267" s="23">
        <f t="shared" si="30"/>
        <v>-7.2094264567053301</v>
      </c>
      <c r="AF267" s="2">
        <v>453.87000000000012</v>
      </c>
      <c r="AG267" s="2">
        <v>1</v>
      </c>
      <c r="AH267" s="22">
        <f t="shared" ref="AH267:AH330" si="34">IF(AG267=1,AD267,AC267)</f>
        <v>131.92311579508396</v>
      </c>
      <c r="AI267" s="2"/>
    </row>
    <row r="268" spans="1:35" x14ac:dyDescent="0.2">
      <c r="A268" s="6">
        <v>259</v>
      </c>
      <c r="B268" s="5" t="s">
        <v>189</v>
      </c>
      <c r="C268" s="6">
        <v>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f t="shared" si="31"/>
        <v>0</v>
      </c>
      <c r="V268" s="22">
        <f t="shared" si="28"/>
        <v>0</v>
      </c>
      <c r="W268" s="2"/>
      <c r="X268" s="2">
        <v>40250.500030768642</v>
      </c>
      <c r="Y268" s="24">
        <v>76446</v>
      </c>
      <c r="Z268" s="2">
        <f t="shared" si="32"/>
        <v>36195.499969231358</v>
      </c>
      <c r="AA268" s="2">
        <f t="shared" si="33"/>
        <v>0</v>
      </c>
      <c r="AB268" s="2"/>
      <c r="AC268" s="22">
        <v>0</v>
      </c>
      <c r="AD268" s="22">
        <f t="shared" si="29"/>
        <v>0</v>
      </c>
      <c r="AE268" s="23">
        <f t="shared" si="30"/>
        <v>0</v>
      </c>
      <c r="AF268" s="2">
        <v>0</v>
      </c>
      <c r="AG268" s="2" t="s">
        <v>93</v>
      </c>
      <c r="AH268" s="22">
        <f t="shared" si="34"/>
        <v>0</v>
      </c>
      <c r="AI268" s="2"/>
    </row>
    <row r="269" spans="1:35" x14ac:dyDescent="0.2">
      <c r="A269" s="6">
        <v>260</v>
      </c>
      <c r="B269" s="5" t="s">
        <v>188</v>
      </c>
      <c r="C269" s="6">
        <v>0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f t="shared" si="31"/>
        <v>0</v>
      </c>
      <c r="V269" s="22">
        <f t="shared" si="28"/>
        <v>0</v>
      </c>
      <c r="W269" s="2"/>
      <c r="X269" s="2">
        <v>0</v>
      </c>
      <c r="Y269" s="24">
        <v>0</v>
      </c>
      <c r="Z269" s="2">
        <f t="shared" si="32"/>
        <v>0</v>
      </c>
      <c r="AA269" s="2">
        <f t="shared" si="33"/>
        <v>0</v>
      </c>
      <c r="AB269" s="2"/>
      <c r="AC269" s="22">
        <v>0</v>
      </c>
      <c r="AD269" s="22">
        <f t="shared" si="29"/>
        <v>0</v>
      </c>
      <c r="AE269" s="23">
        <f t="shared" si="30"/>
        <v>0</v>
      </c>
      <c r="AF269" s="2">
        <v>0</v>
      </c>
      <c r="AG269" s="2" t="s">
        <v>93</v>
      </c>
      <c r="AH269" s="22">
        <f t="shared" si="34"/>
        <v>0</v>
      </c>
      <c r="AI269" s="2"/>
    </row>
    <row r="270" spans="1:35" x14ac:dyDescent="0.2">
      <c r="A270" s="6">
        <v>261</v>
      </c>
      <c r="B270" s="5" t="s">
        <v>187</v>
      </c>
      <c r="C270" s="6">
        <v>1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52938</v>
      </c>
      <c r="J270" s="2">
        <v>1355684</v>
      </c>
      <c r="K270" s="2">
        <v>829857</v>
      </c>
      <c r="L270" s="2">
        <v>417979</v>
      </c>
      <c r="M270" s="2">
        <v>1192</v>
      </c>
      <c r="N270" s="2">
        <v>53869</v>
      </c>
      <c r="O270" s="2">
        <v>226239</v>
      </c>
      <c r="P270" s="2">
        <v>0</v>
      </c>
      <c r="Q270" s="2">
        <v>0</v>
      </c>
      <c r="R270" s="2">
        <v>0</v>
      </c>
      <c r="S270" s="2">
        <v>0</v>
      </c>
      <c r="T270" s="2" t="s">
        <v>3</v>
      </c>
      <c r="U270" s="2">
        <f t="shared" si="31"/>
        <v>2937758</v>
      </c>
      <c r="V270" s="22">
        <f t="shared" si="28"/>
        <v>6.6518628461929783</v>
      </c>
      <c r="W270" s="2"/>
      <c r="X270" s="2">
        <v>28141702.856564838</v>
      </c>
      <c r="Y270" s="24">
        <v>44164440.366977043</v>
      </c>
      <c r="Z270" s="2">
        <f t="shared" si="32"/>
        <v>16022737.510412205</v>
      </c>
      <c r="AA270" s="2">
        <f t="shared" si="33"/>
        <v>1065810.5233981353</v>
      </c>
      <c r="AB270" s="2"/>
      <c r="AC270" s="22">
        <v>150.45154449370207</v>
      </c>
      <c r="AD270" s="22">
        <f t="shared" si="29"/>
        <v>153.14862097452979</v>
      </c>
      <c r="AE270" s="23">
        <f t="shared" si="30"/>
        <v>2.6970764808277181</v>
      </c>
      <c r="AF270" s="2">
        <v>207.73999999999995</v>
      </c>
      <c r="AG270" s="2">
        <v>1</v>
      </c>
      <c r="AH270" s="22">
        <f t="shared" si="34"/>
        <v>153.14862097452979</v>
      </c>
      <c r="AI270" s="2"/>
    </row>
    <row r="271" spans="1:35" x14ac:dyDescent="0.2">
      <c r="A271" s="6">
        <v>262</v>
      </c>
      <c r="B271" s="5" t="s">
        <v>186</v>
      </c>
      <c r="C271" s="6">
        <v>1</v>
      </c>
      <c r="D271" s="2">
        <v>0</v>
      </c>
      <c r="E271" s="2">
        <v>158000</v>
      </c>
      <c r="F271" s="2">
        <v>0</v>
      </c>
      <c r="G271" s="2">
        <v>0</v>
      </c>
      <c r="H271" s="2">
        <v>0</v>
      </c>
      <c r="I271" s="2">
        <v>0</v>
      </c>
      <c r="J271" s="2">
        <v>1499275</v>
      </c>
      <c r="K271" s="2">
        <v>461700</v>
      </c>
      <c r="L271" s="2">
        <v>2265675</v>
      </c>
      <c r="M271" s="2">
        <v>15383</v>
      </c>
      <c r="N271" s="2">
        <v>0</v>
      </c>
      <c r="O271" s="2">
        <v>176957</v>
      </c>
      <c r="P271" s="2">
        <v>0</v>
      </c>
      <c r="Q271" s="2">
        <v>0</v>
      </c>
      <c r="R271" s="2">
        <v>0</v>
      </c>
      <c r="S271" s="2">
        <v>0</v>
      </c>
      <c r="T271" s="2" t="s">
        <v>3</v>
      </c>
      <c r="U271" s="2">
        <f t="shared" si="31"/>
        <v>4576990</v>
      </c>
      <c r="V271" s="22">
        <f t="shared" si="28"/>
        <v>10.88642259084099</v>
      </c>
      <c r="W271" s="2"/>
      <c r="X271" s="2">
        <v>27708148.930856943</v>
      </c>
      <c r="Y271" s="24">
        <v>42043104.259527206</v>
      </c>
      <c r="Z271" s="2">
        <f t="shared" si="32"/>
        <v>14334955.328670263</v>
      </c>
      <c r="AA271" s="2">
        <f t="shared" si="33"/>
        <v>1560563.8152873239</v>
      </c>
      <c r="AB271" s="2"/>
      <c r="AC271" s="22">
        <v>137.24888427694162</v>
      </c>
      <c r="AD271" s="22">
        <f t="shared" si="29"/>
        <v>146.10337393977571</v>
      </c>
      <c r="AE271" s="23">
        <f t="shared" si="30"/>
        <v>8.8544896628340837</v>
      </c>
      <c r="AF271" s="2">
        <v>153.34</v>
      </c>
      <c r="AG271" s="2">
        <v>1</v>
      </c>
      <c r="AH271" s="22">
        <f t="shared" si="34"/>
        <v>146.10337393977571</v>
      </c>
      <c r="AI271" s="2"/>
    </row>
    <row r="272" spans="1:35" x14ac:dyDescent="0.2">
      <c r="A272" s="6">
        <v>263</v>
      </c>
      <c r="B272" s="5" t="s">
        <v>185</v>
      </c>
      <c r="C272" s="6">
        <v>1</v>
      </c>
      <c r="D272" s="2">
        <v>0</v>
      </c>
      <c r="E272" s="2">
        <v>28608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14421</v>
      </c>
      <c r="M272" s="2">
        <v>0</v>
      </c>
      <c r="N272" s="2">
        <v>9727</v>
      </c>
      <c r="O272" s="2">
        <v>6099</v>
      </c>
      <c r="P272" s="2">
        <v>0</v>
      </c>
      <c r="Q272" s="2">
        <v>0</v>
      </c>
      <c r="R272" s="2">
        <v>0</v>
      </c>
      <c r="S272" s="2">
        <v>0</v>
      </c>
      <c r="T272" s="2" t="s">
        <v>3</v>
      </c>
      <c r="U272" s="2">
        <f t="shared" si="31"/>
        <v>58855</v>
      </c>
      <c r="V272" s="22">
        <f t="shared" si="28"/>
        <v>6.066668856293405</v>
      </c>
      <c r="W272" s="2"/>
      <c r="X272" s="2">
        <v>634366.34950279677</v>
      </c>
      <c r="Y272" s="24">
        <v>970137.0124882512</v>
      </c>
      <c r="Z272" s="2">
        <f t="shared" si="32"/>
        <v>335770.66298545443</v>
      </c>
      <c r="AA272" s="2">
        <f t="shared" si="33"/>
        <v>20370.094239908452</v>
      </c>
      <c r="AB272" s="2"/>
      <c r="AC272" s="22">
        <v>142.40860608776958</v>
      </c>
      <c r="AD272" s="22">
        <f t="shared" si="29"/>
        <v>149.71899423617762</v>
      </c>
      <c r="AE272" s="23">
        <f t="shared" si="30"/>
        <v>7.3103881484080375</v>
      </c>
      <c r="AF272" s="2">
        <v>4.95</v>
      </c>
      <c r="AG272" s="2">
        <v>1</v>
      </c>
      <c r="AH272" s="22">
        <f t="shared" si="34"/>
        <v>149.71899423617762</v>
      </c>
      <c r="AI272" s="2"/>
    </row>
    <row r="273" spans="1:35" x14ac:dyDescent="0.2">
      <c r="A273" s="6">
        <v>264</v>
      </c>
      <c r="B273" s="5" t="s">
        <v>184</v>
      </c>
      <c r="C273" s="6">
        <v>1</v>
      </c>
      <c r="D273" s="2">
        <v>0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927967</v>
      </c>
      <c r="K273" s="2">
        <v>524822</v>
      </c>
      <c r="L273" s="2">
        <v>915596</v>
      </c>
      <c r="M273" s="2">
        <v>1122</v>
      </c>
      <c r="N273" s="2">
        <v>0</v>
      </c>
      <c r="O273" s="2">
        <v>27347</v>
      </c>
      <c r="P273" s="2">
        <v>0</v>
      </c>
      <c r="Q273" s="2">
        <v>0</v>
      </c>
      <c r="R273" s="2">
        <v>0</v>
      </c>
      <c r="S273" s="2">
        <v>0</v>
      </c>
      <c r="T273" s="2" t="s">
        <v>13</v>
      </c>
      <c r="U273" s="2">
        <f t="shared" si="31"/>
        <v>1618597.4</v>
      </c>
      <c r="V273" s="22">
        <f t="shared" si="28"/>
        <v>3.8606831654601397</v>
      </c>
      <c r="W273" s="2"/>
      <c r="X273" s="2">
        <v>28537003.198598668</v>
      </c>
      <c r="Y273" s="24">
        <v>41925154.969485454</v>
      </c>
      <c r="Z273" s="2">
        <f t="shared" si="32"/>
        <v>13388151.770886786</v>
      </c>
      <c r="AA273" s="2">
        <f t="shared" si="33"/>
        <v>516874.1215848797</v>
      </c>
      <c r="AB273" s="2"/>
      <c r="AC273" s="22">
        <v>143.53526783909615</v>
      </c>
      <c r="AD273" s="22">
        <f t="shared" si="29"/>
        <v>145.1038168224124</v>
      </c>
      <c r="AE273" s="23">
        <f t="shared" si="30"/>
        <v>1.5685489833162478</v>
      </c>
      <c r="AF273" s="2">
        <v>24.54</v>
      </c>
      <c r="AG273" s="2">
        <v>1</v>
      </c>
      <c r="AH273" s="22">
        <f t="shared" si="34"/>
        <v>145.1038168224124</v>
      </c>
      <c r="AI273" s="2"/>
    </row>
    <row r="274" spans="1:35" x14ac:dyDescent="0.2">
      <c r="A274" s="6">
        <v>265</v>
      </c>
      <c r="B274" s="5" t="s">
        <v>183</v>
      </c>
      <c r="C274" s="6">
        <v>1</v>
      </c>
      <c r="D274" s="2">
        <v>0</v>
      </c>
      <c r="E274" s="2">
        <v>35934</v>
      </c>
      <c r="F274" s="2">
        <v>0</v>
      </c>
      <c r="G274" s="2">
        <v>0</v>
      </c>
      <c r="H274" s="2">
        <v>0</v>
      </c>
      <c r="I274" s="2">
        <v>496261</v>
      </c>
      <c r="J274" s="2">
        <v>880304</v>
      </c>
      <c r="K274" s="2">
        <v>675996</v>
      </c>
      <c r="L274" s="2">
        <v>888519</v>
      </c>
      <c r="M274" s="2">
        <v>5294</v>
      </c>
      <c r="N274" s="2">
        <v>0</v>
      </c>
      <c r="O274" s="2">
        <v>883</v>
      </c>
      <c r="P274" s="2">
        <v>0</v>
      </c>
      <c r="Q274" s="2">
        <v>0</v>
      </c>
      <c r="R274" s="2">
        <v>0</v>
      </c>
      <c r="S274" s="2">
        <v>0</v>
      </c>
      <c r="T274" s="2" t="s">
        <v>3</v>
      </c>
      <c r="U274" s="2">
        <f t="shared" si="31"/>
        <v>2983191</v>
      </c>
      <c r="V274" s="22">
        <f t="shared" si="28"/>
        <v>9.9080967449253237</v>
      </c>
      <c r="W274" s="2"/>
      <c r="X274" s="2">
        <v>18642353.387814865</v>
      </c>
      <c r="Y274" s="24">
        <v>30108618</v>
      </c>
      <c r="Z274" s="2">
        <f t="shared" si="32"/>
        <v>11466264.612185135</v>
      </c>
      <c r="AA274" s="2">
        <f t="shared" si="33"/>
        <v>1136088.5908044397</v>
      </c>
      <c r="AB274" s="2"/>
      <c r="AC274" s="22">
        <v>144.78030182507996</v>
      </c>
      <c r="AD274" s="22">
        <f t="shared" si="29"/>
        <v>155.41240317937957</v>
      </c>
      <c r="AE274" s="23">
        <f t="shared" si="30"/>
        <v>10.632101354299607</v>
      </c>
      <c r="AF274" s="2">
        <v>0</v>
      </c>
      <c r="AG274" s="2">
        <v>1</v>
      </c>
      <c r="AH274" s="22">
        <f t="shared" si="34"/>
        <v>155.41240317937957</v>
      </c>
      <c r="AI274" s="2"/>
    </row>
    <row r="275" spans="1:35" x14ac:dyDescent="0.2">
      <c r="A275" s="6">
        <v>266</v>
      </c>
      <c r="B275" s="5" t="s">
        <v>182</v>
      </c>
      <c r="C275" s="6">
        <v>1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1796484</v>
      </c>
      <c r="K275" s="2">
        <v>221400</v>
      </c>
      <c r="L275" s="2">
        <v>423489</v>
      </c>
      <c r="M275" s="2">
        <v>12936</v>
      </c>
      <c r="N275" s="2">
        <v>0</v>
      </c>
      <c r="O275" s="2">
        <v>6919</v>
      </c>
      <c r="P275" s="2">
        <v>0</v>
      </c>
      <c r="Q275" s="2">
        <v>0</v>
      </c>
      <c r="R275" s="2">
        <v>0</v>
      </c>
      <c r="S275" s="2">
        <v>0</v>
      </c>
      <c r="T275" s="2" t="s">
        <v>13</v>
      </c>
      <c r="U275" s="2">
        <f t="shared" si="31"/>
        <v>2101262.35</v>
      </c>
      <c r="V275" s="22">
        <f t="shared" si="28"/>
        <v>4.0902949937184871</v>
      </c>
      <c r="W275" s="2"/>
      <c r="X275" s="2">
        <v>33110463.782192025</v>
      </c>
      <c r="Y275" s="24">
        <v>51371902.350000001</v>
      </c>
      <c r="Z275" s="2">
        <f t="shared" si="32"/>
        <v>18261438.567807976</v>
      </c>
      <c r="AA275" s="2">
        <f t="shared" si="33"/>
        <v>746946.70752002671</v>
      </c>
      <c r="AB275" s="2"/>
      <c r="AC275" s="22">
        <v>143.88082395751155</v>
      </c>
      <c r="AD275" s="22">
        <f t="shared" si="29"/>
        <v>152.8971505065654</v>
      </c>
      <c r="AE275" s="23">
        <f t="shared" si="30"/>
        <v>9.0163265490538436</v>
      </c>
      <c r="AF275" s="2">
        <v>5.34</v>
      </c>
      <c r="AG275" s="2">
        <v>1</v>
      </c>
      <c r="AH275" s="22">
        <f t="shared" si="34"/>
        <v>152.8971505065654</v>
      </c>
      <c r="AI275" s="2"/>
    </row>
    <row r="276" spans="1:35" x14ac:dyDescent="0.2">
      <c r="A276" s="6">
        <v>267</v>
      </c>
      <c r="B276" s="5" t="s">
        <v>181</v>
      </c>
      <c r="C276" s="6">
        <v>0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f t="shared" si="31"/>
        <v>0</v>
      </c>
      <c r="V276" s="22">
        <f t="shared" si="28"/>
        <v>0</v>
      </c>
      <c r="W276" s="2"/>
      <c r="X276" s="2">
        <v>93917.833405126818</v>
      </c>
      <c r="Y276" s="24">
        <v>101133.35</v>
      </c>
      <c r="Z276" s="2">
        <f t="shared" si="32"/>
        <v>7215.5165948731883</v>
      </c>
      <c r="AA276" s="2">
        <f t="shared" si="33"/>
        <v>0</v>
      </c>
      <c r="AB276" s="2"/>
      <c r="AC276" s="22">
        <v>0</v>
      </c>
      <c r="AD276" s="22">
        <f t="shared" si="29"/>
        <v>0</v>
      </c>
      <c r="AE276" s="23">
        <f t="shared" si="30"/>
        <v>0</v>
      </c>
      <c r="AF276" s="2">
        <v>0</v>
      </c>
      <c r="AG276" s="2" t="s">
        <v>93</v>
      </c>
      <c r="AH276" s="22">
        <f t="shared" si="34"/>
        <v>0</v>
      </c>
      <c r="AI276" s="2"/>
    </row>
    <row r="277" spans="1:35" x14ac:dyDescent="0.2">
      <c r="A277" s="6">
        <v>268</v>
      </c>
      <c r="B277" s="5" t="s">
        <v>180</v>
      </c>
      <c r="C277" s="6">
        <v>0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>
        <f t="shared" si="31"/>
        <v>0</v>
      </c>
      <c r="V277" s="22">
        <f t="shared" si="28"/>
        <v>0</v>
      </c>
      <c r="W277" s="2"/>
      <c r="X277" s="2">
        <v>0</v>
      </c>
      <c r="Y277" s="24">
        <v>0</v>
      </c>
      <c r="Z277" s="2">
        <f t="shared" si="32"/>
        <v>0</v>
      </c>
      <c r="AA277" s="2">
        <f t="shared" si="33"/>
        <v>0</v>
      </c>
      <c r="AB277" s="2"/>
      <c r="AC277" s="22">
        <v>0</v>
      </c>
      <c r="AD277" s="22">
        <f t="shared" si="29"/>
        <v>0</v>
      </c>
      <c r="AE277" s="23">
        <f t="shared" si="30"/>
        <v>0</v>
      </c>
      <c r="AF277" s="2">
        <v>0</v>
      </c>
      <c r="AG277" s="2" t="s">
        <v>93</v>
      </c>
      <c r="AH277" s="22">
        <f t="shared" si="34"/>
        <v>0</v>
      </c>
      <c r="AI277" s="2"/>
    </row>
    <row r="278" spans="1:35" x14ac:dyDescent="0.2">
      <c r="A278" s="6">
        <v>269</v>
      </c>
      <c r="B278" s="5" t="s">
        <v>179</v>
      </c>
      <c r="C278" s="6">
        <v>1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686500</v>
      </c>
      <c r="K278" s="2">
        <v>197036</v>
      </c>
      <c r="L278" s="2">
        <v>199479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 t="s">
        <v>13</v>
      </c>
      <c r="U278" s="2">
        <f t="shared" si="31"/>
        <v>913457.85</v>
      </c>
      <c r="V278" s="22">
        <f t="shared" si="28"/>
        <v>11.917768238913455</v>
      </c>
      <c r="W278" s="2"/>
      <c r="X278" s="2">
        <v>3806638.9460125784</v>
      </c>
      <c r="Y278" s="24">
        <v>7664672.04</v>
      </c>
      <c r="Z278" s="2">
        <f t="shared" si="32"/>
        <v>3858033.0939874216</v>
      </c>
      <c r="AA278" s="2">
        <f t="shared" si="33"/>
        <v>459791.44272200303</v>
      </c>
      <c r="AB278" s="2"/>
      <c r="AC278" s="22">
        <v>197.49273643078948</v>
      </c>
      <c r="AD278" s="22">
        <f t="shared" si="29"/>
        <v>189.27144652962286</v>
      </c>
      <c r="AE278" s="23">
        <f t="shared" si="30"/>
        <v>-8.2212899011666138</v>
      </c>
      <c r="AF278" s="2">
        <v>0</v>
      </c>
      <c r="AG278" s="2">
        <v>1</v>
      </c>
      <c r="AH278" s="22">
        <f t="shared" si="34"/>
        <v>189.27144652962286</v>
      </c>
      <c r="AI278" s="2"/>
    </row>
    <row r="279" spans="1:35" x14ac:dyDescent="0.2">
      <c r="A279" s="28">
        <v>270</v>
      </c>
      <c r="B279" s="29" t="s">
        <v>178</v>
      </c>
      <c r="C279" s="28">
        <v>0</v>
      </c>
      <c r="D279" s="27">
        <v>0</v>
      </c>
      <c r="E279" s="27">
        <v>0</v>
      </c>
      <c r="F279" s="27">
        <v>0</v>
      </c>
      <c r="G279" s="27">
        <v>0</v>
      </c>
      <c r="H279" s="27">
        <v>0</v>
      </c>
      <c r="I279" s="27">
        <v>0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27">
        <v>0</v>
      </c>
      <c r="Q279" s="27">
        <v>0</v>
      </c>
      <c r="R279" s="27">
        <v>0</v>
      </c>
      <c r="S279" s="27">
        <v>0</v>
      </c>
      <c r="T279" s="27">
        <v>0</v>
      </c>
      <c r="U279" s="2">
        <f t="shared" si="31"/>
        <v>0</v>
      </c>
      <c r="V279" s="31">
        <f t="shared" si="28"/>
        <v>0</v>
      </c>
      <c r="W279" s="27"/>
      <c r="X279" s="27">
        <v>0</v>
      </c>
      <c r="Y279" s="27">
        <v>0</v>
      </c>
      <c r="Z279" s="2">
        <f t="shared" si="32"/>
        <v>0</v>
      </c>
      <c r="AA279" s="27">
        <f t="shared" si="33"/>
        <v>0</v>
      </c>
      <c r="AB279" s="24"/>
      <c r="AC279" s="22">
        <v>0</v>
      </c>
      <c r="AD279" s="22">
        <f t="shared" si="29"/>
        <v>0</v>
      </c>
      <c r="AE279" s="23">
        <f t="shared" si="30"/>
        <v>0</v>
      </c>
      <c r="AF279" s="24">
        <v>0</v>
      </c>
      <c r="AG279" s="24" t="s">
        <v>93</v>
      </c>
      <c r="AH279" s="22">
        <f t="shared" si="34"/>
        <v>0</v>
      </c>
      <c r="AI279" s="2"/>
    </row>
    <row r="280" spans="1:35" x14ac:dyDescent="0.2">
      <c r="A280" s="6">
        <v>271</v>
      </c>
      <c r="B280" s="5" t="s">
        <v>177</v>
      </c>
      <c r="C280" s="6">
        <v>1</v>
      </c>
      <c r="D280" s="2">
        <v>0</v>
      </c>
      <c r="E280" s="2">
        <v>733181</v>
      </c>
      <c r="F280" s="2">
        <v>0</v>
      </c>
      <c r="G280" s="2">
        <v>0</v>
      </c>
      <c r="H280" s="2">
        <v>0</v>
      </c>
      <c r="I280" s="2">
        <v>778609</v>
      </c>
      <c r="J280" s="2">
        <v>133602</v>
      </c>
      <c r="K280" s="2">
        <v>1489666</v>
      </c>
      <c r="L280" s="2">
        <v>1445311</v>
      </c>
      <c r="M280" s="2">
        <v>1360</v>
      </c>
      <c r="N280" s="2">
        <v>3469</v>
      </c>
      <c r="O280" s="2">
        <v>35698</v>
      </c>
      <c r="P280" s="2">
        <v>0</v>
      </c>
      <c r="Q280" s="2">
        <v>0</v>
      </c>
      <c r="R280" s="2">
        <v>0</v>
      </c>
      <c r="S280" s="2">
        <v>0</v>
      </c>
      <c r="T280" s="2" t="s">
        <v>3</v>
      </c>
      <c r="U280" s="2">
        <f t="shared" si="31"/>
        <v>4620896</v>
      </c>
      <c r="V280" s="22">
        <f t="shared" si="28"/>
        <v>6.1159874079560232</v>
      </c>
      <c r="W280" s="2"/>
      <c r="X280" s="2">
        <v>58194036.86341849</v>
      </c>
      <c r="Y280" s="24">
        <v>75554374</v>
      </c>
      <c r="Z280" s="2">
        <f t="shared" si="32"/>
        <v>17360337.13658151</v>
      </c>
      <c r="AA280" s="2">
        <f t="shared" si="33"/>
        <v>1061756.0332520385</v>
      </c>
      <c r="AB280" s="2"/>
      <c r="AC280" s="22">
        <v>127.76698346666051</v>
      </c>
      <c r="AD280" s="22">
        <f t="shared" si="29"/>
        <v>128.0073044968203</v>
      </c>
      <c r="AE280" s="23">
        <f t="shared" si="30"/>
        <v>0.24032103015979089</v>
      </c>
      <c r="AF280" s="2">
        <v>33.769999999999996</v>
      </c>
      <c r="AG280" s="2">
        <v>1</v>
      </c>
      <c r="AH280" s="22">
        <f t="shared" si="34"/>
        <v>128.0073044968203</v>
      </c>
      <c r="AI280" s="2"/>
    </row>
    <row r="281" spans="1:35" x14ac:dyDescent="0.2">
      <c r="A281" s="6">
        <v>272</v>
      </c>
      <c r="B281" s="5" t="s">
        <v>176</v>
      </c>
      <c r="C281" s="6">
        <v>1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42151</v>
      </c>
      <c r="M281" s="2">
        <v>0</v>
      </c>
      <c r="N281" s="2">
        <v>6332</v>
      </c>
      <c r="O281" s="2">
        <v>1308</v>
      </c>
      <c r="P281" s="2">
        <v>0</v>
      </c>
      <c r="Q281" s="2">
        <v>0</v>
      </c>
      <c r="R281" s="2">
        <v>0</v>
      </c>
      <c r="S281" s="2">
        <v>0</v>
      </c>
      <c r="T281" s="2" t="s">
        <v>13</v>
      </c>
      <c r="U281" s="2">
        <f t="shared" si="31"/>
        <v>13962.650000000001</v>
      </c>
      <c r="V281" s="22">
        <f t="shared" si="28"/>
        <v>0.55267965013447218</v>
      </c>
      <c r="W281" s="2"/>
      <c r="X281" s="2">
        <v>1157848.556575418</v>
      </c>
      <c r="Y281" s="24">
        <v>2526355.0044954172</v>
      </c>
      <c r="Z281" s="2">
        <f t="shared" si="32"/>
        <v>1368506.4479199992</v>
      </c>
      <c r="AA281" s="2">
        <f t="shared" si="33"/>
        <v>7563.4566484319457</v>
      </c>
      <c r="AB281" s="2"/>
      <c r="AC281" s="22">
        <v>211.63552967408035</v>
      </c>
      <c r="AD281" s="22">
        <f t="shared" si="29"/>
        <v>217.54067347951312</v>
      </c>
      <c r="AE281" s="23">
        <f t="shared" si="30"/>
        <v>5.9051438054327718</v>
      </c>
      <c r="AF281" s="2">
        <v>2</v>
      </c>
      <c r="AG281" s="2">
        <v>1</v>
      </c>
      <c r="AH281" s="22">
        <f t="shared" si="34"/>
        <v>217.54067347951312</v>
      </c>
      <c r="AI281" s="2"/>
    </row>
    <row r="282" spans="1:35" x14ac:dyDescent="0.2">
      <c r="A282" s="28">
        <v>273</v>
      </c>
      <c r="B282" s="29" t="s">
        <v>175</v>
      </c>
      <c r="C282" s="28">
        <v>1</v>
      </c>
      <c r="D282" s="27">
        <v>0</v>
      </c>
      <c r="E282" s="27">
        <v>0</v>
      </c>
      <c r="F282" s="27">
        <v>0</v>
      </c>
      <c r="G282" s="27">
        <v>0</v>
      </c>
      <c r="H282" s="27">
        <v>0</v>
      </c>
      <c r="I282" s="27">
        <v>80000</v>
      </c>
      <c r="J282" s="27">
        <v>140000</v>
      </c>
      <c r="K282" s="27">
        <v>371833</v>
      </c>
      <c r="L282" s="27">
        <v>1519928</v>
      </c>
      <c r="M282" s="27">
        <v>0</v>
      </c>
      <c r="N282" s="27">
        <v>0</v>
      </c>
      <c r="O282" s="27">
        <v>3160</v>
      </c>
      <c r="P282" s="27">
        <v>0</v>
      </c>
      <c r="Q282" s="27">
        <v>0</v>
      </c>
      <c r="R282" s="27">
        <v>0</v>
      </c>
      <c r="S282" s="27">
        <v>0</v>
      </c>
      <c r="T282" s="27" t="s">
        <v>3</v>
      </c>
      <c r="U282" s="2">
        <f t="shared" si="31"/>
        <v>2114921</v>
      </c>
      <c r="V282" s="31">
        <f t="shared" si="28"/>
        <v>9.5458251864337313</v>
      </c>
      <c r="W282" s="27"/>
      <c r="X282" s="27">
        <v>17125371.876508925</v>
      </c>
      <c r="Y282" s="27">
        <v>22155454.962716773</v>
      </c>
      <c r="Z282" s="2">
        <f t="shared" si="32"/>
        <v>5030083.086207848</v>
      </c>
      <c r="AA282" s="27">
        <f t="shared" si="33"/>
        <v>480162.93814177194</v>
      </c>
      <c r="AB282" s="24"/>
      <c r="AC282" s="22">
        <v>135.93436048347931</v>
      </c>
      <c r="AD282" s="22">
        <f t="shared" si="29"/>
        <v>126.56829983532944</v>
      </c>
      <c r="AE282" s="23">
        <f t="shared" si="30"/>
        <v>-9.3660606481498689</v>
      </c>
      <c r="AF282" s="24">
        <v>5.08</v>
      </c>
      <c r="AG282" s="24">
        <v>1</v>
      </c>
      <c r="AH282" s="22">
        <f t="shared" si="34"/>
        <v>126.56829983532944</v>
      </c>
      <c r="AI282" s="2"/>
    </row>
    <row r="283" spans="1:35" x14ac:dyDescent="0.2">
      <c r="A283" s="6">
        <v>274</v>
      </c>
      <c r="B283" s="5" t="s">
        <v>174</v>
      </c>
      <c r="C283" s="6">
        <v>1</v>
      </c>
      <c r="D283" s="2">
        <v>0</v>
      </c>
      <c r="E283" s="2">
        <v>500000</v>
      </c>
      <c r="F283" s="2">
        <v>0</v>
      </c>
      <c r="G283" s="2">
        <v>0</v>
      </c>
      <c r="H283" s="2">
        <v>0</v>
      </c>
      <c r="I283" s="2">
        <v>0</v>
      </c>
      <c r="J283" s="2">
        <v>4314035</v>
      </c>
      <c r="K283" s="2">
        <v>1400000</v>
      </c>
      <c r="L283" s="2">
        <v>2923662</v>
      </c>
      <c r="M283" s="2">
        <v>16788</v>
      </c>
      <c r="N283" s="2">
        <v>0</v>
      </c>
      <c r="O283" s="2">
        <v>622413</v>
      </c>
      <c r="P283" s="2">
        <v>0</v>
      </c>
      <c r="Q283" s="2">
        <v>0</v>
      </c>
      <c r="R283" s="2">
        <v>0</v>
      </c>
      <c r="S283" s="2">
        <v>0</v>
      </c>
      <c r="T283" s="2" t="s">
        <v>3</v>
      </c>
      <c r="U283" s="2">
        <f t="shared" si="31"/>
        <v>9776898</v>
      </c>
      <c r="V283" s="22">
        <f t="shared" si="28"/>
        <v>9.9208631508585228</v>
      </c>
      <c r="W283" s="2"/>
      <c r="X283" s="2">
        <v>64130648.10950844</v>
      </c>
      <c r="Y283" s="24">
        <v>98548864.663594663</v>
      </c>
      <c r="Z283" s="2">
        <f t="shared" si="32"/>
        <v>34418216.554086223</v>
      </c>
      <c r="AA283" s="2">
        <f t="shared" si="33"/>
        <v>3414584.1632970283</v>
      </c>
      <c r="AB283" s="2"/>
      <c r="AC283" s="22">
        <v>145.98070783253206</v>
      </c>
      <c r="AD283" s="22">
        <f t="shared" si="29"/>
        <v>148.3444863021623</v>
      </c>
      <c r="AE283" s="23">
        <f t="shared" si="30"/>
        <v>2.3637784696302333</v>
      </c>
      <c r="AF283" s="2">
        <v>456.06000000000006</v>
      </c>
      <c r="AG283" s="2">
        <v>1</v>
      </c>
      <c r="AH283" s="22">
        <f t="shared" si="34"/>
        <v>148.3444863021623</v>
      </c>
      <c r="AI283" s="2"/>
    </row>
    <row r="284" spans="1:35" x14ac:dyDescent="0.2">
      <c r="A284" s="6">
        <v>275</v>
      </c>
      <c r="B284" s="5" t="s">
        <v>173</v>
      </c>
      <c r="C284" s="6">
        <v>1</v>
      </c>
      <c r="D284" s="2">
        <v>0</v>
      </c>
      <c r="E284" s="2">
        <v>16000</v>
      </c>
      <c r="F284" s="2">
        <v>0</v>
      </c>
      <c r="G284" s="2">
        <v>0</v>
      </c>
      <c r="H284" s="2">
        <v>0</v>
      </c>
      <c r="I284" s="2">
        <v>0</v>
      </c>
      <c r="J284" s="2">
        <v>23000</v>
      </c>
      <c r="K284" s="2">
        <v>2000</v>
      </c>
      <c r="L284" s="2">
        <v>97500</v>
      </c>
      <c r="M284" s="2">
        <v>0</v>
      </c>
      <c r="N284" s="2">
        <v>13002</v>
      </c>
      <c r="O284" s="2">
        <v>2301</v>
      </c>
      <c r="P284" s="2">
        <v>0</v>
      </c>
      <c r="Q284" s="2">
        <v>0</v>
      </c>
      <c r="R284" s="2">
        <v>0</v>
      </c>
      <c r="S284" s="2">
        <v>0</v>
      </c>
      <c r="T284" s="2" t="s">
        <v>13</v>
      </c>
      <c r="U284" s="2">
        <f t="shared" si="31"/>
        <v>70928</v>
      </c>
      <c r="V284" s="22">
        <f t="shared" si="28"/>
        <v>1.1870322983007147</v>
      </c>
      <c r="W284" s="2"/>
      <c r="X284" s="2">
        <v>4863203.5231375461</v>
      </c>
      <c r="Y284" s="24">
        <v>5975237.582122772</v>
      </c>
      <c r="Z284" s="2">
        <f t="shared" si="32"/>
        <v>1112034.0589852259</v>
      </c>
      <c r="AA284" s="2">
        <f t="shared" si="33"/>
        <v>13200.203448259052</v>
      </c>
      <c r="AB284" s="2"/>
      <c r="AC284" s="22">
        <v>122.56050048783791</v>
      </c>
      <c r="AD284" s="22">
        <f t="shared" si="29"/>
        <v>122.5948564625986</v>
      </c>
      <c r="AE284" s="23">
        <f t="shared" si="30"/>
        <v>3.4355974760686081E-2</v>
      </c>
      <c r="AF284" s="2">
        <v>3.5</v>
      </c>
      <c r="AG284" s="2">
        <v>1</v>
      </c>
      <c r="AH284" s="22">
        <f t="shared" si="34"/>
        <v>122.5948564625986</v>
      </c>
      <c r="AI284" s="2"/>
    </row>
    <row r="285" spans="1:35" x14ac:dyDescent="0.2">
      <c r="A285" s="6">
        <v>276</v>
      </c>
      <c r="B285" s="5" t="s">
        <v>172</v>
      </c>
      <c r="C285" s="6">
        <v>1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788924</v>
      </c>
      <c r="K285" s="2">
        <v>68000</v>
      </c>
      <c r="L285" s="2">
        <v>576816</v>
      </c>
      <c r="M285" s="2">
        <v>0</v>
      </c>
      <c r="N285" s="2">
        <v>0</v>
      </c>
      <c r="O285" s="2">
        <v>2376</v>
      </c>
      <c r="P285" s="2">
        <v>0</v>
      </c>
      <c r="Q285" s="2">
        <v>0</v>
      </c>
      <c r="R285" s="2">
        <v>0</v>
      </c>
      <c r="S285" s="2">
        <v>0</v>
      </c>
      <c r="T285" s="2" t="s">
        <v>3</v>
      </c>
      <c r="U285" s="2">
        <f t="shared" si="31"/>
        <v>1436116</v>
      </c>
      <c r="V285" s="22">
        <f t="shared" si="28"/>
        <v>6.2425084888662372</v>
      </c>
      <c r="W285" s="2"/>
      <c r="X285" s="2">
        <v>11409894.389389778</v>
      </c>
      <c r="Y285" s="24">
        <v>23005431.271120738</v>
      </c>
      <c r="Z285" s="2">
        <f t="shared" si="32"/>
        <v>11595536.881730961</v>
      </c>
      <c r="AA285" s="2">
        <f t="shared" si="33"/>
        <v>723852.37417167064</v>
      </c>
      <c r="AB285" s="2"/>
      <c r="AC285" s="22">
        <v>191.21969948362164</v>
      </c>
      <c r="AD285" s="22">
        <f t="shared" si="29"/>
        <v>195.28295474556737</v>
      </c>
      <c r="AE285" s="23">
        <f t="shared" si="30"/>
        <v>4.0632552619457272</v>
      </c>
      <c r="AF285" s="2">
        <v>2</v>
      </c>
      <c r="AG285" s="2">
        <v>1</v>
      </c>
      <c r="AH285" s="22">
        <f t="shared" si="34"/>
        <v>195.28295474556737</v>
      </c>
      <c r="AI285" s="2"/>
    </row>
    <row r="286" spans="1:35" x14ac:dyDescent="0.2">
      <c r="A286" s="6">
        <v>277</v>
      </c>
      <c r="B286" s="5" t="s">
        <v>171</v>
      </c>
      <c r="C286" s="6">
        <v>1</v>
      </c>
      <c r="D286" s="2">
        <v>0</v>
      </c>
      <c r="E286" s="2">
        <v>107651</v>
      </c>
      <c r="F286" s="2">
        <v>0</v>
      </c>
      <c r="G286" s="2">
        <v>0</v>
      </c>
      <c r="H286" s="2">
        <v>0</v>
      </c>
      <c r="I286" s="2">
        <v>0</v>
      </c>
      <c r="J286" s="2">
        <v>1056957</v>
      </c>
      <c r="K286" s="2">
        <v>511136</v>
      </c>
      <c r="L286" s="2">
        <v>786834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 t="s">
        <v>3</v>
      </c>
      <c r="U286" s="2">
        <f t="shared" si="31"/>
        <v>2462578</v>
      </c>
      <c r="V286" s="22">
        <f t="shared" si="28"/>
        <v>8.3752788988905369</v>
      </c>
      <c r="W286" s="2"/>
      <c r="X286" s="2">
        <v>28503932.0841102</v>
      </c>
      <c r="Y286" s="24">
        <v>29402937.260109805</v>
      </c>
      <c r="Z286" s="2">
        <f t="shared" si="32"/>
        <v>899005.17599960417</v>
      </c>
      <c r="AA286" s="2">
        <f t="shared" si="33"/>
        <v>75294.190805428574</v>
      </c>
      <c r="AB286" s="2"/>
      <c r="AC286" s="22">
        <v>104.05682875607094</v>
      </c>
      <c r="AD286" s="22">
        <f t="shared" si="29"/>
        <v>102.88981528149712</v>
      </c>
      <c r="AE286" s="23">
        <f t="shared" si="30"/>
        <v>-1.167013474573821</v>
      </c>
      <c r="AF286" s="2">
        <v>65.009999999999991</v>
      </c>
      <c r="AG286" s="2">
        <v>1</v>
      </c>
      <c r="AH286" s="22">
        <f t="shared" si="34"/>
        <v>102.88981528149712</v>
      </c>
      <c r="AI286" s="2"/>
    </row>
    <row r="287" spans="1:35" x14ac:dyDescent="0.2">
      <c r="A287" s="6">
        <v>278</v>
      </c>
      <c r="B287" s="5" t="s">
        <v>170</v>
      </c>
      <c r="C287" s="6">
        <v>1</v>
      </c>
      <c r="D287" s="2">
        <v>0</v>
      </c>
      <c r="E287" s="2">
        <v>21940</v>
      </c>
      <c r="F287" s="2">
        <v>0</v>
      </c>
      <c r="G287" s="2">
        <v>0</v>
      </c>
      <c r="H287" s="2">
        <v>0</v>
      </c>
      <c r="I287" s="2">
        <v>92296</v>
      </c>
      <c r="J287" s="2">
        <v>453732</v>
      </c>
      <c r="K287" s="2">
        <v>37598</v>
      </c>
      <c r="L287" s="2">
        <v>749952</v>
      </c>
      <c r="M287" s="2">
        <v>19843</v>
      </c>
      <c r="N287" s="2">
        <v>87358</v>
      </c>
      <c r="O287" s="2">
        <v>89499</v>
      </c>
      <c r="P287" s="2">
        <v>0</v>
      </c>
      <c r="Q287" s="2">
        <v>0</v>
      </c>
      <c r="R287" s="2">
        <v>0</v>
      </c>
      <c r="S287" s="2">
        <v>0</v>
      </c>
      <c r="T287" s="2" t="s">
        <v>13</v>
      </c>
      <c r="U287" s="2">
        <f t="shared" si="31"/>
        <v>914758.8</v>
      </c>
      <c r="V287" s="22">
        <f t="shared" si="28"/>
        <v>3.5865513073102657</v>
      </c>
      <c r="W287" s="2"/>
      <c r="X287" s="2">
        <v>19637074.331034068</v>
      </c>
      <c r="Y287" s="24">
        <v>25505247.844510093</v>
      </c>
      <c r="Z287" s="2">
        <f t="shared" si="32"/>
        <v>5868173.5134760253</v>
      </c>
      <c r="AA287" s="2">
        <f t="shared" si="33"/>
        <v>210465.05386280915</v>
      </c>
      <c r="AB287" s="2"/>
      <c r="AC287" s="22">
        <v>132.22868262748077</v>
      </c>
      <c r="AD287" s="22">
        <f t="shared" si="29"/>
        <v>128.81136142908966</v>
      </c>
      <c r="AE287" s="23">
        <f t="shared" si="30"/>
        <v>-3.4173211983911074</v>
      </c>
      <c r="AF287" s="2">
        <v>95.6</v>
      </c>
      <c r="AG287" s="2">
        <v>1</v>
      </c>
      <c r="AH287" s="22">
        <f t="shared" si="34"/>
        <v>128.81136142908966</v>
      </c>
      <c r="AI287" s="2"/>
    </row>
    <row r="288" spans="1:35" x14ac:dyDescent="0.2">
      <c r="A288" s="6">
        <v>279</v>
      </c>
      <c r="B288" s="5" t="s">
        <v>169</v>
      </c>
      <c r="C288" s="6">
        <v>0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>
        <f t="shared" si="31"/>
        <v>0</v>
      </c>
      <c r="V288" s="22">
        <f t="shared" si="28"/>
        <v>0</v>
      </c>
      <c r="W288" s="2"/>
      <c r="X288" s="2">
        <v>0</v>
      </c>
      <c r="Y288" s="24">
        <v>0</v>
      </c>
      <c r="Z288" s="2">
        <f t="shared" si="32"/>
        <v>0</v>
      </c>
      <c r="AA288" s="2">
        <f t="shared" si="33"/>
        <v>0</v>
      </c>
      <c r="AB288" s="2"/>
      <c r="AC288" s="22">
        <v>0</v>
      </c>
      <c r="AD288" s="22">
        <f t="shared" si="29"/>
        <v>0</v>
      </c>
      <c r="AE288" s="23">
        <f t="shared" si="30"/>
        <v>0</v>
      </c>
      <c r="AF288" s="2">
        <v>0</v>
      </c>
      <c r="AG288" s="2" t="s">
        <v>93</v>
      </c>
      <c r="AH288" s="22">
        <f t="shared" si="34"/>
        <v>0</v>
      </c>
      <c r="AI288" s="2"/>
    </row>
    <row r="289" spans="1:35" x14ac:dyDescent="0.2">
      <c r="A289" s="6">
        <v>280</v>
      </c>
      <c r="B289" s="5" t="s">
        <v>168</v>
      </c>
      <c r="C289" s="6">
        <v>0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>
        <f t="shared" si="31"/>
        <v>0</v>
      </c>
      <c r="V289" s="22">
        <f t="shared" si="28"/>
        <v>0</v>
      </c>
      <c r="W289" s="2"/>
      <c r="X289" s="2">
        <v>53667.33337435819</v>
      </c>
      <c r="Y289" s="24">
        <v>1271826</v>
      </c>
      <c r="Z289" s="2">
        <f t="shared" si="32"/>
        <v>1218158.6666256418</v>
      </c>
      <c r="AA289" s="2">
        <f t="shared" si="33"/>
        <v>0</v>
      </c>
      <c r="AB289" s="2"/>
      <c r="AC289" s="22">
        <v>0</v>
      </c>
      <c r="AD289" s="22">
        <f t="shared" si="29"/>
        <v>0</v>
      </c>
      <c r="AE289" s="23">
        <f t="shared" si="30"/>
        <v>0</v>
      </c>
      <c r="AF289" s="2">
        <v>0</v>
      </c>
      <c r="AG289" s="2" t="s">
        <v>93</v>
      </c>
      <c r="AH289" s="22">
        <f t="shared" si="34"/>
        <v>0</v>
      </c>
      <c r="AI289" s="2"/>
    </row>
    <row r="290" spans="1:35" x14ac:dyDescent="0.2">
      <c r="A290" s="6">
        <v>281</v>
      </c>
      <c r="B290" s="5" t="s">
        <v>167</v>
      </c>
      <c r="C290" s="6">
        <v>1</v>
      </c>
      <c r="D290" s="2">
        <v>11300109</v>
      </c>
      <c r="E290" s="2">
        <v>319715</v>
      </c>
      <c r="F290" s="2">
        <v>581191</v>
      </c>
      <c r="G290" s="2">
        <v>3291339</v>
      </c>
      <c r="H290" s="2">
        <v>0</v>
      </c>
      <c r="I290" s="2">
        <v>0</v>
      </c>
      <c r="J290" s="2">
        <v>10295691.187102579</v>
      </c>
      <c r="K290" s="2">
        <v>401194.81289742229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 t="s">
        <v>3</v>
      </c>
      <c r="U290" s="2">
        <f t="shared" si="31"/>
        <v>26189240</v>
      </c>
      <c r="V290" s="22">
        <f t="shared" si="28"/>
        <v>7.0591509710609017</v>
      </c>
      <c r="W290" s="2"/>
      <c r="X290" s="2">
        <v>370375982.61382222</v>
      </c>
      <c r="Y290" s="24">
        <v>370997023.68405485</v>
      </c>
      <c r="Z290" s="2">
        <f t="shared" si="32"/>
        <v>621041.07023262978</v>
      </c>
      <c r="AA290" s="2">
        <f t="shared" si="33"/>
        <v>43840.226740013699</v>
      </c>
      <c r="AB290" s="2"/>
      <c r="AC290" s="22">
        <v>99.955104854428541</v>
      </c>
      <c r="AD290" s="22">
        <f t="shared" si="29"/>
        <v>100.15584186626228</v>
      </c>
      <c r="AE290" s="23">
        <f t="shared" si="30"/>
        <v>0.20073701183373771</v>
      </c>
      <c r="AF290" s="2">
        <v>3704.1799999999957</v>
      </c>
      <c r="AG290" s="2">
        <v>1</v>
      </c>
      <c r="AH290" s="22">
        <f t="shared" si="34"/>
        <v>100.15584186626228</v>
      </c>
      <c r="AI290" s="2"/>
    </row>
    <row r="291" spans="1:35" x14ac:dyDescent="0.2">
      <c r="A291" s="6">
        <v>282</v>
      </c>
      <c r="B291" s="5" t="s">
        <v>166</v>
      </c>
      <c r="C291" s="6">
        <v>0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>
        <f t="shared" si="31"/>
        <v>0</v>
      </c>
      <c r="V291" s="22">
        <f t="shared" si="28"/>
        <v>0</v>
      </c>
      <c r="W291" s="2"/>
      <c r="X291" s="2">
        <v>0</v>
      </c>
      <c r="Y291" s="24">
        <v>0</v>
      </c>
      <c r="Z291" s="2">
        <f t="shared" si="32"/>
        <v>0</v>
      </c>
      <c r="AA291" s="2">
        <f t="shared" si="33"/>
        <v>0</v>
      </c>
      <c r="AB291" s="2"/>
      <c r="AC291" s="22">
        <v>0</v>
      </c>
      <c r="AD291" s="22">
        <f t="shared" si="29"/>
        <v>0</v>
      </c>
      <c r="AE291" s="23">
        <f t="shared" si="30"/>
        <v>0</v>
      </c>
      <c r="AF291" s="2">
        <v>0</v>
      </c>
      <c r="AG291" s="2" t="s">
        <v>93</v>
      </c>
      <c r="AH291" s="22">
        <f t="shared" si="34"/>
        <v>0</v>
      </c>
      <c r="AI291" s="2"/>
    </row>
    <row r="292" spans="1:35" x14ac:dyDescent="0.2">
      <c r="A292" s="6">
        <v>283</v>
      </c>
      <c r="B292" s="5" t="s">
        <v>165</v>
      </c>
      <c r="C292" s="6">
        <v>0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f t="shared" si="31"/>
        <v>0</v>
      </c>
      <c r="V292" s="22">
        <f t="shared" si="28"/>
        <v>0</v>
      </c>
      <c r="W292" s="2"/>
      <c r="X292" s="2">
        <v>0</v>
      </c>
      <c r="Y292" s="24">
        <v>0</v>
      </c>
      <c r="Z292" s="2">
        <f t="shared" si="32"/>
        <v>0</v>
      </c>
      <c r="AA292" s="2">
        <f t="shared" si="33"/>
        <v>0</v>
      </c>
      <c r="AB292" s="2"/>
      <c r="AC292" s="22">
        <v>0</v>
      </c>
      <c r="AD292" s="22">
        <f t="shared" si="29"/>
        <v>0</v>
      </c>
      <c r="AE292" s="23">
        <f t="shared" si="30"/>
        <v>0</v>
      </c>
      <c r="AF292" s="2">
        <v>0</v>
      </c>
      <c r="AG292" s="2" t="s">
        <v>93</v>
      </c>
      <c r="AH292" s="22">
        <f t="shared" si="34"/>
        <v>0</v>
      </c>
      <c r="AI292" s="2"/>
    </row>
    <row r="293" spans="1:35" x14ac:dyDescent="0.2">
      <c r="A293" s="6">
        <v>284</v>
      </c>
      <c r="B293" s="5" t="s">
        <v>164</v>
      </c>
      <c r="C293" s="6">
        <v>1</v>
      </c>
      <c r="D293" s="2">
        <v>0</v>
      </c>
      <c r="E293" s="2">
        <v>60000</v>
      </c>
      <c r="F293" s="2">
        <v>0</v>
      </c>
      <c r="G293" s="2">
        <v>0</v>
      </c>
      <c r="H293" s="2">
        <v>0</v>
      </c>
      <c r="I293" s="2">
        <v>0</v>
      </c>
      <c r="J293" s="2">
        <v>1210000</v>
      </c>
      <c r="K293" s="2">
        <v>200000</v>
      </c>
      <c r="L293" s="2">
        <v>1850000</v>
      </c>
      <c r="M293" s="2">
        <v>37291</v>
      </c>
      <c r="N293" s="2">
        <v>0</v>
      </c>
      <c r="O293" s="2">
        <v>80457</v>
      </c>
      <c r="P293" s="2">
        <v>0</v>
      </c>
      <c r="Q293" s="2">
        <v>0</v>
      </c>
      <c r="R293" s="2">
        <v>0</v>
      </c>
      <c r="S293" s="2">
        <v>0</v>
      </c>
      <c r="T293" s="2" t="s">
        <v>13</v>
      </c>
      <c r="U293" s="2">
        <f t="shared" si="31"/>
        <v>1865248</v>
      </c>
      <c r="V293" s="22">
        <f t="shared" si="28"/>
        <v>5.5867755863030126</v>
      </c>
      <c r="W293" s="2"/>
      <c r="X293" s="2">
        <v>24538424.857372392</v>
      </c>
      <c r="Y293" s="24">
        <v>33386843.111668773</v>
      </c>
      <c r="Z293" s="2">
        <f t="shared" si="32"/>
        <v>8848418.254296381</v>
      </c>
      <c r="AA293" s="2">
        <f t="shared" si="33"/>
        <v>494341.27080500941</v>
      </c>
      <c r="AB293" s="2"/>
      <c r="AC293" s="22">
        <v>132.3112479212175</v>
      </c>
      <c r="AD293" s="22">
        <f t="shared" si="29"/>
        <v>134.04487872407773</v>
      </c>
      <c r="AE293" s="23">
        <f t="shared" si="30"/>
        <v>1.7336308028602332</v>
      </c>
      <c r="AF293" s="2">
        <v>72.539999999999992</v>
      </c>
      <c r="AG293" s="2">
        <v>1</v>
      </c>
      <c r="AH293" s="22">
        <f t="shared" si="34"/>
        <v>134.04487872407773</v>
      </c>
      <c r="AI293" s="2"/>
    </row>
    <row r="294" spans="1:35" x14ac:dyDescent="0.2">
      <c r="A294" s="6">
        <v>285</v>
      </c>
      <c r="B294" s="5" t="s">
        <v>163</v>
      </c>
      <c r="C294" s="6">
        <v>1</v>
      </c>
      <c r="D294" s="2">
        <v>0</v>
      </c>
      <c r="E294" s="2">
        <v>97000</v>
      </c>
      <c r="F294" s="2">
        <v>0</v>
      </c>
      <c r="G294" s="2">
        <v>0</v>
      </c>
      <c r="H294" s="2">
        <v>0</v>
      </c>
      <c r="I294" s="2">
        <v>0</v>
      </c>
      <c r="J294" s="2">
        <v>2003255</v>
      </c>
      <c r="K294" s="2">
        <v>955758</v>
      </c>
      <c r="L294" s="2">
        <v>44251</v>
      </c>
      <c r="M294" s="2">
        <v>35486</v>
      </c>
      <c r="N294" s="2">
        <v>0</v>
      </c>
      <c r="O294" s="2">
        <v>121403</v>
      </c>
      <c r="P294" s="2">
        <v>0</v>
      </c>
      <c r="Q294" s="2">
        <v>0</v>
      </c>
      <c r="R294" s="2">
        <v>0</v>
      </c>
      <c r="S294" s="2">
        <v>0</v>
      </c>
      <c r="T294" s="2" t="s">
        <v>13</v>
      </c>
      <c r="U294" s="2">
        <f t="shared" si="31"/>
        <v>3219539.65</v>
      </c>
      <c r="V294" s="22">
        <f t="shared" si="28"/>
        <v>6.2496017452696178</v>
      </c>
      <c r="W294" s="2"/>
      <c r="X294" s="2">
        <v>38830414.515473194</v>
      </c>
      <c r="Y294" s="24">
        <v>51515917.033223748</v>
      </c>
      <c r="Z294" s="2">
        <f t="shared" si="32"/>
        <v>12685502.517750554</v>
      </c>
      <c r="AA294" s="2">
        <f t="shared" si="33"/>
        <v>792793.38674555998</v>
      </c>
      <c r="AB294" s="2"/>
      <c r="AC294" s="22">
        <v>129.71717605256566</v>
      </c>
      <c r="AD294" s="22">
        <f t="shared" si="29"/>
        <v>130.62730408470395</v>
      </c>
      <c r="AE294" s="23">
        <f t="shared" si="30"/>
        <v>0.91012803213828875</v>
      </c>
      <c r="AF294" s="2">
        <v>120.51000000000002</v>
      </c>
      <c r="AG294" s="2">
        <v>1</v>
      </c>
      <c r="AH294" s="22">
        <f t="shared" si="34"/>
        <v>130.62730408470395</v>
      </c>
      <c r="AI294" s="2"/>
    </row>
    <row r="295" spans="1:35" x14ac:dyDescent="0.2">
      <c r="A295" s="6">
        <v>286</v>
      </c>
      <c r="B295" s="5" t="s">
        <v>162</v>
      </c>
      <c r="C295" s="6">
        <v>0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>
        <f t="shared" si="31"/>
        <v>0</v>
      </c>
      <c r="V295" s="22">
        <f t="shared" si="28"/>
        <v>0</v>
      </c>
      <c r="W295" s="2"/>
      <c r="X295" s="2">
        <v>27906.769627179092</v>
      </c>
      <c r="Y295" s="24">
        <v>28590.45</v>
      </c>
      <c r="Z295" s="2">
        <f t="shared" si="32"/>
        <v>683.68037282090881</v>
      </c>
      <c r="AA295" s="2">
        <f t="shared" si="33"/>
        <v>0</v>
      </c>
      <c r="AB295" s="2"/>
      <c r="AC295" s="22">
        <v>0</v>
      </c>
      <c r="AD295" s="22">
        <f t="shared" si="29"/>
        <v>0</v>
      </c>
      <c r="AE295" s="23">
        <f t="shared" si="30"/>
        <v>0</v>
      </c>
      <c r="AF295" s="2">
        <v>0</v>
      </c>
      <c r="AG295" s="2" t="s">
        <v>93</v>
      </c>
      <c r="AH295" s="22">
        <f t="shared" si="34"/>
        <v>0</v>
      </c>
      <c r="AI295" s="2"/>
    </row>
    <row r="296" spans="1:35" x14ac:dyDescent="0.2">
      <c r="A296" s="6">
        <v>287</v>
      </c>
      <c r="B296" s="5" t="s">
        <v>161</v>
      </c>
      <c r="C296" s="6">
        <v>1</v>
      </c>
      <c r="D296" s="2">
        <v>0</v>
      </c>
      <c r="E296" s="2">
        <v>377450</v>
      </c>
      <c r="F296" s="2">
        <v>0</v>
      </c>
      <c r="G296" s="2">
        <v>0</v>
      </c>
      <c r="H296" s="2">
        <v>0</v>
      </c>
      <c r="I296" s="2">
        <v>0</v>
      </c>
      <c r="J296" s="2">
        <v>700000</v>
      </c>
      <c r="K296" s="2">
        <v>172942</v>
      </c>
      <c r="L296" s="2">
        <v>190000</v>
      </c>
      <c r="M296" s="2">
        <v>0</v>
      </c>
      <c r="N296" s="2">
        <v>0</v>
      </c>
      <c r="O296" s="2">
        <v>13505</v>
      </c>
      <c r="P296" s="2">
        <v>0</v>
      </c>
      <c r="Q296" s="2">
        <v>0</v>
      </c>
      <c r="R296" s="2">
        <v>0</v>
      </c>
      <c r="S296" s="2">
        <v>0</v>
      </c>
      <c r="T296" s="2" t="s">
        <v>13</v>
      </c>
      <c r="U296" s="2">
        <f t="shared" si="31"/>
        <v>1292397</v>
      </c>
      <c r="V296" s="22">
        <f t="shared" si="28"/>
        <v>11.065883533912231</v>
      </c>
      <c r="W296" s="2"/>
      <c r="X296" s="2">
        <v>8170415.9676968697</v>
      </c>
      <c r="Y296" s="24">
        <v>11679112.617075287</v>
      </c>
      <c r="Z296" s="2">
        <f t="shared" si="32"/>
        <v>3508696.6493784171</v>
      </c>
      <c r="AA296" s="2">
        <f t="shared" si="33"/>
        <v>388268.28477849643</v>
      </c>
      <c r="AB296" s="2"/>
      <c r="AC296" s="22">
        <v>127.58345478199212</v>
      </c>
      <c r="AD296" s="22">
        <f t="shared" si="29"/>
        <v>138.19179313436507</v>
      </c>
      <c r="AE296" s="23">
        <f t="shared" si="30"/>
        <v>10.608338352372954</v>
      </c>
      <c r="AF296" s="2">
        <v>13</v>
      </c>
      <c r="AG296" s="2">
        <v>1</v>
      </c>
      <c r="AH296" s="22">
        <f t="shared" si="34"/>
        <v>138.19179313436507</v>
      </c>
      <c r="AI296" s="2"/>
    </row>
    <row r="297" spans="1:35" x14ac:dyDescent="0.2">
      <c r="A297" s="6">
        <v>288</v>
      </c>
      <c r="B297" s="5" t="s">
        <v>160</v>
      </c>
      <c r="C297" s="6">
        <v>1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944205</v>
      </c>
      <c r="K297" s="2">
        <v>0</v>
      </c>
      <c r="L297" s="2">
        <v>781548</v>
      </c>
      <c r="M297" s="2">
        <v>0</v>
      </c>
      <c r="N297" s="2">
        <v>0</v>
      </c>
      <c r="O297" s="2">
        <v>5061</v>
      </c>
      <c r="P297" s="2">
        <v>0</v>
      </c>
      <c r="Q297" s="2">
        <v>0</v>
      </c>
      <c r="R297" s="2">
        <v>0</v>
      </c>
      <c r="S297" s="2">
        <v>0</v>
      </c>
      <c r="T297" s="2" t="s">
        <v>13</v>
      </c>
      <c r="U297" s="2">
        <f t="shared" si="31"/>
        <v>1066498.2000000002</v>
      </c>
      <c r="V297" s="22">
        <f t="shared" si="28"/>
        <v>2.573371368641526</v>
      </c>
      <c r="W297" s="2"/>
      <c r="X297" s="2">
        <v>25474395.707632355</v>
      </c>
      <c r="Y297" s="24">
        <v>41443618.010058179</v>
      </c>
      <c r="Z297" s="2">
        <f t="shared" si="32"/>
        <v>15969222.302425824</v>
      </c>
      <c r="AA297" s="2">
        <f t="shared" si="33"/>
        <v>410947.39452534326</v>
      </c>
      <c r="AB297" s="2"/>
      <c r="AC297" s="22">
        <v>156.39673202298806</v>
      </c>
      <c r="AD297" s="22">
        <f t="shared" si="29"/>
        <v>161.07416672984743</v>
      </c>
      <c r="AE297" s="23">
        <f t="shared" si="30"/>
        <v>4.6774347068593727</v>
      </c>
      <c r="AF297" s="2">
        <v>4</v>
      </c>
      <c r="AG297" s="2">
        <v>1</v>
      </c>
      <c r="AH297" s="22">
        <f t="shared" si="34"/>
        <v>161.07416672984743</v>
      </c>
      <c r="AI297" s="2"/>
    </row>
    <row r="298" spans="1:35" x14ac:dyDescent="0.2">
      <c r="A298" s="6">
        <v>289</v>
      </c>
      <c r="B298" s="5" t="s">
        <v>159</v>
      </c>
      <c r="C298" s="6">
        <v>1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19506</v>
      </c>
      <c r="O298" s="2">
        <v>1048</v>
      </c>
      <c r="P298" s="2">
        <v>0</v>
      </c>
      <c r="Q298" s="2">
        <v>0</v>
      </c>
      <c r="R298" s="2">
        <v>0</v>
      </c>
      <c r="S298" s="2">
        <v>0</v>
      </c>
      <c r="T298" s="2" t="s">
        <v>13</v>
      </c>
      <c r="U298" s="2">
        <f t="shared" si="31"/>
        <v>20554</v>
      </c>
      <c r="V298" s="22">
        <f t="shared" si="28"/>
        <v>0.71784823735334979</v>
      </c>
      <c r="W298" s="2"/>
      <c r="X298" s="2">
        <v>2030461.9982605327</v>
      </c>
      <c r="Y298" s="24">
        <v>2863279.3020124962</v>
      </c>
      <c r="Z298" s="2">
        <f t="shared" si="32"/>
        <v>832817.30375196342</v>
      </c>
      <c r="AA298" s="2">
        <f t="shared" si="33"/>
        <v>5978.3643353571624</v>
      </c>
      <c r="AB298" s="2"/>
      <c r="AC298" s="22">
        <v>136.59146028146199</v>
      </c>
      <c r="AD298" s="22">
        <f t="shared" si="29"/>
        <v>140.72171457160721</v>
      </c>
      <c r="AE298" s="23">
        <f t="shared" si="30"/>
        <v>4.1302542901452171</v>
      </c>
      <c r="AF298" s="2">
        <v>1</v>
      </c>
      <c r="AG298" s="2">
        <v>1</v>
      </c>
      <c r="AH298" s="22">
        <f t="shared" si="34"/>
        <v>140.72171457160721</v>
      </c>
      <c r="AI298" s="2"/>
    </row>
    <row r="299" spans="1:35" x14ac:dyDescent="0.2">
      <c r="A299" s="6">
        <v>290</v>
      </c>
      <c r="B299" s="5" t="s">
        <v>158</v>
      </c>
      <c r="C299" s="6">
        <v>1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10243.58</v>
      </c>
      <c r="J299" s="2">
        <v>14829</v>
      </c>
      <c r="K299" s="2">
        <v>81366</v>
      </c>
      <c r="L299" s="2">
        <v>228000</v>
      </c>
      <c r="M299" s="2">
        <v>9635</v>
      </c>
      <c r="N299" s="2">
        <v>10589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 t="s">
        <v>3</v>
      </c>
      <c r="U299" s="2">
        <f t="shared" si="31"/>
        <v>354662.58</v>
      </c>
      <c r="V299" s="22">
        <f t="shared" si="28"/>
        <v>2.0051484052480313</v>
      </c>
      <c r="W299" s="2"/>
      <c r="X299" s="2">
        <v>13414412.031556375</v>
      </c>
      <c r="Y299" s="24">
        <v>17687597.539999999</v>
      </c>
      <c r="Z299" s="2">
        <f t="shared" si="32"/>
        <v>4273185.5084436238</v>
      </c>
      <c r="AA299" s="2">
        <f t="shared" si="33"/>
        <v>85683.711075847299</v>
      </c>
      <c r="AB299" s="2"/>
      <c r="AC299" s="22">
        <v>128.39855528127083</v>
      </c>
      <c r="AD299" s="22">
        <f t="shared" si="29"/>
        <v>131.21643936027164</v>
      </c>
      <c r="AE299" s="23">
        <f t="shared" si="30"/>
        <v>2.8178840790008053</v>
      </c>
      <c r="AF299" s="2">
        <v>0</v>
      </c>
      <c r="AG299" s="2">
        <v>1</v>
      </c>
      <c r="AH299" s="22">
        <f t="shared" si="34"/>
        <v>131.21643936027164</v>
      </c>
      <c r="AI299" s="2"/>
    </row>
    <row r="300" spans="1:35" x14ac:dyDescent="0.2">
      <c r="A300" s="6">
        <v>291</v>
      </c>
      <c r="B300" s="5" t="s">
        <v>157</v>
      </c>
      <c r="C300" s="6">
        <v>1</v>
      </c>
      <c r="D300" s="2">
        <v>0</v>
      </c>
      <c r="E300" s="2">
        <v>1242710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673290</v>
      </c>
      <c r="L300" s="2">
        <v>1173689</v>
      </c>
      <c r="M300" s="2">
        <v>0</v>
      </c>
      <c r="N300" s="2">
        <v>0</v>
      </c>
      <c r="O300" s="2">
        <v>17060</v>
      </c>
      <c r="P300" s="2">
        <v>0</v>
      </c>
      <c r="Q300" s="2">
        <v>0</v>
      </c>
      <c r="R300" s="2">
        <v>0</v>
      </c>
      <c r="S300" s="2">
        <v>0</v>
      </c>
      <c r="T300" s="2" t="s">
        <v>13</v>
      </c>
      <c r="U300" s="2">
        <f t="shared" si="31"/>
        <v>2109113.35</v>
      </c>
      <c r="V300" s="22">
        <f t="shared" si="28"/>
        <v>6.1848645997319585</v>
      </c>
      <c r="W300" s="2"/>
      <c r="X300" s="2">
        <v>20655963.815009337</v>
      </c>
      <c r="Y300" s="24">
        <v>34101204.900935188</v>
      </c>
      <c r="Z300" s="2">
        <f t="shared" si="32"/>
        <v>13445241.085925851</v>
      </c>
      <c r="AA300" s="2">
        <f t="shared" si="33"/>
        <v>831569.9562720448</v>
      </c>
      <c r="AB300" s="2"/>
      <c r="AC300" s="22">
        <v>156.02445844223652</v>
      </c>
      <c r="AD300" s="22">
        <f t="shared" si="29"/>
        <v>161.06551716791969</v>
      </c>
      <c r="AE300" s="23">
        <f t="shared" si="30"/>
        <v>5.0410587256831718</v>
      </c>
      <c r="AF300" s="2">
        <v>24.990000000000002</v>
      </c>
      <c r="AG300" s="2">
        <v>1</v>
      </c>
      <c r="AH300" s="22">
        <f t="shared" si="34"/>
        <v>161.06551716791969</v>
      </c>
      <c r="AI300" s="2"/>
    </row>
    <row r="301" spans="1:35" x14ac:dyDescent="0.2">
      <c r="A301" s="6">
        <v>292</v>
      </c>
      <c r="B301" s="5" t="s">
        <v>156</v>
      </c>
      <c r="C301" s="6">
        <v>1</v>
      </c>
      <c r="D301" s="2">
        <v>0</v>
      </c>
      <c r="E301" s="2">
        <v>43433</v>
      </c>
      <c r="F301" s="2">
        <v>0</v>
      </c>
      <c r="G301" s="2">
        <v>0</v>
      </c>
      <c r="H301" s="2">
        <v>0</v>
      </c>
      <c r="I301" s="2">
        <v>0</v>
      </c>
      <c r="J301" s="2">
        <v>168000</v>
      </c>
      <c r="K301" s="2">
        <v>437992</v>
      </c>
      <c r="L301" s="2">
        <v>1059776</v>
      </c>
      <c r="M301" s="2">
        <v>0</v>
      </c>
      <c r="N301" s="2">
        <v>0</v>
      </c>
      <c r="O301" s="2">
        <v>6139</v>
      </c>
      <c r="P301" s="2">
        <v>0</v>
      </c>
      <c r="Q301" s="2">
        <v>0</v>
      </c>
      <c r="R301" s="2">
        <v>0</v>
      </c>
      <c r="S301" s="2">
        <v>0</v>
      </c>
      <c r="T301" s="2" t="s">
        <v>13</v>
      </c>
      <c r="U301" s="2">
        <f t="shared" si="31"/>
        <v>814530.4</v>
      </c>
      <c r="V301" s="22">
        <f t="shared" si="28"/>
        <v>3.3170810406903519</v>
      </c>
      <c r="W301" s="2"/>
      <c r="X301" s="2">
        <v>20221515.14252951</v>
      </c>
      <c r="Y301" s="24">
        <v>24555637.622603264</v>
      </c>
      <c r="Z301" s="2">
        <f t="shared" si="32"/>
        <v>4334122.4800737537</v>
      </c>
      <c r="AA301" s="2">
        <f t="shared" si="33"/>
        <v>143766.35506682497</v>
      </c>
      <c r="AB301" s="2"/>
      <c r="AC301" s="22">
        <v>117.63498899381865</v>
      </c>
      <c r="AD301" s="22">
        <f t="shared" si="29"/>
        <v>120.72226584146432</v>
      </c>
      <c r="AE301" s="23">
        <f t="shared" si="30"/>
        <v>3.0872768476456685</v>
      </c>
      <c r="AF301" s="2">
        <v>7</v>
      </c>
      <c r="AG301" s="2">
        <v>1</v>
      </c>
      <c r="AH301" s="22">
        <f t="shared" si="34"/>
        <v>120.72226584146432</v>
      </c>
      <c r="AI301" s="2"/>
    </row>
    <row r="302" spans="1:35" x14ac:dyDescent="0.2">
      <c r="A302" s="6">
        <v>293</v>
      </c>
      <c r="B302" s="5" t="s">
        <v>155</v>
      </c>
      <c r="C302" s="6">
        <v>1</v>
      </c>
      <c r="D302" s="2">
        <v>0</v>
      </c>
      <c r="E302" s="2">
        <v>547171</v>
      </c>
      <c r="F302" s="2">
        <v>0</v>
      </c>
      <c r="G302" s="2">
        <v>0</v>
      </c>
      <c r="H302" s="2">
        <v>0</v>
      </c>
      <c r="I302" s="2">
        <v>62975</v>
      </c>
      <c r="J302" s="2">
        <v>2147320</v>
      </c>
      <c r="K302" s="2">
        <v>2441233</v>
      </c>
      <c r="L302" s="2">
        <v>5027149</v>
      </c>
      <c r="M302" s="2">
        <v>4229</v>
      </c>
      <c r="N302" s="2">
        <v>45583</v>
      </c>
      <c r="O302" s="2">
        <v>20380</v>
      </c>
      <c r="P302" s="2">
        <v>0</v>
      </c>
      <c r="Q302" s="2">
        <v>0</v>
      </c>
      <c r="R302" s="2">
        <v>0</v>
      </c>
      <c r="S302" s="2">
        <v>0</v>
      </c>
      <c r="T302" s="2" t="s">
        <v>111</v>
      </c>
      <c r="U302" s="2">
        <f t="shared" si="31"/>
        <v>9039252.75</v>
      </c>
      <c r="V302" s="22">
        <f t="shared" si="28"/>
        <v>9.0539115153742689</v>
      </c>
      <c r="W302" s="2"/>
      <c r="X302" s="2">
        <v>91224275.812842891</v>
      </c>
      <c r="Y302" s="24">
        <v>99838094.669366091</v>
      </c>
      <c r="Z302" s="2">
        <f t="shared" si="32"/>
        <v>8613818.8565232009</v>
      </c>
      <c r="AA302" s="2">
        <f t="shared" si="33"/>
        <v>779887.53736423422</v>
      </c>
      <c r="AB302" s="2"/>
      <c r="AC302" s="22">
        <v>106.07452746945687</v>
      </c>
      <c r="AD302" s="22">
        <f t="shared" si="29"/>
        <v>108.58755111986986</v>
      </c>
      <c r="AE302" s="23">
        <f t="shared" si="30"/>
        <v>2.5130236504129897</v>
      </c>
      <c r="AF302" s="2">
        <v>31.08</v>
      </c>
      <c r="AG302" s="2">
        <v>1</v>
      </c>
      <c r="AH302" s="22">
        <f t="shared" si="34"/>
        <v>108.58755111986986</v>
      </c>
      <c r="AI302" s="2"/>
    </row>
    <row r="303" spans="1:35" x14ac:dyDescent="0.2">
      <c r="A303" s="6">
        <v>294</v>
      </c>
      <c r="B303" s="5" t="s">
        <v>154</v>
      </c>
      <c r="C303" s="6">
        <v>0</v>
      </c>
      <c r="D303" s="2">
        <v>0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f t="shared" si="31"/>
        <v>0</v>
      </c>
      <c r="V303" s="22">
        <f t="shared" si="28"/>
        <v>0</v>
      </c>
      <c r="W303" s="2"/>
      <c r="X303" s="2">
        <v>13416.833343589547</v>
      </c>
      <c r="Y303" s="24">
        <v>14075.55</v>
      </c>
      <c r="Z303" s="2">
        <f t="shared" si="32"/>
        <v>658.71665641045183</v>
      </c>
      <c r="AA303" s="2">
        <f t="shared" si="33"/>
        <v>0</v>
      </c>
      <c r="AB303" s="2"/>
      <c r="AC303" s="22">
        <v>0</v>
      </c>
      <c r="AD303" s="22">
        <f t="shared" si="29"/>
        <v>0</v>
      </c>
      <c r="AE303" s="23">
        <f t="shared" si="30"/>
        <v>0</v>
      </c>
      <c r="AF303" s="2">
        <v>0</v>
      </c>
      <c r="AG303" s="2" t="s">
        <v>93</v>
      </c>
      <c r="AH303" s="22">
        <f t="shared" si="34"/>
        <v>0</v>
      </c>
      <c r="AI303" s="2"/>
    </row>
    <row r="304" spans="1:35" x14ac:dyDescent="0.2">
      <c r="A304" s="6">
        <v>295</v>
      </c>
      <c r="B304" s="5" t="s">
        <v>153</v>
      </c>
      <c r="C304" s="6">
        <v>1</v>
      </c>
      <c r="D304" s="2">
        <v>0</v>
      </c>
      <c r="E304" s="2">
        <v>794902</v>
      </c>
      <c r="F304" s="2">
        <v>0</v>
      </c>
      <c r="G304" s="2">
        <v>0</v>
      </c>
      <c r="H304" s="2">
        <v>0</v>
      </c>
      <c r="I304" s="2">
        <v>0</v>
      </c>
      <c r="J304" s="2">
        <v>2117436</v>
      </c>
      <c r="K304" s="2">
        <v>732584</v>
      </c>
      <c r="L304" s="2">
        <v>2540394</v>
      </c>
      <c r="M304" s="2">
        <v>4594</v>
      </c>
      <c r="N304" s="2">
        <v>0</v>
      </c>
      <c r="O304" s="2">
        <v>81541</v>
      </c>
      <c r="P304" s="2">
        <v>0</v>
      </c>
      <c r="Q304" s="2">
        <v>0</v>
      </c>
      <c r="R304" s="2">
        <v>0</v>
      </c>
      <c r="S304" s="2">
        <v>0</v>
      </c>
      <c r="T304" s="2" t="s">
        <v>3</v>
      </c>
      <c r="U304" s="2">
        <f t="shared" si="31"/>
        <v>6271451</v>
      </c>
      <c r="V304" s="22">
        <f t="shared" si="28"/>
        <v>11.658389957097091</v>
      </c>
      <c r="W304" s="2"/>
      <c r="X304" s="2">
        <v>34900617.062578723</v>
      </c>
      <c r="Y304" s="24">
        <v>53793457.09895584</v>
      </c>
      <c r="Z304" s="2">
        <f t="shared" si="32"/>
        <v>18892840.036377117</v>
      </c>
      <c r="AA304" s="2">
        <f t="shared" si="33"/>
        <v>2202600.9654114083</v>
      </c>
      <c r="AB304" s="2"/>
      <c r="AC304" s="22">
        <v>146.73276672271919</v>
      </c>
      <c r="AD304" s="22">
        <f t="shared" si="29"/>
        <v>147.82218904909098</v>
      </c>
      <c r="AE304" s="23">
        <f t="shared" si="30"/>
        <v>1.089422326371789</v>
      </c>
      <c r="AF304" s="2">
        <v>80.579999999999984</v>
      </c>
      <c r="AG304" s="2">
        <v>1</v>
      </c>
      <c r="AH304" s="22">
        <f t="shared" si="34"/>
        <v>147.82218904909098</v>
      </c>
      <c r="AI304" s="2"/>
    </row>
    <row r="305" spans="1:35" x14ac:dyDescent="0.2">
      <c r="A305" s="6">
        <v>296</v>
      </c>
      <c r="B305" s="5" t="s">
        <v>152</v>
      </c>
      <c r="C305" s="6">
        <v>1</v>
      </c>
      <c r="D305" s="2">
        <v>7205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358128</v>
      </c>
      <c r="M305" s="2">
        <v>0</v>
      </c>
      <c r="N305" s="2">
        <v>65223</v>
      </c>
      <c r="O305" s="2">
        <v>49132</v>
      </c>
      <c r="P305" s="2">
        <v>0</v>
      </c>
      <c r="Q305" s="2">
        <v>0</v>
      </c>
      <c r="R305" s="2">
        <v>0</v>
      </c>
      <c r="S305" s="2">
        <v>0</v>
      </c>
      <c r="T305" s="2" t="s">
        <v>13</v>
      </c>
      <c r="U305" s="2">
        <f t="shared" si="31"/>
        <v>169154.95</v>
      </c>
      <c r="V305" s="22">
        <f t="shared" si="28"/>
        <v>1.94874745022655</v>
      </c>
      <c r="W305" s="2"/>
      <c r="X305" s="2">
        <v>3760490.3019716195</v>
      </c>
      <c r="Y305" s="24">
        <v>8680188.3938493431</v>
      </c>
      <c r="Z305" s="2">
        <f t="shared" si="32"/>
        <v>4919698.0918777231</v>
      </c>
      <c r="AA305" s="2">
        <f t="shared" si="33"/>
        <v>95872.491124311375</v>
      </c>
      <c r="AB305" s="2"/>
      <c r="AC305" s="22">
        <v>224.51170305414979</v>
      </c>
      <c r="AD305" s="22">
        <f t="shared" si="29"/>
        <v>228.27650687529464</v>
      </c>
      <c r="AE305" s="23">
        <f t="shared" si="30"/>
        <v>3.7648038211448522</v>
      </c>
      <c r="AF305" s="2">
        <v>31.509999999999998</v>
      </c>
      <c r="AG305" s="2">
        <v>1</v>
      </c>
      <c r="AH305" s="22">
        <f t="shared" si="34"/>
        <v>228.27650687529464</v>
      </c>
      <c r="AI305" s="2"/>
    </row>
    <row r="306" spans="1:35" x14ac:dyDescent="0.2">
      <c r="A306" s="6">
        <v>297</v>
      </c>
      <c r="B306" s="5" t="s">
        <v>151</v>
      </c>
      <c r="C306" s="6">
        <v>0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f t="shared" si="31"/>
        <v>0</v>
      </c>
      <c r="V306" s="22">
        <f t="shared" si="28"/>
        <v>0</v>
      </c>
      <c r="W306" s="2"/>
      <c r="X306" s="2">
        <v>0</v>
      </c>
      <c r="Y306" s="24">
        <v>0</v>
      </c>
      <c r="Z306" s="2">
        <f t="shared" si="32"/>
        <v>0</v>
      </c>
      <c r="AA306" s="2">
        <f t="shared" si="33"/>
        <v>0</v>
      </c>
      <c r="AB306" s="2"/>
      <c r="AC306" s="22">
        <v>0</v>
      </c>
      <c r="AD306" s="22">
        <f t="shared" si="29"/>
        <v>0</v>
      </c>
      <c r="AE306" s="23">
        <f t="shared" si="30"/>
        <v>0</v>
      </c>
      <c r="AF306" s="2">
        <v>0</v>
      </c>
      <c r="AG306" s="2" t="s">
        <v>93</v>
      </c>
      <c r="AH306" s="22">
        <f t="shared" si="34"/>
        <v>0</v>
      </c>
      <c r="AI306" s="2"/>
    </row>
    <row r="307" spans="1:35" x14ac:dyDescent="0.2">
      <c r="A307" s="6">
        <v>298</v>
      </c>
      <c r="B307" s="5" t="s">
        <v>150</v>
      </c>
      <c r="C307" s="6">
        <v>1</v>
      </c>
      <c r="D307" s="2">
        <v>0</v>
      </c>
      <c r="E307" s="2">
        <v>51265</v>
      </c>
      <c r="F307" s="2">
        <v>0</v>
      </c>
      <c r="G307" s="2">
        <v>0</v>
      </c>
      <c r="H307" s="2">
        <v>0</v>
      </c>
      <c r="I307" s="2">
        <v>0</v>
      </c>
      <c r="J307" s="2">
        <v>154886</v>
      </c>
      <c r="K307" s="2">
        <v>0</v>
      </c>
      <c r="L307" s="2">
        <v>242585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 t="s">
        <v>3</v>
      </c>
      <c r="U307" s="2">
        <f t="shared" si="31"/>
        <v>448736</v>
      </c>
      <c r="V307" s="22">
        <f t="shared" si="28"/>
        <v>4.6881575378731366</v>
      </c>
      <c r="W307" s="2"/>
      <c r="X307" s="2">
        <v>5307497.2466114936</v>
      </c>
      <c r="Y307" s="24">
        <v>9571692</v>
      </c>
      <c r="Z307" s="2">
        <f t="shared" si="32"/>
        <v>4264194.7533885064</v>
      </c>
      <c r="AA307" s="2">
        <f t="shared" si="33"/>
        <v>199912.16776057408</v>
      </c>
      <c r="AB307" s="2"/>
      <c r="AC307" s="22">
        <v>176.89250602421382</v>
      </c>
      <c r="AD307" s="22">
        <f t="shared" si="29"/>
        <v>176.57625424530789</v>
      </c>
      <c r="AE307" s="23">
        <f t="shared" si="30"/>
        <v>-0.31625177890592227</v>
      </c>
      <c r="AF307" s="2">
        <v>0</v>
      </c>
      <c r="AG307" s="2">
        <v>1</v>
      </c>
      <c r="AH307" s="22">
        <f t="shared" si="34"/>
        <v>176.57625424530789</v>
      </c>
      <c r="AI307" s="2"/>
    </row>
    <row r="308" spans="1:35" x14ac:dyDescent="0.2">
      <c r="A308" s="6">
        <v>299</v>
      </c>
      <c r="B308" s="5" t="s">
        <v>149</v>
      </c>
      <c r="C308" s="6">
        <v>0</v>
      </c>
      <c r="D308" s="2">
        <v>0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>
        <f t="shared" si="31"/>
        <v>0</v>
      </c>
      <c r="V308" s="22">
        <f t="shared" si="28"/>
        <v>0</v>
      </c>
      <c r="W308" s="2"/>
      <c r="X308" s="2">
        <v>0</v>
      </c>
      <c r="Y308" s="24">
        <v>0</v>
      </c>
      <c r="Z308" s="2">
        <f t="shared" si="32"/>
        <v>0</v>
      </c>
      <c r="AA308" s="2">
        <f t="shared" si="33"/>
        <v>0</v>
      </c>
      <c r="AB308" s="2"/>
      <c r="AC308" s="22">
        <v>0</v>
      </c>
      <c r="AD308" s="22">
        <f t="shared" si="29"/>
        <v>0</v>
      </c>
      <c r="AE308" s="23">
        <f t="shared" si="30"/>
        <v>0</v>
      </c>
      <c r="AF308" s="2">
        <v>0</v>
      </c>
      <c r="AG308" s="2" t="s">
        <v>93</v>
      </c>
      <c r="AH308" s="22">
        <f t="shared" si="34"/>
        <v>0</v>
      </c>
      <c r="AI308" s="2"/>
    </row>
    <row r="309" spans="1:35" x14ac:dyDescent="0.2">
      <c r="A309" s="6">
        <v>300</v>
      </c>
      <c r="B309" s="5" t="s">
        <v>148</v>
      </c>
      <c r="C309" s="6">
        <v>1</v>
      </c>
      <c r="D309" s="2">
        <v>0</v>
      </c>
      <c r="E309" s="2">
        <v>105898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74271</v>
      </c>
      <c r="M309" s="2">
        <v>0</v>
      </c>
      <c r="N309" s="2">
        <v>23713</v>
      </c>
      <c r="O309" s="2">
        <v>11374</v>
      </c>
      <c r="P309" s="2">
        <v>0</v>
      </c>
      <c r="Q309" s="2">
        <v>0</v>
      </c>
      <c r="R309" s="2">
        <v>0</v>
      </c>
      <c r="S309" s="2">
        <v>0</v>
      </c>
      <c r="T309" s="2" t="s">
        <v>3</v>
      </c>
      <c r="U309" s="2">
        <f t="shared" si="31"/>
        <v>215256</v>
      </c>
      <c r="V309" s="22">
        <f t="shared" si="28"/>
        <v>3.4206400183592334</v>
      </c>
      <c r="W309" s="2"/>
      <c r="X309" s="2">
        <v>2003679.8419243183</v>
      </c>
      <c r="Y309" s="24">
        <v>6292857.4431883981</v>
      </c>
      <c r="Z309" s="2">
        <f t="shared" si="32"/>
        <v>4289177.60126408</v>
      </c>
      <c r="AA309" s="2">
        <f t="shared" si="33"/>
        <v>146717.32548733975</v>
      </c>
      <c r="AB309" s="2"/>
      <c r="AC309" s="22">
        <v>337.02297115535742</v>
      </c>
      <c r="AD309" s="22">
        <f t="shared" si="29"/>
        <v>306.74262370171641</v>
      </c>
      <c r="AE309" s="23">
        <f t="shared" si="30"/>
        <v>-30.280347453641014</v>
      </c>
      <c r="AF309" s="2">
        <v>4.5</v>
      </c>
      <c r="AG309" s="2">
        <v>1</v>
      </c>
      <c r="AH309" s="22">
        <f t="shared" si="34"/>
        <v>306.74262370171641</v>
      </c>
      <c r="AI309" s="2"/>
    </row>
    <row r="310" spans="1:35" x14ac:dyDescent="0.2">
      <c r="A310" s="6">
        <v>301</v>
      </c>
      <c r="B310" s="5" t="s">
        <v>147</v>
      </c>
      <c r="C310" s="6">
        <v>1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440184</v>
      </c>
      <c r="K310" s="2">
        <v>669711</v>
      </c>
      <c r="L310" s="2">
        <v>297809</v>
      </c>
      <c r="M310" s="2">
        <v>0</v>
      </c>
      <c r="N310" s="2">
        <v>18884</v>
      </c>
      <c r="O310" s="2">
        <v>81241</v>
      </c>
      <c r="P310" s="2">
        <v>0</v>
      </c>
      <c r="Q310" s="2">
        <v>0</v>
      </c>
      <c r="R310" s="2">
        <v>0</v>
      </c>
      <c r="S310" s="2">
        <v>0</v>
      </c>
      <c r="T310" s="2" t="s">
        <v>13</v>
      </c>
      <c r="U310" s="2">
        <f t="shared" si="31"/>
        <v>1254691.3500000001</v>
      </c>
      <c r="V310" s="22">
        <f t="shared" si="28"/>
        <v>5.5274217876744842</v>
      </c>
      <c r="W310" s="2"/>
      <c r="X310" s="2">
        <v>16426722.369211081</v>
      </c>
      <c r="Y310" s="24">
        <v>22699395.815926652</v>
      </c>
      <c r="Z310" s="2">
        <f t="shared" si="32"/>
        <v>6272673.446715571</v>
      </c>
      <c r="AA310" s="2">
        <f t="shared" si="33"/>
        <v>346717.11876342853</v>
      </c>
      <c r="AB310" s="2"/>
      <c r="AC310" s="22">
        <v>134.91390252533745</v>
      </c>
      <c r="AD310" s="22">
        <f t="shared" si="29"/>
        <v>136.07509882226583</v>
      </c>
      <c r="AE310" s="23">
        <f t="shared" si="30"/>
        <v>1.1611962969283809</v>
      </c>
      <c r="AF310" s="2">
        <v>79.180000000000007</v>
      </c>
      <c r="AG310" s="2">
        <v>1</v>
      </c>
      <c r="AH310" s="22">
        <f t="shared" si="34"/>
        <v>136.07509882226583</v>
      </c>
      <c r="AI310" s="2"/>
    </row>
    <row r="311" spans="1:35" x14ac:dyDescent="0.2">
      <c r="A311" s="6">
        <v>302</v>
      </c>
      <c r="B311" s="5" t="s">
        <v>146</v>
      </c>
      <c r="C311" s="6">
        <v>0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f t="shared" si="31"/>
        <v>0</v>
      </c>
      <c r="V311" s="22">
        <f t="shared" si="28"/>
        <v>0</v>
      </c>
      <c r="W311" s="2"/>
      <c r="X311" s="2">
        <v>234931.13370609152</v>
      </c>
      <c r="Y311" s="24">
        <v>246474.7</v>
      </c>
      <c r="Z311" s="2">
        <f t="shared" si="32"/>
        <v>11543.566293908487</v>
      </c>
      <c r="AA311" s="2">
        <f t="shared" si="33"/>
        <v>0</v>
      </c>
      <c r="AB311" s="2"/>
      <c r="AC311" s="22">
        <v>0</v>
      </c>
      <c r="AD311" s="22">
        <f t="shared" si="29"/>
        <v>0</v>
      </c>
      <c r="AE311" s="23">
        <f t="shared" si="30"/>
        <v>0</v>
      </c>
      <c r="AF311" s="2">
        <v>0</v>
      </c>
      <c r="AG311" s="2" t="s">
        <v>93</v>
      </c>
      <c r="AH311" s="22">
        <f t="shared" si="34"/>
        <v>0</v>
      </c>
      <c r="AI311" s="2"/>
    </row>
    <row r="312" spans="1:35" x14ac:dyDescent="0.2">
      <c r="A312" s="6">
        <v>303</v>
      </c>
      <c r="B312" s="5" t="s">
        <v>145</v>
      </c>
      <c r="C312" s="6">
        <v>0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>
        <f t="shared" si="31"/>
        <v>0</v>
      </c>
      <c r="V312" s="22">
        <f t="shared" si="28"/>
        <v>0</v>
      </c>
      <c r="W312" s="2"/>
      <c r="X312" s="2">
        <v>53667.33337435819</v>
      </c>
      <c r="Y312" s="24">
        <v>57743</v>
      </c>
      <c r="Z312" s="2">
        <f t="shared" si="32"/>
        <v>4075.6666256418102</v>
      </c>
      <c r="AA312" s="2">
        <f t="shared" si="33"/>
        <v>0</v>
      </c>
      <c r="AB312" s="2"/>
      <c r="AC312" s="22">
        <v>0</v>
      </c>
      <c r="AD312" s="22">
        <f t="shared" si="29"/>
        <v>0</v>
      </c>
      <c r="AE312" s="23">
        <f t="shared" si="30"/>
        <v>0</v>
      </c>
      <c r="AF312" s="2">
        <v>0</v>
      </c>
      <c r="AG312" s="2" t="s">
        <v>93</v>
      </c>
      <c r="AH312" s="22">
        <f t="shared" si="34"/>
        <v>0</v>
      </c>
      <c r="AI312" s="2"/>
    </row>
    <row r="313" spans="1:35" x14ac:dyDescent="0.2">
      <c r="A313" s="6">
        <v>304</v>
      </c>
      <c r="B313" s="5" t="s">
        <v>144</v>
      </c>
      <c r="C313" s="6">
        <v>1</v>
      </c>
      <c r="D313" s="2">
        <v>0</v>
      </c>
      <c r="E313" s="2">
        <v>77935</v>
      </c>
      <c r="F313" s="2">
        <v>0</v>
      </c>
      <c r="G313" s="2">
        <v>0</v>
      </c>
      <c r="H313" s="2">
        <v>0</v>
      </c>
      <c r="I313" s="2">
        <v>200000</v>
      </c>
      <c r="J313" s="2">
        <v>1400000</v>
      </c>
      <c r="K313" s="2">
        <v>400000</v>
      </c>
      <c r="L313" s="2">
        <v>1041155</v>
      </c>
      <c r="M313" s="2">
        <v>14901</v>
      </c>
      <c r="N313" s="2">
        <v>189185</v>
      </c>
      <c r="O313" s="2">
        <v>1010</v>
      </c>
      <c r="P313" s="2">
        <v>0</v>
      </c>
      <c r="Q313" s="2">
        <v>0</v>
      </c>
      <c r="R313" s="2">
        <v>0</v>
      </c>
      <c r="S313" s="2">
        <v>0</v>
      </c>
      <c r="T313" s="2" t="s">
        <v>3</v>
      </c>
      <c r="U313" s="2">
        <f t="shared" si="31"/>
        <v>3324186</v>
      </c>
      <c r="V313" s="22">
        <f t="shared" si="28"/>
        <v>13.058292944874422</v>
      </c>
      <c r="W313" s="2"/>
      <c r="X313" s="2">
        <v>18455125.454438496</v>
      </c>
      <c r="Y313" s="24">
        <v>25456512.685333755</v>
      </c>
      <c r="Z313" s="2">
        <f t="shared" si="32"/>
        <v>7001387.2308952585</v>
      </c>
      <c r="AA313" s="2">
        <f t="shared" si="33"/>
        <v>914261.65481533424</v>
      </c>
      <c r="AB313" s="2"/>
      <c r="AC313" s="22">
        <v>132.3068840249604</v>
      </c>
      <c r="AD313" s="22">
        <f t="shared" si="29"/>
        <v>132.98338768331678</v>
      </c>
      <c r="AE313" s="23">
        <f t="shared" si="30"/>
        <v>0.67650365835638127</v>
      </c>
      <c r="AF313" s="2">
        <v>1</v>
      </c>
      <c r="AG313" s="2">
        <v>1</v>
      </c>
      <c r="AH313" s="22">
        <f t="shared" si="34"/>
        <v>132.98338768331678</v>
      </c>
      <c r="AI313" s="2"/>
    </row>
    <row r="314" spans="1:35" x14ac:dyDescent="0.2">
      <c r="A314" s="6">
        <v>305</v>
      </c>
      <c r="B314" s="5" t="s">
        <v>143</v>
      </c>
      <c r="C314" s="6">
        <v>1</v>
      </c>
      <c r="D314" s="2">
        <v>0</v>
      </c>
      <c r="E314" s="2">
        <v>83314.087199999994</v>
      </c>
      <c r="F314" s="2">
        <v>0</v>
      </c>
      <c r="G314" s="2">
        <v>0</v>
      </c>
      <c r="H314" s="2">
        <v>0</v>
      </c>
      <c r="I314" s="2">
        <v>42104.968800000002</v>
      </c>
      <c r="J314" s="2">
        <v>1690469.7047999999</v>
      </c>
      <c r="K314" s="2">
        <v>423737.23920000001</v>
      </c>
      <c r="L314" s="2">
        <v>3395432</v>
      </c>
      <c r="M314" s="2">
        <v>0</v>
      </c>
      <c r="N314" s="2">
        <v>0</v>
      </c>
      <c r="O314" s="2">
        <v>75709</v>
      </c>
      <c r="P314" s="2">
        <v>0</v>
      </c>
      <c r="Q314" s="2">
        <v>0</v>
      </c>
      <c r="R314" s="2">
        <v>0</v>
      </c>
      <c r="S314" s="2">
        <v>0</v>
      </c>
      <c r="T314" s="2" t="s">
        <v>3</v>
      </c>
      <c r="U314" s="2">
        <f t="shared" si="31"/>
        <v>5710767</v>
      </c>
      <c r="V314" s="22">
        <f t="shared" si="28"/>
        <v>11.690233462007168</v>
      </c>
      <c r="W314" s="2"/>
      <c r="X314" s="2">
        <v>35673992.74237927</v>
      </c>
      <c r="Y314" s="24">
        <v>48850752.370000005</v>
      </c>
      <c r="Z314" s="2">
        <f t="shared" si="32"/>
        <v>13176759.627620734</v>
      </c>
      <c r="AA314" s="2">
        <f t="shared" si="33"/>
        <v>1540393.9631963703</v>
      </c>
      <c r="AB314" s="2"/>
      <c r="AC314" s="22">
        <v>132.45188285644568</v>
      </c>
      <c r="AD314" s="22">
        <f t="shared" si="29"/>
        <v>132.61862429713631</v>
      </c>
      <c r="AE314" s="23">
        <f t="shared" si="30"/>
        <v>0.16674144069062891</v>
      </c>
      <c r="AF314" s="2">
        <v>52.540000000000006</v>
      </c>
      <c r="AG314" s="2">
        <v>1</v>
      </c>
      <c r="AH314" s="22">
        <f t="shared" si="34"/>
        <v>132.61862429713631</v>
      </c>
      <c r="AI314" s="2"/>
    </row>
    <row r="315" spans="1:35" x14ac:dyDescent="0.2">
      <c r="A315" s="6">
        <v>306</v>
      </c>
      <c r="B315" s="5" t="s">
        <v>142</v>
      </c>
      <c r="C315" s="6">
        <v>1</v>
      </c>
      <c r="D315" s="2">
        <v>0</v>
      </c>
      <c r="E315" s="2">
        <v>69700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32800</v>
      </c>
      <c r="L315" s="2">
        <v>50000</v>
      </c>
      <c r="M315" s="2">
        <v>0</v>
      </c>
      <c r="N315" s="2">
        <v>12299</v>
      </c>
      <c r="O315" s="2">
        <v>1779</v>
      </c>
      <c r="P315" s="2">
        <v>0</v>
      </c>
      <c r="Q315" s="2">
        <v>0</v>
      </c>
      <c r="R315" s="2">
        <v>0</v>
      </c>
      <c r="S315" s="2">
        <v>0</v>
      </c>
      <c r="T315" s="2" t="s">
        <v>13</v>
      </c>
      <c r="U315" s="2">
        <f t="shared" si="31"/>
        <v>124078</v>
      </c>
      <c r="V315" s="22">
        <f t="shared" si="28"/>
        <v>5.84513652391969</v>
      </c>
      <c r="W315" s="2"/>
      <c r="X315" s="2">
        <v>1580013.0996064784</v>
      </c>
      <c r="Y315" s="24">
        <v>2122756.2349013286</v>
      </c>
      <c r="Z315" s="2">
        <f t="shared" si="32"/>
        <v>542743.13529485022</v>
      </c>
      <c r="AA315" s="2">
        <f t="shared" si="33"/>
        <v>31724.077232186151</v>
      </c>
      <c r="AB315" s="2"/>
      <c r="AC315" s="22">
        <v>117.39446868511804</v>
      </c>
      <c r="AD315" s="22">
        <f t="shared" si="29"/>
        <v>132.34271020853811</v>
      </c>
      <c r="AE315" s="23">
        <f t="shared" si="30"/>
        <v>14.948241523420066</v>
      </c>
      <c r="AF315" s="2">
        <v>2</v>
      </c>
      <c r="AG315" s="2">
        <v>1</v>
      </c>
      <c r="AH315" s="22">
        <f t="shared" si="34"/>
        <v>132.34271020853811</v>
      </c>
      <c r="AI315" s="2"/>
    </row>
    <row r="316" spans="1:35" x14ac:dyDescent="0.2">
      <c r="A316" s="6">
        <v>307</v>
      </c>
      <c r="B316" s="5" t="s">
        <v>141</v>
      </c>
      <c r="C316" s="6">
        <v>1</v>
      </c>
      <c r="D316" s="2">
        <v>0</v>
      </c>
      <c r="E316" s="2">
        <v>60959</v>
      </c>
      <c r="F316" s="2">
        <v>0</v>
      </c>
      <c r="G316" s="2">
        <v>0</v>
      </c>
      <c r="H316" s="2">
        <v>0</v>
      </c>
      <c r="I316" s="2">
        <v>0</v>
      </c>
      <c r="J316" s="2">
        <v>1440228</v>
      </c>
      <c r="K316" s="2">
        <v>810683</v>
      </c>
      <c r="L316" s="2">
        <v>1267954</v>
      </c>
      <c r="M316" s="2">
        <v>14814</v>
      </c>
      <c r="N316" s="2">
        <v>0</v>
      </c>
      <c r="O316" s="2">
        <v>35747</v>
      </c>
      <c r="P316" s="2">
        <v>0</v>
      </c>
      <c r="Q316" s="2">
        <v>0</v>
      </c>
      <c r="R316" s="2">
        <v>0</v>
      </c>
      <c r="S316" s="2">
        <v>0</v>
      </c>
      <c r="T316" s="2" t="s">
        <v>3</v>
      </c>
      <c r="U316" s="2">
        <f t="shared" si="31"/>
        <v>3630385</v>
      </c>
      <c r="V316" s="22">
        <f t="shared" si="28"/>
        <v>6.9560279205668163</v>
      </c>
      <c r="W316" s="2"/>
      <c r="X316" s="2">
        <v>36969856.911350518</v>
      </c>
      <c r="Y316" s="24">
        <v>52190489.190908477</v>
      </c>
      <c r="Z316" s="2">
        <f t="shared" si="32"/>
        <v>15220632.279557958</v>
      </c>
      <c r="AA316" s="2">
        <f t="shared" si="33"/>
        <v>1058751.4310528571</v>
      </c>
      <c r="AB316" s="2"/>
      <c r="AC316" s="22">
        <v>134.35027273973387</v>
      </c>
      <c r="AD316" s="22">
        <f t="shared" si="29"/>
        <v>138.30656115998411</v>
      </c>
      <c r="AE316" s="23">
        <f t="shared" si="30"/>
        <v>3.956288420250246</v>
      </c>
      <c r="AF316" s="2">
        <v>34.31</v>
      </c>
      <c r="AG316" s="2">
        <v>1</v>
      </c>
      <c r="AH316" s="22">
        <f t="shared" si="34"/>
        <v>138.30656115998411</v>
      </c>
      <c r="AI316" s="2"/>
    </row>
    <row r="317" spans="1:35" x14ac:dyDescent="0.2">
      <c r="A317" s="6">
        <v>308</v>
      </c>
      <c r="B317" s="5" t="s">
        <v>140</v>
      </c>
      <c r="C317" s="6">
        <v>1</v>
      </c>
      <c r="D317" s="2">
        <v>0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  <c r="J317" s="2">
        <v>2295277</v>
      </c>
      <c r="K317" s="2">
        <v>1027384</v>
      </c>
      <c r="L317" s="2">
        <v>9553000</v>
      </c>
      <c r="M317" s="2">
        <v>0</v>
      </c>
      <c r="N317" s="2">
        <v>0</v>
      </c>
      <c r="O317" s="2">
        <v>21240</v>
      </c>
      <c r="P317" s="2">
        <v>0</v>
      </c>
      <c r="Q317" s="2">
        <v>0</v>
      </c>
      <c r="R317" s="2">
        <v>0</v>
      </c>
      <c r="S317" s="2">
        <v>0</v>
      </c>
      <c r="T317" s="2" t="s">
        <v>3</v>
      </c>
      <c r="U317" s="2">
        <f t="shared" si="31"/>
        <v>12896901</v>
      </c>
      <c r="V317" s="22">
        <f t="shared" si="28"/>
        <v>11.834446076565165</v>
      </c>
      <c r="W317" s="2"/>
      <c r="X317" s="2">
        <v>65721454.701030053</v>
      </c>
      <c r="Y317" s="24">
        <v>108977648.10081592</v>
      </c>
      <c r="Z317" s="2">
        <f t="shared" si="32"/>
        <v>43256193.399785869</v>
      </c>
      <c r="AA317" s="2">
        <f t="shared" si="33"/>
        <v>5119130.8826723984</v>
      </c>
      <c r="AB317" s="2"/>
      <c r="AC317" s="22">
        <v>159.0986755154176</v>
      </c>
      <c r="AD317" s="22">
        <f t="shared" si="29"/>
        <v>158.02832985149331</v>
      </c>
      <c r="AE317" s="23">
        <f t="shared" si="30"/>
        <v>-1.0703456639242859</v>
      </c>
      <c r="AF317" s="2">
        <v>12.15</v>
      </c>
      <c r="AG317" s="2">
        <v>1</v>
      </c>
      <c r="AH317" s="22">
        <f t="shared" si="34"/>
        <v>158.02832985149331</v>
      </c>
      <c r="AI317" s="2"/>
    </row>
    <row r="318" spans="1:35" x14ac:dyDescent="0.2">
      <c r="A318" s="6">
        <v>309</v>
      </c>
      <c r="B318" s="5" t="s">
        <v>139</v>
      </c>
      <c r="C318" s="6">
        <v>1</v>
      </c>
      <c r="D318" s="2">
        <v>0</v>
      </c>
      <c r="E318" s="2">
        <v>61511</v>
      </c>
      <c r="F318" s="2">
        <v>0</v>
      </c>
      <c r="G318" s="2">
        <v>0</v>
      </c>
      <c r="H318" s="2">
        <v>0</v>
      </c>
      <c r="I318" s="2">
        <v>0</v>
      </c>
      <c r="J318" s="2">
        <v>384030</v>
      </c>
      <c r="K318" s="2">
        <v>141185</v>
      </c>
      <c r="L318" s="2">
        <v>556000</v>
      </c>
      <c r="M318" s="2">
        <v>0</v>
      </c>
      <c r="N318" s="2">
        <v>124967</v>
      </c>
      <c r="O318" s="2">
        <v>5153</v>
      </c>
      <c r="P318" s="2">
        <v>0</v>
      </c>
      <c r="Q318" s="2">
        <v>0</v>
      </c>
      <c r="R318" s="2">
        <v>0</v>
      </c>
      <c r="S318" s="2">
        <v>0</v>
      </c>
      <c r="T318" s="2" t="s">
        <v>111</v>
      </c>
      <c r="U318" s="2">
        <f t="shared" si="31"/>
        <v>1133846</v>
      </c>
      <c r="V318" s="22">
        <f t="shared" si="28"/>
        <v>6.9610484262343038</v>
      </c>
      <c r="W318" s="2"/>
      <c r="X318" s="2">
        <v>14617553.305294422</v>
      </c>
      <c r="Y318" s="24">
        <v>16288437.180336827</v>
      </c>
      <c r="Z318" s="2">
        <f t="shared" si="32"/>
        <v>1670883.875042405</v>
      </c>
      <c r="AA318" s="2">
        <f t="shared" si="33"/>
        <v>116311.03568784209</v>
      </c>
      <c r="AB318" s="2"/>
      <c r="AC318" s="22">
        <v>105.57897449459317</v>
      </c>
      <c r="AD318" s="22">
        <f t="shared" si="29"/>
        <v>110.63497294579048</v>
      </c>
      <c r="AE318" s="23">
        <f t="shared" si="30"/>
        <v>5.0559984511973113</v>
      </c>
      <c r="AF318" s="2">
        <v>2.19</v>
      </c>
      <c r="AG318" s="2">
        <v>1</v>
      </c>
      <c r="AH318" s="22">
        <f t="shared" si="34"/>
        <v>110.63497294579048</v>
      </c>
      <c r="AI318" s="2"/>
    </row>
    <row r="319" spans="1:35" x14ac:dyDescent="0.2">
      <c r="A319" s="6">
        <v>310</v>
      </c>
      <c r="B319" s="5" t="s">
        <v>138</v>
      </c>
      <c r="C319" s="6">
        <v>1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1257231</v>
      </c>
      <c r="K319" s="2">
        <v>1032784</v>
      </c>
      <c r="L319" s="2">
        <v>1854398</v>
      </c>
      <c r="M319" s="2">
        <v>6386</v>
      </c>
      <c r="N319" s="2">
        <v>123532</v>
      </c>
      <c r="O319" s="2">
        <v>71240</v>
      </c>
      <c r="P319" s="2">
        <v>0</v>
      </c>
      <c r="Q319" s="2">
        <v>0</v>
      </c>
      <c r="R319" s="2">
        <v>0</v>
      </c>
      <c r="S319" s="2">
        <v>0</v>
      </c>
      <c r="T319" s="2" t="s">
        <v>3</v>
      </c>
      <c r="U319" s="2">
        <f t="shared" si="31"/>
        <v>4345571</v>
      </c>
      <c r="V319" s="22">
        <f t="shared" si="28"/>
        <v>11.487920621145625</v>
      </c>
      <c r="W319" s="2"/>
      <c r="X319" s="2">
        <v>30448305.403478537</v>
      </c>
      <c r="Y319" s="24">
        <v>37827306.988883436</v>
      </c>
      <c r="Z319" s="2">
        <f t="shared" si="32"/>
        <v>7379001.585404899</v>
      </c>
      <c r="AA319" s="2">
        <f t="shared" si="33"/>
        <v>847693.84476439201</v>
      </c>
      <c r="AB319" s="2"/>
      <c r="AC319" s="22">
        <v>120.37752224027329</v>
      </c>
      <c r="AD319" s="22">
        <f t="shared" si="29"/>
        <v>121.45048026184848</v>
      </c>
      <c r="AE319" s="23">
        <f t="shared" si="30"/>
        <v>1.0729580215751895</v>
      </c>
      <c r="AF319" s="2">
        <v>68.61</v>
      </c>
      <c r="AG319" s="2">
        <v>1</v>
      </c>
      <c r="AH319" s="22">
        <f t="shared" si="34"/>
        <v>121.45048026184848</v>
      </c>
      <c r="AI319" s="2"/>
    </row>
    <row r="320" spans="1:35" x14ac:dyDescent="0.2">
      <c r="A320" s="6">
        <v>311</v>
      </c>
      <c r="B320" s="5" t="s">
        <v>137</v>
      </c>
      <c r="C320" s="6">
        <v>0</v>
      </c>
      <c r="D320" s="2">
        <v>0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>
        <f t="shared" si="31"/>
        <v>0</v>
      </c>
      <c r="V320" s="22">
        <f t="shared" si="28"/>
        <v>0</v>
      </c>
      <c r="W320" s="2"/>
      <c r="X320" s="2">
        <v>0</v>
      </c>
      <c r="Y320" s="24">
        <v>0</v>
      </c>
      <c r="Z320" s="2">
        <f t="shared" si="32"/>
        <v>0</v>
      </c>
      <c r="AA320" s="2">
        <f t="shared" si="33"/>
        <v>0</v>
      </c>
      <c r="AB320" s="2"/>
      <c r="AC320" s="22">
        <v>0</v>
      </c>
      <c r="AD320" s="22">
        <f t="shared" si="29"/>
        <v>0</v>
      </c>
      <c r="AE320" s="23">
        <f t="shared" si="30"/>
        <v>0</v>
      </c>
      <c r="AF320" s="2">
        <v>0</v>
      </c>
      <c r="AG320" s="2" t="s">
        <v>93</v>
      </c>
      <c r="AH320" s="22">
        <f t="shared" si="34"/>
        <v>0</v>
      </c>
      <c r="AI320" s="2"/>
    </row>
    <row r="321" spans="1:35" x14ac:dyDescent="0.2">
      <c r="A321" s="6">
        <v>312</v>
      </c>
      <c r="B321" s="5" t="s">
        <v>136</v>
      </c>
      <c r="C321" s="6">
        <v>0</v>
      </c>
      <c r="D321" s="2">
        <v>0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>
        <f t="shared" si="31"/>
        <v>0</v>
      </c>
      <c r="V321" s="22">
        <f t="shared" si="28"/>
        <v>0</v>
      </c>
      <c r="W321" s="2"/>
      <c r="X321" s="2">
        <v>0</v>
      </c>
      <c r="Y321" s="24">
        <v>67758.25</v>
      </c>
      <c r="Z321" s="2">
        <f t="shared" si="32"/>
        <v>67758.25</v>
      </c>
      <c r="AA321" s="2">
        <f t="shared" si="33"/>
        <v>0</v>
      </c>
      <c r="AB321" s="2"/>
      <c r="AC321" s="22">
        <v>0</v>
      </c>
      <c r="AD321" s="22">
        <f t="shared" si="29"/>
        <v>0</v>
      </c>
      <c r="AE321" s="23">
        <f t="shared" si="30"/>
        <v>0</v>
      </c>
      <c r="AF321" s="2">
        <v>0</v>
      </c>
      <c r="AG321" s="2" t="s">
        <v>93</v>
      </c>
      <c r="AH321" s="22">
        <f t="shared" si="34"/>
        <v>0</v>
      </c>
      <c r="AI321" s="2"/>
    </row>
    <row r="322" spans="1:35" x14ac:dyDescent="0.2">
      <c r="A322" s="6">
        <v>313</v>
      </c>
      <c r="B322" s="5" t="s">
        <v>135</v>
      </c>
      <c r="C322" s="6">
        <v>0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f t="shared" si="31"/>
        <v>0</v>
      </c>
      <c r="V322" s="22">
        <f t="shared" si="28"/>
        <v>0</v>
      </c>
      <c r="W322" s="2"/>
      <c r="X322" s="2">
        <v>26833.666687179095</v>
      </c>
      <c r="Y322" s="24">
        <v>38492</v>
      </c>
      <c r="Z322" s="2">
        <f t="shared" si="32"/>
        <v>11658.333312820905</v>
      </c>
      <c r="AA322" s="2">
        <f t="shared" si="33"/>
        <v>0</v>
      </c>
      <c r="AB322" s="2"/>
      <c r="AC322" s="22">
        <v>0</v>
      </c>
      <c r="AD322" s="22">
        <f t="shared" si="29"/>
        <v>0</v>
      </c>
      <c r="AE322" s="23">
        <f t="shared" si="30"/>
        <v>0</v>
      </c>
      <c r="AF322" s="2">
        <v>0</v>
      </c>
      <c r="AG322" s="2" t="s">
        <v>93</v>
      </c>
      <c r="AH322" s="22">
        <f t="shared" si="34"/>
        <v>0</v>
      </c>
      <c r="AI322" s="2"/>
    </row>
    <row r="323" spans="1:35" x14ac:dyDescent="0.2">
      <c r="A323" s="6">
        <v>314</v>
      </c>
      <c r="B323" s="5" t="s">
        <v>134</v>
      </c>
      <c r="C323" s="6">
        <v>1</v>
      </c>
      <c r="D323" s="2">
        <v>0</v>
      </c>
      <c r="E323" s="2">
        <v>380778</v>
      </c>
      <c r="F323" s="2">
        <v>0</v>
      </c>
      <c r="G323" s="2">
        <v>0</v>
      </c>
      <c r="H323" s="2">
        <v>0</v>
      </c>
      <c r="I323" s="2">
        <v>0</v>
      </c>
      <c r="J323" s="2">
        <v>1515026</v>
      </c>
      <c r="K323" s="2">
        <v>144759</v>
      </c>
      <c r="L323" s="2">
        <v>2422098</v>
      </c>
      <c r="M323" s="2">
        <v>0</v>
      </c>
      <c r="N323" s="2">
        <v>0</v>
      </c>
      <c r="O323" s="2">
        <v>18343</v>
      </c>
      <c r="P323" s="2">
        <v>0</v>
      </c>
      <c r="Q323" s="2">
        <v>0</v>
      </c>
      <c r="R323" s="2">
        <v>0</v>
      </c>
      <c r="S323" s="2">
        <v>0</v>
      </c>
      <c r="T323" s="2" t="s">
        <v>13</v>
      </c>
      <c r="U323" s="2">
        <f t="shared" si="31"/>
        <v>2422220.7000000002</v>
      </c>
      <c r="V323" s="22">
        <f t="shared" si="28"/>
        <v>4.6599631363280398</v>
      </c>
      <c r="W323" s="2"/>
      <c r="X323" s="2">
        <v>28658582.599711496</v>
      </c>
      <c r="Y323" s="24">
        <v>51979396.169830278</v>
      </c>
      <c r="Z323" s="2">
        <f t="shared" si="32"/>
        <v>23320813.570118781</v>
      </c>
      <c r="AA323" s="2">
        <f t="shared" si="33"/>
        <v>1086741.3154593224</v>
      </c>
      <c r="AB323" s="2"/>
      <c r="AC323" s="22">
        <v>179.31434165920405</v>
      </c>
      <c r="AD323" s="22">
        <f t="shared" si="29"/>
        <v>177.58259564059279</v>
      </c>
      <c r="AE323" s="23">
        <f t="shared" si="30"/>
        <v>-1.7317460186112612</v>
      </c>
      <c r="AF323" s="2">
        <v>11.96</v>
      </c>
      <c r="AG323" s="2">
        <v>1</v>
      </c>
      <c r="AH323" s="22">
        <f t="shared" si="34"/>
        <v>177.58259564059279</v>
      </c>
      <c r="AI323" s="2"/>
    </row>
    <row r="324" spans="1:35" x14ac:dyDescent="0.2">
      <c r="A324" s="6">
        <v>315</v>
      </c>
      <c r="B324" s="5" t="s">
        <v>133</v>
      </c>
      <c r="C324" s="6">
        <v>1</v>
      </c>
      <c r="D324" s="2">
        <v>0</v>
      </c>
      <c r="E324" s="2">
        <v>202707</v>
      </c>
      <c r="F324" s="2">
        <v>0</v>
      </c>
      <c r="G324" s="2">
        <v>0</v>
      </c>
      <c r="H324" s="2">
        <v>0</v>
      </c>
      <c r="I324" s="2">
        <v>698260</v>
      </c>
      <c r="J324" s="2">
        <v>0</v>
      </c>
      <c r="K324" s="2">
        <v>679967</v>
      </c>
      <c r="L324" s="2">
        <v>1018727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 t="s">
        <v>3</v>
      </c>
      <c r="U324" s="2">
        <f t="shared" si="31"/>
        <v>2599661</v>
      </c>
      <c r="V324" s="22">
        <f t="shared" si="28"/>
        <v>5.8809624019001809</v>
      </c>
      <c r="W324" s="2"/>
      <c r="X324" s="2">
        <v>25043290.042167287</v>
      </c>
      <c r="Y324" s="24">
        <v>44204686.619999997</v>
      </c>
      <c r="Z324" s="2">
        <f t="shared" si="32"/>
        <v>19161396.57783271</v>
      </c>
      <c r="AA324" s="2">
        <f t="shared" si="33"/>
        <v>1126874.5284213296</v>
      </c>
      <c r="AB324" s="2"/>
      <c r="AC324" s="22">
        <v>170.20357888967069</v>
      </c>
      <c r="AD324" s="22">
        <f t="shared" si="29"/>
        <v>172.01338969059293</v>
      </c>
      <c r="AE324" s="23">
        <f t="shared" si="30"/>
        <v>1.8098108009222358</v>
      </c>
      <c r="AF324" s="2">
        <v>0</v>
      </c>
      <c r="AG324" s="2">
        <v>1</v>
      </c>
      <c r="AH324" s="22">
        <f t="shared" si="34"/>
        <v>172.01338969059293</v>
      </c>
      <c r="AI324" s="2"/>
    </row>
    <row r="325" spans="1:35" x14ac:dyDescent="0.2">
      <c r="A325" s="6">
        <v>316</v>
      </c>
      <c r="B325" s="5" t="s">
        <v>132</v>
      </c>
      <c r="C325" s="6">
        <v>1</v>
      </c>
      <c r="D325" s="2">
        <v>0</v>
      </c>
      <c r="E325" s="2">
        <v>30900</v>
      </c>
      <c r="F325" s="2">
        <v>0</v>
      </c>
      <c r="G325" s="2">
        <v>0</v>
      </c>
      <c r="H325" s="2">
        <v>0</v>
      </c>
      <c r="I325" s="2">
        <v>0</v>
      </c>
      <c r="J325" s="2">
        <v>1242129</v>
      </c>
      <c r="K325" s="2">
        <v>432534</v>
      </c>
      <c r="L325" s="2">
        <v>518312</v>
      </c>
      <c r="M325" s="2">
        <v>59219</v>
      </c>
      <c r="N325" s="2">
        <v>27523</v>
      </c>
      <c r="O325" s="2">
        <v>13952</v>
      </c>
      <c r="P325" s="2">
        <v>0</v>
      </c>
      <c r="Q325" s="2">
        <v>0</v>
      </c>
      <c r="R325" s="2">
        <v>0</v>
      </c>
      <c r="S325" s="2">
        <v>0</v>
      </c>
      <c r="T325" s="2" t="s">
        <v>13</v>
      </c>
      <c r="U325" s="2">
        <f t="shared" si="31"/>
        <v>1884003.8</v>
      </c>
      <c r="V325" s="22">
        <f t="shared" si="28"/>
        <v>7.3197406245056804</v>
      </c>
      <c r="W325" s="2"/>
      <c r="X325" s="2">
        <v>22425991.213709842</v>
      </c>
      <c r="Y325" s="24">
        <v>25738668.849720772</v>
      </c>
      <c r="Z325" s="2">
        <f t="shared" si="32"/>
        <v>3312677.6360109299</v>
      </c>
      <c r="AA325" s="2">
        <f t="shared" si="33"/>
        <v>242479.41068200645</v>
      </c>
      <c r="AB325" s="2"/>
      <c r="AC325" s="22">
        <v>109.67256726788422</v>
      </c>
      <c r="AD325" s="22">
        <f t="shared" si="29"/>
        <v>113.690356854559</v>
      </c>
      <c r="AE325" s="23">
        <f t="shared" si="30"/>
        <v>4.0177895866747804</v>
      </c>
      <c r="AF325" s="2">
        <v>16</v>
      </c>
      <c r="AG325" s="2">
        <v>1</v>
      </c>
      <c r="AH325" s="22">
        <f t="shared" si="34"/>
        <v>113.690356854559</v>
      </c>
      <c r="AI325" s="2"/>
    </row>
    <row r="326" spans="1:35" x14ac:dyDescent="0.2">
      <c r="A326" s="6">
        <v>317</v>
      </c>
      <c r="B326" s="5" t="s">
        <v>131</v>
      </c>
      <c r="C326" s="6">
        <v>1</v>
      </c>
      <c r="D326" s="2">
        <v>0</v>
      </c>
      <c r="E326" s="2">
        <v>228245</v>
      </c>
      <c r="F326" s="2">
        <v>0</v>
      </c>
      <c r="G326" s="2">
        <v>0</v>
      </c>
      <c r="H326" s="2">
        <v>0</v>
      </c>
      <c r="I326" s="2">
        <v>404879</v>
      </c>
      <c r="J326" s="2">
        <v>2100406</v>
      </c>
      <c r="K326" s="2">
        <v>485726</v>
      </c>
      <c r="L326" s="2">
        <v>2042886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 t="s">
        <v>13</v>
      </c>
      <c r="U326" s="2">
        <f t="shared" si="31"/>
        <v>3525688.9000000004</v>
      </c>
      <c r="V326" s="22">
        <f t="shared" si="28"/>
        <v>4.2068098702797938</v>
      </c>
      <c r="W326" s="2"/>
      <c r="X326" s="2">
        <v>49446876.963866338</v>
      </c>
      <c r="Y326" s="24">
        <v>83809085.951524302</v>
      </c>
      <c r="Z326" s="2">
        <f t="shared" si="32"/>
        <v>34362208.987657964</v>
      </c>
      <c r="AA326" s="2">
        <f t="shared" si="33"/>
        <v>1445552.7993389657</v>
      </c>
      <c r="AB326" s="2"/>
      <c r="AC326" s="22">
        <v>170.37360556590474</v>
      </c>
      <c r="AD326" s="22">
        <f t="shared" si="29"/>
        <v>166.5697374828608</v>
      </c>
      <c r="AE326" s="23">
        <f t="shared" si="30"/>
        <v>-3.8038680830439375</v>
      </c>
      <c r="AF326" s="2">
        <v>0</v>
      </c>
      <c r="AG326" s="2">
        <v>1</v>
      </c>
      <c r="AH326" s="22">
        <f t="shared" si="34"/>
        <v>166.5697374828608</v>
      </c>
      <c r="AI326" s="2"/>
    </row>
    <row r="327" spans="1:35" x14ac:dyDescent="0.2">
      <c r="A327" s="6">
        <v>318</v>
      </c>
      <c r="B327" s="5" t="s">
        <v>130</v>
      </c>
      <c r="C327" s="6">
        <v>1</v>
      </c>
      <c r="D327" s="2">
        <v>0</v>
      </c>
      <c r="E327" s="2">
        <v>220823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34766</v>
      </c>
      <c r="L327" s="2">
        <v>65270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 t="s">
        <v>3</v>
      </c>
      <c r="U327" s="2">
        <f t="shared" si="31"/>
        <v>320859</v>
      </c>
      <c r="V327" s="22">
        <f t="shared" si="28"/>
        <v>9.3158886643369918</v>
      </c>
      <c r="W327" s="2"/>
      <c r="X327" s="2">
        <v>1107735.4422992696</v>
      </c>
      <c r="Y327" s="24">
        <v>3444212.48</v>
      </c>
      <c r="Z327" s="2">
        <f t="shared" si="32"/>
        <v>2336477.0377007304</v>
      </c>
      <c r="AA327" s="2">
        <f t="shared" si="33"/>
        <v>217663.59949999911</v>
      </c>
      <c r="AB327" s="2"/>
      <c r="AC327" s="22">
        <v>276.68766911848604</v>
      </c>
      <c r="AD327" s="22">
        <f t="shared" si="29"/>
        <v>291.27432031991492</v>
      </c>
      <c r="AE327" s="23">
        <f t="shared" si="30"/>
        <v>14.586651201428879</v>
      </c>
      <c r="AF327" s="2">
        <v>0</v>
      </c>
      <c r="AG327" s="2">
        <v>1</v>
      </c>
      <c r="AH327" s="22">
        <f t="shared" si="34"/>
        <v>291.27432031991492</v>
      </c>
      <c r="AI327" s="2"/>
    </row>
    <row r="328" spans="1:35" x14ac:dyDescent="0.2">
      <c r="A328" s="6">
        <v>319</v>
      </c>
      <c r="B328" s="5" t="s">
        <v>129</v>
      </c>
      <c r="C328" s="6">
        <v>0</v>
      </c>
      <c r="D328" s="2">
        <v>0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f t="shared" si="31"/>
        <v>0</v>
      </c>
      <c r="V328" s="22">
        <f t="shared" si="28"/>
        <v>0</v>
      </c>
      <c r="W328" s="2"/>
      <c r="X328" s="2">
        <v>0</v>
      </c>
      <c r="Y328" s="24">
        <v>0</v>
      </c>
      <c r="Z328" s="2">
        <f t="shared" si="32"/>
        <v>0</v>
      </c>
      <c r="AA328" s="2">
        <f t="shared" si="33"/>
        <v>0</v>
      </c>
      <c r="AB328" s="2"/>
      <c r="AC328" s="22">
        <v>0</v>
      </c>
      <c r="AD328" s="22">
        <f t="shared" si="29"/>
        <v>0</v>
      </c>
      <c r="AE328" s="23">
        <f t="shared" si="30"/>
        <v>0</v>
      </c>
      <c r="AF328" s="2">
        <v>0</v>
      </c>
      <c r="AG328" s="2" t="s">
        <v>93</v>
      </c>
      <c r="AH328" s="22">
        <f t="shared" si="34"/>
        <v>0</v>
      </c>
      <c r="AI328" s="2"/>
    </row>
    <row r="329" spans="1:35" x14ac:dyDescent="0.2">
      <c r="A329" s="6">
        <v>320</v>
      </c>
      <c r="B329" s="5" t="s">
        <v>128</v>
      </c>
      <c r="C329" s="6">
        <v>0</v>
      </c>
      <c r="D329" s="2">
        <v>0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>
        <f t="shared" si="31"/>
        <v>0</v>
      </c>
      <c r="V329" s="22">
        <f t="shared" si="28"/>
        <v>0</v>
      </c>
      <c r="W329" s="2"/>
      <c r="X329" s="2">
        <v>0</v>
      </c>
      <c r="Y329" s="24">
        <v>0</v>
      </c>
      <c r="Z329" s="2">
        <f t="shared" si="32"/>
        <v>0</v>
      </c>
      <c r="AA329" s="2">
        <f t="shared" si="33"/>
        <v>0</v>
      </c>
      <c r="AB329" s="2"/>
      <c r="AC329" s="22">
        <v>0</v>
      </c>
      <c r="AD329" s="22">
        <f t="shared" si="29"/>
        <v>0</v>
      </c>
      <c r="AE329" s="23">
        <f t="shared" si="30"/>
        <v>0</v>
      </c>
      <c r="AF329" s="2">
        <v>0</v>
      </c>
      <c r="AG329" s="2" t="s">
        <v>93</v>
      </c>
      <c r="AH329" s="22">
        <f t="shared" si="34"/>
        <v>0</v>
      </c>
      <c r="AI329" s="2"/>
    </row>
    <row r="330" spans="1:35" x14ac:dyDescent="0.2">
      <c r="A330" s="6">
        <v>321</v>
      </c>
      <c r="B330" s="5" t="s">
        <v>127</v>
      </c>
      <c r="C330" s="6">
        <v>1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1323405</v>
      </c>
      <c r="K330" s="2">
        <v>269809</v>
      </c>
      <c r="L330" s="2">
        <v>1249040</v>
      </c>
      <c r="M330" s="2">
        <v>0</v>
      </c>
      <c r="N330" s="2">
        <v>0</v>
      </c>
      <c r="O330" s="2">
        <v>9677</v>
      </c>
      <c r="P330" s="2">
        <v>0</v>
      </c>
      <c r="Q330" s="2">
        <v>0</v>
      </c>
      <c r="R330" s="2">
        <v>0</v>
      </c>
      <c r="S330" s="2">
        <v>0</v>
      </c>
      <c r="T330" s="2" t="s">
        <v>3</v>
      </c>
      <c r="U330" s="2">
        <f t="shared" si="31"/>
        <v>2851931</v>
      </c>
      <c r="V330" s="22">
        <f t="shared" ref="V330:V393" si="35">IF(AND(C330=1,U330&gt;0),U330/Y330*100,0)</f>
        <v>5.1326828106164557</v>
      </c>
      <c r="W330" s="2"/>
      <c r="X330" s="2">
        <v>36606246.041138574</v>
      </c>
      <c r="Y330" s="24">
        <v>55564138.779451907</v>
      </c>
      <c r="Z330" s="2">
        <f t="shared" si="32"/>
        <v>18957892.738313332</v>
      </c>
      <c r="AA330" s="2">
        <f t="shared" si="33"/>
        <v>973048.50183451374</v>
      </c>
      <c r="AB330" s="2"/>
      <c r="AC330" s="22">
        <v>154.95171195506933</v>
      </c>
      <c r="AD330" s="22">
        <f t="shared" ref="AD330:AD393" si="36">IF(C330=1,(Y330-AA330)/X330*100,0)</f>
        <v>149.13053421612042</v>
      </c>
      <c r="AE330" s="23">
        <f t="shared" ref="AE330:AE393" si="37">AD330-AC330</f>
        <v>-5.8211777389489043</v>
      </c>
      <c r="AF330" s="2">
        <v>10</v>
      </c>
      <c r="AG330" s="2">
        <v>1</v>
      </c>
      <c r="AH330" s="22">
        <f t="shared" si="34"/>
        <v>149.13053421612042</v>
      </c>
      <c r="AI330" s="2"/>
    </row>
    <row r="331" spans="1:35" x14ac:dyDescent="0.2">
      <c r="A331" s="6">
        <v>322</v>
      </c>
      <c r="B331" s="5" t="s">
        <v>126</v>
      </c>
      <c r="C331" s="6">
        <v>1</v>
      </c>
      <c r="D331" s="2">
        <v>0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  <c r="J331" s="2">
        <v>457614</v>
      </c>
      <c r="K331" s="2">
        <v>280640</v>
      </c>
      <c r="L331" s="2">
        <v>661532</v>
      </c>
      <c r="M331" s="2">
        <v>1586</v>
      </c>
      <c r="N331" s="2">
        <v>18431</v>
      </c>
      <c r="O331" s="2">
        <v>15258</v>
      </c>
      <c r="P331" s="2">
        <v>0</v>
      </c>
      <c r="Q331" s="2">
        <v>0</v>
      </c>
      <c r="R331" s="2">
        <v>0</v>
      </c>
      <c r="S331" s="2">
        <v>0</v>
      </c>
      <c r="T331" s="2" t="s">
        <v>13</v>
      </c>
      <c r="U331" s="2">
        <f t="shared" ref="U331:U394" si="38">IF(T331="X",SUM(D331:S331),IF(OR(T331="X16",T331="X17"),SUM(D331:S331)-D331*0.25-L331*0.25,IF(T331="x18",SUM(D331:S331)-D331*0.85-L331*0.85, SUM(D331:S331)-D331-L331)))</f>
        <v>872758.8</v>
      </c>
      <c r="V331" s="22">
        <f t="shared" si="35"/>
        <v>6.4440226033994765</v>
      </c>
      <c r="W331" s="2"/>
      <c r="X331" s="2">
        <v>8877321.1119815204</v>
      </c>
      <c r="Y331" s="24">
        <v>13543695.51</v>
      </c>
      <c r="Z331" s="2">
        <f t="shared" ref="Z331:Z394" si="39">IF(Y331-X331&gt;0,Y331-X331,0)</f>
        <v>4666374.3980184793</v>
      </c>
      <c r="AA331" s="2">
        <f t="shared" ref="AA331:AA394" si="40">V331*0.01*Z331</f>
        <v>300702.22096755711</v>
      </c>
      <c r="AB331" s="2"/>
      <c r="AC331" s="22">
        <v>150.61256709996758</v>
      </c>
      <c r="AD331" s="22">
        <f t="shared" si="36"/>
        <v>149.17781076048576</v>
      </c>
      <c r="AE331" s="23">
        <f t="shared" si="37"/>
        <v>-1.4347563394818224</v>
      </c>
      <c r="AF331" s="2">
        <v>8.44</v>
      </c>
      <c r="AG331" s="2">
        <v>1</v>
      </c>
      <c r="AH331" s="22">
        <f t="shared" ref="AH331:AH394" si="41">IF(AG331=1,AD331,AC331)</f>
        <v>149.17781076048576</v>
      </c>
      <c r="AI331" s="2"/>
    </row>
    <row r="332" spans="1:35" x14ac:dyDescent="0.2">
      <c r="A332" s="6">
        <v>323</v>
      </c>
      <c r="B332" s="5" t="s">
        <v>125</v>
      </c>
      <c r="C332" s="6">
        <v>1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778836</v>
      </c>
      <c r="L332" s="2">
        <v>457165</v>
      </c>
      <c r="M332" s="2">
        <v>0</v>
      </c>
      <c r="N332" s="2">
        <v>12590</v>
      </c>
      <c r="O332" s="2">
        <v>3504</v>
      </c>
      <c r="P332" s="2">
        <v>0</v>
      </c>
      <c r="Q332" s="2">
        <v>0</v>
      </c>
      <c r="R332" s="2">
        <v>0</v>
      </c>
      <c r="S332" s="2">
        <v>0</v>
      </c>
      <c r="T332" s="2" t="s">
        <v>3</v>
      </c>
      <c r="U332" s="2">
        <f t="shared" si="38"/>
        <v>1252095</v>
      </c>
      <c r="V332" s="22">
        <f t="shared" si="35"/>
        <v>8.7004783865422972</v>
      </c>
      <c r="W332" s="2"/>
      <c r="X332" s="2">
        <v>10346624.462660685</v>
      </c>
      <c r="Y332" s="24">
        <v>14391105.228612626</v>
      </c>
      <c r="Z332" s="2">
        <f t="shared" si="39"/>
        <v>4044480.7659519408</v>
      </c>
      <c r="AA332" s="2">
        <f t="shared" si="40"/>
        <v>351889.17488950898</v>
      </c>
      <c r="AB332" s="2"/>
      <c r="AC332" s="22">
        <v>128.39549831431179</v>
      </c>
      <c r="AD332" s="22">
        <f t="shared" si="36"/>
        <v>135.68885296251358</v>
      </c>
      <c r="AE332" s="23">
        <f t="shared" si="37"/>
        <v>7.2933546482017846</v>
      </c>
      <c r="AF332" s="2">
        <v>3</v>
      </c>
      <c r="AG332" s="2">
        <v>1</v>
      </c>
      <c r="AH332" s="22">
        <f t="shared" si="41"/>
        <v>135.68885296251358</v>
      </c>
      <c r="AI332" s="2"/>
    </row>
    <row r="333" spans="1:35" x14ac:dyDescent="0.2">
      <c r="A333" s="6">
        <v>324</v>
      </c>
      <c r="B333" s="5" t="s">
        <v>124</v>
      </c>
      <c r="C333" s="6">
        <v>0</v>
      </c>
      <c r="D333" s="2">
        <v>0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>
        <f t="shared" si="38"/>
        <v>0</v>
      </c>
      <c r="V333" s="22">
        <f t="shared" si="35"/>
        <v>0</v>
      </c>
      <c r="W333" s="2"/>
      <c r="X333" s="2">
        <v>507435.69877084321</v>
      </c>
      <c r="Y333" s="24">
        <v>526807</v>
      </c>
      <c r="Z333" s="2">
        <f t="shared" si="39"/>
        <v>19371.301229156787</v>
      </c>
      <c r="AA333" s="2">
        <f t="shared" si="40"/>
        <v>0</v>
      </c>
      <c r="AB333" s="2"/>
      <c r="AC333" s="22">
        <v>0</v>
      </c>
      <c r="AD333" s="22">
        <f t="shared" si="36"/>
        <v>0</v>
      </c>
      <c r="AE333" s="23">
        <f t="shared" si="37"/>
        <v>0</v>
      </c>
      <c r="AF333" s="2">
        <v>0</v>
      </c>
      <c r="AG333" s="2" t="s">
        <v>93</v>
      </c>
      <c r="AH333" s="22">
        <f t="shared" si="41"/>
        <v>0</v>
      </c>
      <c r="AI333" s="2"/>
    </row>
    <row r="334" spans="1:35" x14ac:dyDescent="0.2">
      <c r="A334" s="6">
        <v>325</v>
      </c>
      <c r="B334" s="5" t="s">
        <v>123</v>
      </c>
      <c r="C334" s="6">
        <v>1</v>
      </c>
      <c r="D334" s="2">
        <v>0</v>
      </c>
      <c r="E334" s="2">
        <v>2501820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2603691</v>
      </c>
      <c r="M334" s="2">
        <v>51111</v>
      </c>
      <c r="N334" s="2">
        <v>70457</v>
      </c>
      <c r="O334" s="2">
        <v>13714</v>
      </c>
      <c r="P334" s="2">
        <v>0</v>
      </c>
      <c r="Q334" s="2">
        <v>0</v>
      </c>
      <c r="R334" s="2">
        <v>0</v>
      </c>
      <c r="S334" s="2">
        <v>0</v>
      </c>
      <c r="T334" s="2" t="s">
        <v>3</v>
      </c>
      <c r="U334" s="2">
        <f t="shared" si="38"/>
        <v>5240793</v>
      </c>
      <c r="V334" s="22">
        <f t="shared" si="35"/>
        <v>7.5780028306498464</v>
      </c>
      <c r="W334" s="2"/>
      <c r="X334" s="2">
        <v>60917916.743617475</v>
      </c>
      <c r="Y334" s="24">
        <v>69157971</v>
      </c>
      <c r="Z334" s="2">
        <f t="shared" si="39"/>
        <v>8240054.256382525</v>
      </c>
      <c r="AA334" s="2">
        <f t="shared" si="40"/>
        <v>624431.54479575087</v>
      </c>
      <c r="AB334" s="2"/>
      <c r="AC334" s="22">
        <v>114.54836640785287</v>
      </c>
      <c r="AD334" s="22">
        <f t="shared" si="36"/>
        <v>112.50144968620366</v>
      </c>
      <c r="AE334" s="23">
        <f t="shared" si="37"/>
        <v>-2.046916721649211</v>
      </c>
      <c r="AF334" s="2">
        <v>13.07</v>
      </c>
      <c r="AG334" s="2">
        <v>1</v>
      </c>
      <c r="AH334" s="22">
        <f t="shared" si="41"/>
        <v>112.50144968620366</v>
      </c>
      <c r="AI334" s="2"/>
    </row>
    <row r="335" spans="1:35" x14ac:dyDescent="0.2">
      <c r="A335" s="6">
        <v>326</v>
      </c>
      <c r="B335" s="5" t="s">
        <v>122</v>
      </c>
      <c r="C335" s="6">
        <v>1</v>
      </c>
      <c r="D335" s="2">
        <v>0</v>
      </c>
      <c r="E335" s="2">
        <v>14310</v>
      </c>
      <c r="F335" s="2">
        <v>0</v>
      </c>
      <c r="G335" s="2">
        <v>0</v>
      </c>
      <c r="H335" s="2">
        <v>0</v>
      </c>
      <c r="I335" s="2">
        <v>918033</v>
      </c>
      <c r="J335" s="2">
        <v>1435802</v>
      </c>
      <c r="K335" s="2">
        <v>477325</v>
      </c>
      <c r="L335" s="2">
        <v>1647878</v>
      </c>
      <c r="M335" s="2">
        <v>16414</v>
      </c>
      <c r="N335" s="2">
        <v>23686</v>
      </c>
      <c r="O335" s="2">
        <v>11690</v>
      </c>
      <c r="P335" s="2">
        <v>0</v>
      </c>
      <c r="Q335" s="2">
        <v>0</v>
      </c>
      <c r="R335" s="2">
        <v>0</v>
      </c>
      <c r="S335" s="2">
        <v>0</v>
      </c>
      <c r="T335" s="2" t="s">
        <v>3</v>
      </c>
      <c r="U335" s="2">
        <f t="shared" si="38"/>
        <v>4545138</v>
      </c>
      <c r="V335" s="22">
        <f t="shared" si="35"/>
        <v>6.9754150062224891</v>
      </c>
      <c r="W335" s="2"/>
      <c r="X335" s="2">
        <v>46319271.278671294</v>
      </c>
      <c r="Y335" s="24">
        <v>65159391.892030276</v>
      </c>
      <c r="Z335" s="2">
        <f t="shared" si="39"/>
        <v>18840120.613358982</v>
      </c>
      <c r="AA335" s="2">
        <f t="shared" si="40"/>
        <v>1314176.600454659</v>
      </c>
      <c r="AB335" s="2"/>
      <c r="AC335" s="22">
        <v>135.24790031102776</v>
      </c>
      <c r="AD335" s="22">
        <f t="shared" si="36"/>
        <v>137.83726196265638</v>
      </c>
      <c r="AE335" s="23">
        <f t="shared" si="37"/>
        <v>2.5893616516286215</v>
      </c>
      <c r="AF335" s="2">
        <v>14</v>
      </c>
      <c r="AG335" s="2">
        <v>1</v>
      </c>
      <c r="AH335" s="22">
        <f t="shared" si="41"/>
        <v>137.83726196265638</v>
      </c>
      <c r="AI335" s="2"/>
    </row>
    <row r="336" spans="1:35" x14ac:dyDescent="0.2">
      <c r="A336" s="6">
        <v>327</v>
      </c>
      <c r="B336" s="5" t="s">
        <v>121</v>
      </c>
      <c r="C336" s="6">
        <v>1</v>
      </c>
      <c r="D336" s="2">
        <v>0</v>
      </c>
      <c r="E336" s="2">
        <v>12000</v>
      </c>
      <c r="F336" s="2">
        <v>0</v>
      </c>
      <c r="G336" s="2">
        <v>0</v>
      </c>
      <c r="H336" s="2">
        <v>0</v>
      </c>
      <c r="I336" s="2">
        <v>56000</v>
      </c>
      <c r="J336" s="2">
        <v>0</v>
      </c>
      <c r="K336" s="2">
        <v>0</v>
      </c>
      <c r="L336" s="2">
        <v>0</v>
      </c>
      <c r="M336" s="2">
        <v>0</v>
      </c>
      <c r="N336" s="2">
        <v>14758</v>
      </c>
      <c r="O336" s="2">
        <v>6307</v>
      </c>
      <c r="P336" s="2">
        <v>0</v>
      </c>
      <c r="Q336" s="2">
        <v>0</v>
      </c>
      <c r="R336" s="2">
        <v>0</v>
      </c>
      <c r="S336" s="2">
        <v>0</v>
      </c>
      <c r="T336" s="2" t="s">
        <v>13</v>
      </c>
      <c r="U336" s="2">
        <f t="shared" si="38"/>
        <v>89065</v>
      </c>
      <c r="V336" s="22">
        <f t="shared" si="35"/>
        <v>3.6995060428848445</v>
      </c>
      <c r="W336" s="2"/>
      <c r="X336" s="2">
        <v>1297572.8942240474</v>
      </c>
      <c r="Y336" s="24">
        <v>2407483.5658478299</v>
      </c>
      <c r="Z336" s="2">
        <f t="shared" si="39"/>
        <v>1109910.6716237825</v>
      </c>
      <c r="AA336" s="2">
        <f t="shared" si="40"/>
        <v>41061.212367345601</v>
      </c>
      <c r="AB336" s="2"/>
      <c r="AC336" s="22">
        <v>167.28999859770749</v>
      </c>
      <c r="AD336" s="22">
        <f t="shared" si="36"/>
        <v>182.37297989301882</v>
      </c>
      <c r="AE336" s="23">
        <f t="shared" si="37"/>
        <v>15.082981295311328</v>
      </c>
      <c r="AF336" s="2">
        <v>6.5</v>
      </c>
      <c r="AG336" s="2">
        <v>1</v>
      </c>
      <c r="AH336" s="22">
        <f t="shared" si="41"/>
        <v>182.37297989301882</v>
      </c>
      <c r="AI336" s="2"/>
    </row>
    <row r="337" spans="1:35" x14ac:dyDescent="0.2">
      <c r="A337" s="6">
        <v>328</v>
      </c>
      <c r="B337" s="5" t="s">
        <v>120</v>
      </c>
      <c r="C337" s="6">
        <v>0</v>
      </c>
      <c r="D337" s="2">
        <v>0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f t="shared" si="38"/>
        <v>0</v>
      </c>
      <c r="V337" s="22">
        <f t="shared" si="35"/>
        <v>0</v>
      </c>
      <c r="W337" s="2"/>
      <c r="X337" s="2">
        <v>0</v>
      </c>
      <c r="Y337" s="24">
        <v>0</v>
      </c>
      <c r="Z337" s="2">
        <f t="shared" si="39"/>
        <v>0</v>
      </c>
      <c r="AA337" s="2">
        <f t="shared" si="40"/>
        <v>0</v>
      </c>
      <c r="AB337" s="2"/>
      <c r="AC337" s="22">
        <v>0</v>
      </c>
      <c r="AD337" s="22">
        <f t="shared" si="36"/>
        <v>0</v>
      </c>
      <c r="AE337" s="23">
        <f t="shared" si="37"/>
        <v>0</v>
      </c>
      <c r="AF337" s="2">
        <v>0</v>
      </c>
      <c r="AG337" s="2" t="s">
        <v>93</v>
      </c>
      <c r="AH337" s="22">
        <f t="shared" si="41"/>
        <v>0</v>
      </c>
      <c r="AI337" s="2"/>
    </row>
    <row r="338" spans="1:35" x14ac:dyDescent="0.2">
      <c r="A338" s="6">
        <v>329</v>
      </c>
      <c r="B338" s="5" t="s">
        <v>119</v>
      </c>
      <c r="C338" s="6">
        <v>0</v>
      </c>
      <c r="D338" s="2">
        <v>0</v>
      </c>
      <c r="E338" s="2">
        <v>0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>
        <f t="shared" si="38"/>
        <v>0</v>
      </c>
      <c r="V338" s="22">
        <f t="shared" si="35"/>
        <v>0</v>
      </c>
      <c r="W338" s="2"/>
      <c r="X338" s="2">
        <v>13416.833343589547</v>
      </c>
      <c r="Y338" s="24">
        <v>2312</v>
      </c>
      <c r="Z338" s="2">
        <f t="shared" si="39"/>
        <v>0</v>
      </c>
      <c r="AA338" s="2">
        <f t="shared" si="40"/>
        <v>0</v>
      </c>
      <c r="AB338" s="2"/>
      <c r="AC338" s="22">
        <v>0</v>
      </c>
      <c r="AD338" s="22">
        <f t="shared" si="36"/>
        <v>0</v>
      </c>
      <c r="AE338" s="23">
        <f t="shared" si="37"/>
        <v>0</v>
      </c>
      <c r="AF338" s="2">
        <v>0</v>
      </c>
      <c r="AG338" s="2" t="s">
        <v>93</v>
      </c>
      <c r="AH338" s="22">
        <f t="shared" si="41"/>
        <v>0</v>
      </c>
      <c r="AI338" s="2"/>
    </row>
    <row r="339" spans="1:35" x14ac:dyDescent="0.2">
      <c r="A339" s="6">
        <v>330</v>
      </c>
      <c r="B339" s="5" t="s">
        <v>118</v>
      </c>
      <c r="C339" s="6">
        <v>1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1291969</v>
      </c>
      <c r="K339" s="2">
        <v>368613</v>
      </c>
      <c r="L339" s="2">
        <v>1916446</v>
      </c>
      <c r="M339" s="2">
        <v>6766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 t="s">
        <v>13</v>
      </c>
      <c r="U339" s="2">
        <f t="shared" si="38"/>
        <v>1954814.9000000001</v>
      </c>
      <c r="V339" s="22">
        <f t="shared" si="35"/>
        <v>4.0638316565038011</v>
      </c>
      <c r="W339" s="2"/>
      <c r="X339" s="2">
        <v>21251738.294267315</v>
      </c>
      <c r="Y339" s="24">
        <v>48102752.899999999</v>
      </c>
      <c r="Z339" s="2">
        <f t="shared" si="39"/>
        <v>26851014.605732683</v>
      </c>
      <c r="AA339" s="2">
        <f t="shared" si="40"/>
        <v>1091180.0316402242</v>
      </c>
      <c r="AB339" s="2"/>
      <c r="AC339" s="22">
        <v>217.99047600384895</v>
      </c>
      <c r="AD339" s="22">
        <f t="shared" si="36"/>
        <v>221.21283547445722</v>
      </c>
      <c r="AE339" s="23">
        <f t="shared" si="37"/>
        <v>3.2223594706082679</v>
      </c>
      <c r="AF339" s="2">
        <v>0</v>
      </c>
      <c r="AG339" s="2">
        <v>1</v>
      </c>
      <c r="AH339" s="22">
        <f t="shared" si="41"/>
        <v>221.21283547445722</v>
      </c>
      <c r="AI339" s="2"/>
    </row>
    <row r="340" spans="1:35" x14ac:dyDescent="0.2">
      <c r="A340" s="6">
        <v>331</v>
      </c>
      <c r="B340" s="5" t="s">
        <v>117</v>
      </c>
      <c r="C340" s="6">
        <v>1</v>
      </c>
      <c r="D340" s="2">
        <v>0</v>
      </c>
      <c r="E340" s="2">
        <v>0</v>
      </c>
      <c r="F340" s="2">
        <v>0</v>
      </c>
      <c r="G340" s="2">
        <v>0</v>
      </c>
      <c r="H340" s="2">
        <v>0</v>
      </c>
      <c r="I340" s="2">
        <v>114411</v>
      </c>
      <c r="J340" s="2">
        <v>170958</v>
      </c>
      <c r="K340" s="2">
        <v>111910</v>
      </c>
      <c r="L340" s="2">
        <v>422840</v>
      </c>
      <c r="M340" s="2">
        <v>9561</v>
      </c>
      <c r="N340" s="2">
        <v>0</v>
      </c>
      <c r="O340" s="2">
        <v>21201</v>
      </c>
      <c r="P340" s="2">
        <v>0</v>
      </c>
      <c r="Q340" s="2">
        <v>0</v>
      </c>
      <c r="R340" s="2">
        <v>0</v>
      </c>
      <c r="S340" s="2">
        <v>0</v>
      </c>
      <c r="T340" s="2" t="s">
        <v>3</v>
      </c>
      <c r="U340" s="2">
        <f t="shared" si="38"/>
        <v>850881</v>
      </c>
      <c r="V340" s="22">
        <f t="shared" si="35"/>
        <v>4.1719721831915013</v>
      </c>
      <c r="W340" s="2"/>
      <c r="X340" s="2">
        <v>14885291.294271678</v>
      </c>
      <c r="Y340" s="24">
        <v>20395174.335728381</v>
      </c>
      <c r="Z340" s="2">
        <f t="shared" si="39"/>
        <v>5509883.0414567031</v>
      </c>
      <c r="AA340" s="2">
        <f t="shared" si="40"/>
        <v>229870.78781595954</v>
      </c>
      <c r="AB340" s="2"/>
      <c r="AC340" s="22">
        <v>129.99478562562922</v>
      </c>
      <c r="AD340" s="22">
        <f t="shared" si="36"/>
        <v>135.47133978945146</v>
      </c>
      <c r="AE340" s="23">
        <f t="shared" si="37"/>
        <v>5.476554163822243</v>
      </c>
      <c r="AF340" s="2">
        <v>25.91</v>
      </c>
      <c r="AG340" s="2">
        <v>1</v>
      </c>
      <c r="AH340" s="22">
        <f t="shared" si="41"/>
        <v>135.47133978945146</v>
      </c>
      <c r="AI340" s="2"/>
    </row>
    <row r="341" spans="1:35" x14ac:dyDescent="0.2">
      <c r="A341" s="6">
        <v>332</v>
      </c>
      <c r="B341" s="5" t="s">
        <v>116</v>
      </c>
      <c r="C341" s="6">
        <v>1</v>
      </c>
      <c r="D341" s="2">
        <v>0</v>
      </c>
      <c r="E341" s="2">
        <v>25000</v>
      </c>
      <c r="F341" s="2">
        <v>0</v>
      </c>
      <c r="G341" s="2">
        <v>0</v>
      </c>
      <c r="H341" s="2">
        <v>0</v>
      </c>
      <c r="I341" s="2">
        <v>1150289</v>
      </c>
      <c r="J341" s="2">
        <v>1129298</v>
      </c>
      <c r="K341" s="2">
        <v>559110</v>
      </c>
      <c r="L341" s="2">
        <v>472977</v>
      </c>
      <c r="M341" s="2">
        <v>43261</v>
      </c>
      <c r="N341" s="2">
        <v>38102</v>
      </c>
      <c r="O341" s="2">
        <v>54045</v>
      </c>
      <c r="P341" s="2">
        <v>0</v>
      </c>
      <c r="Q341" s="2">
        <v>0</v>
      </c>
      <c r="R341" s="2">
        <v>0</v>
      </c>
      <c r="S341" s="2">
        <v>0</v>
      </c>
      <c r="T341" s="2" t="s">
        <v>13</v>
      </c>
      <c r="U341" s="2">
        <f t="shared" si="38"/>
        <v>3070051.55</v>
      </c>
      <c r="V341" s="22">
        <f t="shared" si="35"/>
        <v>6.0324496266910215</v>
      </c>
      <c r="W341" s="2"/>
      <c r="X341" s="2">
        <v>46379224.347272687</v>
      </c>
      <c r="Y341" s="24">
        <v>50892286.549999997</v>
      </c>
      <c r="Z341" s="2">
        <f t="shared" si="39"/>
        <v>4513062.2027273104</v>
      </c>
      <c r="AA341" s="2">
        <f t="shared" si="40"/>
        <v>272248.20400075725</v>
      </c>
      <c r="AB341" s="2"/>
      <c r="AC341" s="22">
        <v>109.83092635284973</v>
      </c>
      <c r="AD341" s="22">
        <f t="shared" si="36"/>
        <v>109.14377947973581</v>
      </c>
      <c r="AE341" s="23">
        <f t="shared" si="37"/>
        <v>-0.68714687311391742</v>
      </c>
      <c r="AF341" s="2">
        <v>53.210000000000008</v>
      </c>
      <c r="AG341" s="2">
        <v>1</v>
      </c>
      <c r="AH341" s="22">
        <f t="shared" si="41"/>
        <v>109.14377947973581</v>
      </c>
      <c r="AI341" s="2"/>
    </row>
    <row r="342" spans="1:35" x14ac:dyDescent="0.2">
      <c r="A342" s="6">
        <v>333</v>
      </c>
      <c r="B342" s="5" t="s">
        <v>115</v>
      </c>
      <c r="C342" s="6">
        <v>0</v>
      </c>
      <c r="D342" s="2">
        <v>0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>
        <f t="shared" si="38"/>
        <v>0</v>
      </c>
      <c r="V342" s="22">
        <f t="shared" si="35"/>
        <v>0</v>
      </c>
      <c r="W342" s="2"/>
      <c r="X342" s="2">
        <v>0</v>
      </c>
      <c r="Y342" s="24">
        <v>0</v>
      </c>
      <c r="Z342" s="2">
        <f t="shared" si="39"/>
        <v>0</v>
      </c>
      <c r="AA342" s="2">
        <f t="shared" si="40"/>
        <v>0</v>
      </c>
      <c r="AB342" s="2"/>
      <c r="AC342" s="22">
        <v>0</v>
      </c>
      <c r="AD342" s="22">
        <f t="shared" si="36"/>
        <v>0</v>
      </c>
      <c r="AE342" s="23">
        <f t="shared" si="37"/>
        <v>0</v>
      </c>
      <c r="AF342" s="2">
        <v>0</v>
      </c>
      <c r="AG342" s="2" t="s">
        <v>93</v>
      </c>
      <c r="AH342" s="22">
        <f t="shared" si="41"/>
        <v>0</v>
      </c>
      <c r="AI342" s="2"/>
    </row>
    <row r="343" spans="1:35" x14ac:dyDescent="0.2">
      <c r="A343" s="6">
        <v>334</v>
      </c>
      <c r="B343" s="5" t="s">
        <v>114</v>
      </c>
      <c r="C343" s="6">
        <v>0</v>
      </c>
      <c r="D343" s="2">
        <v>0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>
        <f t="shared" si="38"/>
        <v>0</v>
      </c>
      <c r="V343" s="22">
        <f t="shared" si="35"/>
        <v>0</v>
      </c>
      <c r="W343" s="2"/>
      <c r="X343" s="2">
        <v>0</v>
      </c>
      <c r="Y343" s="24">
        <v>0</v>
      </c>
      <c r="Z343" s="2">
        <f t="shared" si="39"/>
        <v>0</v>
      </c>
      <c r="AA343" s="2">
        <f t="shared" si="40"/>
        <v>0</v>
      </c>
      <c r="AB343" s="2"/>
      <c r="AC343" s="22">
        <v>0</v>
      </c>
      <c r="AD343" s="22">
        <f t="shared" si="36"/>
        <v>0</v>
      </c>
      <c r="AE343" s="23">
        <f t="shared" si="37"/>
        <v>0</v>
      </c>
      <c r="AF343" s="2">
        <v>0</v>
      </c>
      <c r="AG343" s="2" t="s">
        <v>93</v>
      </c>
      <c r="AH343" s="22">
        <f t="shared" si="41"/>
        <v>0</v>
      </c>
      <c r="AI343" s="2"/>
    </row>
    <row r="344" spans="1:35" x14ac:dyDescent="0.2">
      <c r="A344" s="6">
        <v>335</v>
      </c>
      <c r="B344" s="5" t="s">
        <v>113</v>
      </c>
      <c r="C344" s="6">
        <v>1</v>
      </c>
      <c r="D344" s="2">
        <v>0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 s="2">
        <v>-326069</v>
      </c>
      <c r="K344" s="2">
        <v>312577</v>
      </c>
      <c r="L344" s="2">
        <v>1297294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 t="s">
        <v>3</v>
      </c>
      <c r="U344" s="2">
        <f t="shared" si="38"/>
        <v>1283802</v>
      </c>
      <c r="V344" s="22">
        <f t="shared" si="35"/>
        <v>2.5128631504813139</v>
      </c>
      <c r="W344" s="2"/>
      <c r="X344" s="2">
        <v>30014821.710917722</v>
      </c>
      <c r="Y344" s="24">
        <v>51089212.707588173</v>
      </c>
      <c r="Z344" s="2">
        <f t="shared" si="39"/>
        <v>21074390.996670451</v>
      </c>
      <c r="AA344" s="2">
        <f t="shared" si="40"/>
        <v>529570.60554368352</v>
      </c>
      <c r="AB344" s="2"/>
      <c r="AC344" s="22">
        <v>163.70612726566759</v>
      </c>
      <c r="AD344" s="22">
        <f t="shared" si="36"/>
        <v>168.44891696842467</v>
      </c>
      <c r="AE344" s="23">
        <f t="shared" si="37"/>
        <v>4.7427897027570793</v>
      </c>
      <c r="AF344" s="2">
        <v>1</v>
      </c>
      <c r="AG344" s="2">
        <v>1</v>
      </c>
      <c r="AH344" s="22">
        <f t="shared" si="41"/>
        <v>168.44891696842467</v>
      </c>
      <c r="AI344" s="2"/>
    </row>
    <row r="345" spans="1:35" x14ac:dyDescent="0.2">
      <c r="A345" s="28">
        <v>336</v>
      </c>
      <c r="B345" s="29" t="s">
        <v>112</v>
      </c>
      <c r="C345" s="28">
        <v>1</v>
      </c>
      <c r="D345" s="27">
        <v>0</v>
      </c>
      <c r="E345" s="27">
        <v>0</v>
      </c>
      <c r="F345" s="27">
        <v>0</v>
      </c>
      <c r="G345" s="27">
        <v>0</v>
      </c>
      <c r="H345" s="27">
        <v>0</v>
      </c>
      <c r="I345" s="27">
        <v>0</v>
      </c>
      <c r="J345" s="27">
        <v>1921045</v>
      </c>
      <c r="K345" s="27">
        <v>3339405</v>
      </c>
      <c r="L345" s="27">
        <v>4970929</v>
      </c>
      <c r="M345" s="27">
        <v>15488</v>
      </c>
      <c r="N345" s="27">
        <v>0</v>
      </c>
      <c r="O345" s="27">
        <v>212308</v>
      </c>
      <c r="P345" s="27">
        <v>0</v>
      </c>
      <c r="Q345" s="27">
        <v>0</v>
      </c>
      <c r="R345" s="27">
        <v>0</v>
      </c>
      <c r="S345" s="27">
        <v>0</v>
      </c>
      <c r="T345" s="2" t="s">
        <v>111</v>
      </c>
      <c r="U345" s="2">
        <f t="shared" si="38"/>
        <v>9216442.75</v>
      </c>
      <c r="V345" s="31">
        <f t="shared" si="35"/>
        <v>10.992353249872826</v>
      </c>
      <c r="W345" s="27"/>
      <c r="X345" s="27">
        <v>69172635.260738254</v>
      </c>
      <c r="Y345" s="27">
        <v>83844128.190718651</v>
      </c>
      <c r="Z345" s="2">
        <f t="shared" si="39"/>
        <v>14671492.929980397</v>
      </c>
      <c r="AA345" s="27">
        <f t="shared" si="40"/>
        <v>1612742.329893562</v>
      </c>
      <c r="AB345" s="27"/>
      <c r="AC345" s="31">
        <v>113.33756656626315</v>
      </c>
      <c r="AD345" s="31">
        <f t="shared" si="36"/>
        <v>118.87849226918041</v>
      </c>
      <c r="AE345" s="32">
        <f t="shared" si="37"/>
        <v>5.5409257029172636</v>
      </c>
      <c r="AF345" s="27">
        <v>233.96</v>
      </c>
      <c r="AG345" s="27">
        <v>1</v>
      </c>
      <c r="AH345" s="31">
        <f t="shared" si="41"/>
        <v>118.87849226918041</v>
      </c>
      <c r="AI345" s="2"/>
    </row>
    <row r="346" spans="1:35" x14ac:dyDescent="0.2">
      <c r="A346" s="6">
        <v>337</v>
      </c>
      <c r="B346" s="5" t="s">
        <v>110</v>
      </c>
      <c r="C346" s="6">
        <v>1</v>
      </c>
      <c r="D346" s="2">
        <v>0</v>
      </c>
      <c r="E346" s="2">
        <v>0</v>
      </c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14890</v>
      </c>
      <c r="O346" s="2">
        <v>1429</v>
      </c>
      <c r="P346" s="2">
        <v>0</v>
      </c>
      <c r="Q346" s="2">
        <v>0</v>
      </c>
      <c r="R346" s="2">
        <v>0</v>
      </c>
      <c r="S346" s="2">
        <v>0</v>
      </c>
      <c r="T346" s="2" t="s">
        <v>13</v>
      </c>
      <c r="U346" s="2">
        <f t="shared" si="38"/>
        <v>16319</v>
      </c>
      <c r="V346" s="22">
        <f t="shared" si="35"/>
        <v>0.82981077966490058</v>
      </c>
      <c r="W346" s="2"/>
      <c r="X346" s="2">
        <v>869184.11954740097</v>
      </c>
      <c r="Y346" s="24">
        <v>1966592.9149040508</v>
      </c>
      <c r="Z346" s="2">
        <f t="shared" si="39"/>
        <v>1097408.7953566499</v>
      </c>
      <c r="AA346" s="2">
        <f t="shared" si="40"/>
        <v>9106.4164808602109</v>
      </c>
      <c r="AB346" s="2"/>
      <c r="AC346" s="22">
        <v>232.1660121206134</v>
      </c>
      <c r="AD346" s="22">
        <f t="shared" si="36"/>
        <v>225.20964826675473</v>
      </c>
      <c r="AE346" s="23">
        <f t="shared" si="37"/>
        <v>-6.9563638538586758</v>
      </c>
      <c r="AF346" s="2">
        <v>1</v>
      </c>
      <c r="AG346" s="2">
        <v>1</v>
      </c>
      <c r="AH346" s="22">
        <f t="shared" si="41"/>
        <v>225.20964826675473</v>
      </c>
      <c r="AI346" s="2"/>
    </row>
    <row r="347" spans="1:35" x14ac:dyDescent="0.2">
      <c r="A347" s="6">
        <v>338</v>
      </c>
      <c r="B347" s="5" t="s">
        <v>109</v>
      </c>
      <c r="C347" s="6">
        <v>0</v>
      </c>
      <c r="D347" s="2">
        <v>0</v>
      </c>
      <c r="E347" s="2">
        <v>0</v>
      </c>
      <c r="F347" s="2">
        <v>0</v>
      </c>
      <c r="G347" s="2">
        <v>0</v>
      </c>
      <c r="H347" s="2">
        <v>0</v>
      </c>
      <c r="I347" s="2">
        <v>0</v>
      </c>
      <c r="J347" s="2">
        <v>0</v>
      </c>
      <c r="K347" s="2">
        <v>0</v>
      </c>
      <c r="L347" s="2">
        <v>76188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>
        <f t="shared" si="38"/>
        <v>0</v>
      </c>
      <c r="V347" s="22">
        <f t="shared" si="35"/>
        <v>0</v>
      </c>
      <c r="W347" s="2"/>
      <c r="X347" s="2">
        <v>120751.50009230593</v>
      </c>
      <c r="Y347" s="24">
        <v>1008508</v>
      </c>
      <c r="Z347" s="2">
        <f t="shared" si="39"/>
        <v>887756.49990769406</v>
      </c>
      <c r="AA347" s="2">
        <f t="shared" si="40"/>
        <v>0</v>
      </c>
      <c r="AB347" s="2"/>
      <c r="AC347" s="22">
        <v>0</v>
      </c>
      <c r="AD347" s="22">
        <f t="shared" si="36"/>
        <v>0</v>
      </c>
      <c r="AE347" s="23">
        <f t="shared" si="37"/>
        <v>0</v>
      </c>
      <c r="AF347" s="2">
        <v>0</v>
      </c>
      <c r="AG347" s="2" t="s">
        <v>93</v>
      </c>
      <c r="AH347" s="22">
        <f t="shared" si="41"/>
        <v>0</v>
      </c>
      <c r="AI347" s="2"/>
    </row>
    <row r="348" spans="1:35" x14ac:dyDescent="0.2">
      <c r="A348" s="6">
        <v>339</v>
      </c>
      <c r="B348" s="5" t="s">
        <v>108</v>
      </c>
      <c r="C348" s="6">
        <v>0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>
        <f t="shared" si="38"/>
        <v>0</v>
      </c>
      <c r="V348" s="22">
        <f t="shared" si="35"/>
        <v>0</v>
      </c>
      <c r="W348" s="2"/>
      <c r="X348" s="2">
        <v>0</v>
      </c>
      <c r="Y348" s="24">
        <v>0</v>
      </c>
      <c r="Z348" s="2">
        <f t="shared" si="39"/>
        <v>0</v>
      </c>
      <c r="AA348" s="2">
        <f t="shared" si="40"/>
        <v>0</v>
      </c>
      <c r="AB348" s="2"/>
      <c r="AC348" s="22">
        <v>0</v>
      </c>
      <c r="AD348" s="22">
        <f t="shared" si="36"/>
        <v>0</v>
      </c>
      <c r="AE348" s="23">
        <f t="shared" si="37"/>
        <v>0</v>
      </c>
      <c r="AF348" s="2">
        <v>0</v>
      </c>
      <c r="AG348" s="2" t="s">
        <v>93</v>
      </c>
      <c r="AH348" s="22">
        <f t="shared" si="41"/>
        <v>0</v>
      </c>
      <c r="AI348" s="2"/>
    </row>
    <row r="349" spans="1:35" x14ac:dyDescent="0.2">
      <c r="A349" s="6">
        <v>340</v>
      </c>
      <c r="B349" s="5" t="s">
        <v>107</v>
      </c>
      <c r="C349" s="6">
        <v>1</v>
      </c>
      <c r="D349" s="2">
        <v>0</v>
      </c>
      <c r="E349" s="2">
        <v>7000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">
        <v>600</v>
      </c>
      <c r="L349" s="2">
        <v>50000</v>
      </c>
      <c r="M349" s="2">
        <v>0</v>
      </c>
      <c r="N349" s="2">
        <v>15887</v>
      </c>
      <c r="O349" s="2">
        <v>16854</v>
      </c>
      <c r="P349" s="2">
        <v>0</v>
      </c>
      <c r="Q349" s="2">
        <v>0</v>
      </c>
      <c r="R349" s="2">
        <v>0</v>
      </c>
      <c r="S349" s="2">
        <v>0</v>
      </c>
      <c r="T349" s="2" t="s">
        <v>13</v>
      </c>
      <c r="U349" s="2">
        <f t="shared" si="38"/>
        <v>47841</v>
      </c>
      <c r="V349" s="22">
        <f t="shared" si="35"/>
        <v>1.6062376005105345</v>
      </c>
      <c r="W349" s="2"/>
      <c r="X349" s="2">
        <v>1640814.868103652</v>
      </c>
      <c r="Y349" s="24">
        <v>2978451.0077957315</v>
      </c>
      <c r="Z349" s="2">
        <f t="shared" si="39"/>
        <v>1337636.1396920795</v>
      </c>
      <c r="AA349" s="2">
        <f t="shared" si="40"/>
        <v>21485.6146337518</v>
      </c>
      <c r="AB349" s="2"/>
      <c r="AC349" s="22">
        <v>168.390680324257</v>
      </c>
      <c r="AD349" s="22">
        <f t="shared" si="36"/>
        <v>180.2132251872784</v>
      </c>
      <c r="AE349" s="23">
        <f t="shared" si="37"/>
        <v>11.822544863021392</v>
      </c>
      <c r="AF349" s="2">
        <v>15</v>
      </c>
      <c r="AG349" s="2">
        <v>1</v>
      </c>
      <c r="AH349" s="22">
        <f t="shared" si="41"/>
        <v>180.2132251872784</v>
      </c>
      <c r="AI349" s="2"/>
    </row>
    <row r="350" spans="1:35" x14ac:dyDescent="0.2">
      <c r="A350" s="6">
        <v>341</v>
      </c>
      <c r="B350" s="5" t="s">
        <v>106</v>
      </c>
      <c r="C350" s="6">
        <v>1</v>
      </c>
      <c r="D350" s="2">
        <v>0</v>
      </c>
      <c r="E350" s="2">
        <v>85113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956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 t="s">
        <v>3</v>
      </c>
      <c r="U350" s="2">
        <f t="shared" si="38"/>
        <v>86069</v>
      </c>
      <c r="V350" s="22">
        <f t="shared" si="35"/>
        <v>1.4007306080094368</v>
      </c>
      <c r="W350" s="2"/>
      <c r="X350" s="2">
        <v>3766818.1625702963</v>
      </c>
      <c r="Y350" s="24">
        <v>6144579.0866461983</v>
      </c>
      <c r="Z350" s="2">
        <f t="shared" si="39"/>
        <v>2377760.924075902</v>
      </c>
      <c r="AA350" s="2">
        <f t="shared" si="40"/>
        <v>33306.025048819189</v>
      </c>
      <c r="AB350" s="2"/>
      <c r="AC350" s="22">
        <v>154.56153192697178</v>
      </c>
      <c r="AD350" s="22">
        <f t="shared" si="36"/>
        <v>162.23966217225995</v>
      </c>
      <c r="AE350" s="23">
        <f t="shared" si="37"/>
        <v>7.6781302452881732</v>
      </c>
      <c r="AF350" s="2">
        <v>1.52</v>
      </c>
      <c r="AG350" s="2">
        <v>0</v>
      </c>
      <c r="AH350" s="22">
        <f t="shared" si="41"/>
        <v>154.56153192697178</v>
      </c>
      <c r="AI350" s="2"/>
    </row>
    <row r="351" spans="1:35" x14ac:dyDescent="0.2">
      <c r="A351" s="6">
        <v>342</v>
      </c>
      <c r="B351" s="5" t="s">
        <v>105</v>
      </c>
      <c r="C351" s="6">
        <v>1</v>
      </c>
      <c r="D351" s="2">
        <v>0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2">
        <v>2945708</v>
      </c>
      <c r="K351" s="2">
        <v>790005</v>
      </c>
      <c r="L351" s="2">
        <v>539003</v>
      </c>
      <c r="M351" s="2">
        <v>1926</v>
      </c>
      <c r="N351" s="2">
        <v>0</v>
      </c>
      <c r="O351" s="2">
        <v>8687</v>
      </c>
      <c r="P351" s="2">
        <v>0</v>
      </c>
      <c r="Q351" s="2">
        <v>0</v>
      </c>
      <c r="R351" s="2">
        <v>0</v>
      </c>
      <c r="S351" s="2">
        <v>0</v>
      </c>
      <c r="T351" s="2" t="s">
        <v>3</v>
      </c>
      <c r="U351" s="2">
        <f t="shared" si="38"/>
        <v>4285329</v>
      </c>
      <c r="V351" s="22">
        <f t="shared" si="35"/>
        <v>7.8130721122297144</v>
      </c>
      <c r="W351" s="2"/>
      <c r="X351" s="2">
        <v>34239954.195590727</v>
      </c>
      <c r="Y351" s="24">
        <v>54848194.646664307</v>
      </c>
      <c r="Z351" s="2">
        <f t="shared" si="39"/>
        <v>20608240.451073579</v>
      </c>
      <c r="AA351" s="2">
        <f t="shared" si="40"/>
        <v>1610136.6875040729</v>
      </c>
      <c r="AB351" s="2"/>
      <c r="AC351" s="22">
        <v>154.4602454484297</v>
      </c>
      <c r="AD351" s="22">
        <f t="shared" si="36"/>
        <v>155.48519035698942</v>
      </c>
      <c r="AE351" s="23">
        <f t="shared" si="37"/>
        <v>1.0249449085597178</v>
      </c>
      <c r="AF351" s="2">
        <v>3.33</v>
      </c>
      <c r="AG351" s="2">
        <v>1</v>
      </c>
      <c r="AH351" s="22">
        <f t="shared" si="41"/>
        <v>155.48519035698942</v>
      </c>
      <c r="AI351" s="2"/>
    </row>
    <row r="352" spans="1:35" x14ac:dyDescent="0.2">
      <c r="A352" s="6">
        <v>343</v>
      </c>
      <c r="B352" s="5" t="s">
        <v>104</v>
      </c>
      <c r="C352" s="6">
        <v>1</v>
      </c>
      <c r="D352" s="2">
        <v>0</v>
      </c>
      <c r="E352" s="2">
        <v>109656</v>
      </c>
      <c r="F352" s="2">
        <v>0</v>
      </c>
      <c r="G352" s="2">
        <v>0</v>
      </c>
      <c r="H352" s="2">
        <v>0</v>
      </c>
      <c r="I352" s="2">
        <v>0</v>
      </c>
      <c r="J352" s="2">
        <v>188165</v>
      </c>
      <c r="K352" s="2">
        <v>412090</v>
      </c>
      <c r="L352" s="2">
        <v>0</v>
      </c>
      <c r="M352" s="2">
        <v>125492</v>
      </c>
      <c r="N352" s="2">
        <v>61241</v>
      </c>
      <c r="O352" s="2">
        <v>38830</v>
      </c>
      <c r="P352" s="2">
        <v>0</v>
      </c>
      <c r="Q352" s="2">
        <v>0</v>
      </c>
      <c r="R352" s="2">
        <v>169803.54</v>
      </c>
      <c r="S352" s="2">
        <v>364586.64</v>
      </c>
      <c r="T352" s="2" t="s">
        <v>13</v>
      </c>
      <c r="U352" s="2">
        <f t="shared" si="38"/>
        <v>1469864.1800000002</v>
      </c>
      <c r="V352" s="22">
        <f t="shared" si="35"/>
        <v>8.7913614162995266</v>
      </c>
      <c r="W352" s="2"/>
      <c r="X352" s="2">
        <v>14578929.593496464</v>
      </c>
      <c r="Y352" s="24">
        <v>16719414.779999999</v>
      </c>
      <c r="Z352" s="2">
        <f t="shared" si="39"/>
        <v>2140485.1865035351</v>
      </c>
      <c r="AA352" s="2">
        <f t="shared" si="40"/>
        <v>188177.78880787877</v>
      </c>
      <c r="AB352" s="2"/>
      <c r="AC352" s="22">
        <v>110.50756174730374</v>
      </c>
      <c r="AD352" s="22">
        <f t="shared" si="36"/>
        <v>113.39129450605594</v>
      </c>
      <c r="AE352" s="23">
        <f t="shared" si="37"/>
        <v>2.8837327587522026</v>
      </c>
      <c r="AF352" s="2">
        <v>27.02</v>
      </c>
      <c r="AG352" s="2">
        <v>0</v>
      </c>
      <c r="AH352" s="22">
        <f t="shared" si="41"/>
        <v>110.50756174730374</v>
      </c>
      <c r="AI352" s="2"/>
    </row>
    <row r="353" spans="1:80" x14ac:dyDescent="0.2">
      <c r="A353" s="6">
        <v>344</v>
      </c>
      <c r="B353" s="5" t="s">
        <v>103</v>
      </c>
      <c r="C353" s="6">
        <v>1</v>
      </c>
      <c r="D353" s="2">
        <v>0</v>
      </c>
      <c r="E353" s="2">
        <v>0</v>
      </c>
      <c r="F353" s="2">
        <v>0</v>
      </c>
      <c r="G353" s="2">
        <v>0</v>
      </c>
      <c r="H353" s="2">
        <v>0</v>
      </c>
      <c r="I353" s="2">
        <v>203536</v>
      </c>
      <c r="J353" s="2">
        <v>1348425</v>
      </c>
      <c r="K353" s="2">
        <v>992237</v>
      </c>
      <c r="L353" s="2">
        <v>1042683</v>
      </c>
      <c r="M353" s="2">
        <v>6076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 t="s">
        <v>13</v>
      </c>
      <c r="U353" s="2">
        <f t="shared" si="38"/>
        <v>2706676.45</v>
      </c>
      <c r="V353" s="22">
        <f t="shared" si="35"/>
        <v>4.6400302811590928</v>
      </c>
      <c r="W353" s="2"/>
      <c r="X353" s="2">
        <v>43175541.000589445</v>
      </c>
      <c r="Y353" s="24">
        <v>58333163.492283612</v>
      </c>
      <c r="Z353" s="2">
        <f t="shared" si="39"/>
        <v>15157622.491694167</v>
      </c>
      <c r="AA353" s="2">
        <f t="shared" si="40"/>
        <v>703318.27351839084</v>
      </c>
      <c r="AB353" s="2"/>
      <c r="AC353" s="22">
        <v>132.1308305413703</v>
      </c>
      <c r="AD353" s="22">
        <f t="shared" si="36"/>
        <v>133.4779921297997</v>
      </c>
      <c r="AE353" s="23">
        <f t="shared" si="37"/>
        <v>1.347161588429401</v>
      </c>
      <c r="AF353" s="2">
        <v>2.5</v>
      </c>
      <c r="AG353" s="2">
        <v>1</v>
      </c>
      <c r="AH353" s="22">
        <f t="shared" si="41"/>
        <v>133.4779921297997</v>
      </c>
      <c r="AI353" s="2"/>
    </row>
    <row r="354" spans="1:80" x14ac:dyDescent="0.2">
      <c r="A354" s="6">
        <v>345</v>
      </c>
      <c r="B354" s="5" t="s">
        <v>102</v>
      </c>
      <c r="C354" s="6">
        <v>0</v>
      </c>
      <c r="D354" s="2">
        <v>0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>
        <f t="shared" si="38"/>
        <v>0</v>
      </c>
      <c r="V354" s="22">
        <f t="shared" si="35"/>
        <v>0</v>
      </c>
      <c r="W354" s="2"/>
      <c r="X354" s="2">
        <v>26833.666687179095</v>
      </c>
      <c r="Y354" s="24">
        <v>51061.132000000005</v>
      </c>
      <c r="Z354" s="2">
        <f t="shared" si="39"/>
        <v>24227.46531282091</v>
      </c>
      <c r="AA354" s="2">
        <f t="shared" si="40"/>
        <v>0</v>
      </c>
      <c r="AB354" s="2"/>
      <c r="AC354" s="22">
        <v>0</v>
      </c>
      <c r="AD354" s="22">
        <f t="shared" si="36"/>
        <v>0</v>
      </c>
      <c r="AE354" s="23">
        <f t="shared" si="37"/>
        <v>0</v>
      </c>
      <c r="AF354" s="2">
        <v>0</v>
      </c>
      <c r="AG354" s="2" t="s">
        <v>93</v>
      </c>
      <c r="AH354" s="22">
        <f t="shared" si="41"/>
        <v>0</v>
      </c>
      <c r="AI354" s="2"/>
    </row>
    <row r="355" spans="1:80" x14ac:dyDescent="0.2">
      <c r="A355" s="6">
        <v>346</v>
      </c>
      <c r="B355" s="5" t="s">
        <v>101</v>
      </c>
      <c r="C355" s="6">
        <v>1</v>
      </c>
      <c r="D355" s="2">
        <v>0</v>
      </c>
      <c r="E355" s="2">
        <v>10000</v>
      </c>
      <c r="F355" s="2">
        <v>0</v>
      </c>
      <c r="G355" s="2">
        <v>0</v>
      </c>
      <c r="H355" s="2">
        <v>0</v>
      </c>
      <c r="I355" s="2">
        <v>0</v>
      </c>
      <c r="J355" s="2">
        <v>1089698</v>
      </c>
      <c r="K355" s="2">
        <v>0</v>
      </c>
      <c r="L355" s="2">
        <v>1114693</v>
      </c>
      <c r="M355" s="2">
        <v>2813</v>
      </c>
      <c r="N355" s="2">
        <v>3598</v>
      </c>
      <c r="O355" s="2">
        <v>17599</v>
      </c>
      <c r="P355" s="2">
        <v>0</v>
      </c>
      <c r="Q355" s="2">
        <v>0</v>
      </c>
      <c r="R355" s="2">
        <v>0</v>
      </c>
      <c r="S355" s="2">
        <v>0</v>
      </c>
      <c r="T355" s="2" t="s">
        <v>13</v>
      </c>
      <c r="U355" s="2">
        <f t="shared" si="38"/>
        <v>1290911.9500000002</v>
      </c>
      <c r="V355" s="22">
        <f t="shared" si="35"/>
        <v>5.5327779805895512</v>
      </c>
      <c r="W355" s="2"/>
      <c r="X355" s="2">
        <v>20873787.706656512</v>
      </c>
      <c r="Y355" s="24">
        <v>23332075.75884774</v>
      </c>
      <c r="Z355" s="2">
        <f t="shared" si="39"/>
        <v>2458288.0521912277</v>
      </c>
      <c r="AA355" s="2">
        <f t="shared" si="40"/>
        <v>136011.62005110001</v>
      </c>
      <c r="AB355" s="2"/>
      <c r="AC355" s="22">
        <v>119.48530042017968</v>
      </c>
      <c r="AD355" s="22">
        <f t="shared" si="36"/>
        <v>111.12532361052789</v>
      </c>
      <c r="AE355" s="23">
        <f t="shared" si="37"/>
        <v>-8.3599768096517977</v>
      </c>
      <c r="AF355" s="2">
        <v>17.25</v>
      </c>
      <c r="AG355" s="2">
        <v>1</v>
      </c>
      <c r="AH355" s="22">
        <f t="shared" si="41"/>
        <v>111.12532361052789</v>
      </c>
      <c r="AI355" s="2"/>
    </row>
    <row r="356" spans="1:80" x14ac:dyDescent="0.2">
      <c r="A356" s="6">
        <v>347</v>
      </c>
      <c r="B356" s="5" t="s">
        <v>100</v>
      </c>
      <c r="C356" s="6">
        <v>1</v>
      </c>
      <c r="D356" s="2">
        <v>0</v>
      </c>
      <c r="E356" s="2">
        <v>2614668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2300000</v>
      </c>
      <c r="M356" s="2">
        <v>2837</v>
      </c>
      <c r="N356" s="2">
        <v>0</v>
      </c>
      <c r="O356" s="2">
        <v>25537</v>
      </c>
      <c r="P356" s="2">
        <v>0</v>
      </c>
      <c r="Q356" s="2">
        <v>0</v>
      </c>
      <c r="R356" s="2">
        <v>0</v>
      </c>
      <c r="S356" s="2">
        <v>0</v>
      </c>
      <c r="T356" s="2" t="s">
        <v>3</v>
      </c>
      <c r="U356" s="2">
        <f t="shared" si="38"/>
        <v>4943042</v>
      </c>
      <c r="V356" s="22">
        <f t="shared" si="35"/>
        <v>6.7002256500471882</v>
      </c>
      <c r="W356" s="2"/>
      <c r="X356" s="2">
        <v>50380963.059562519</v>
      </c>
      <c r="Y356" s="24">
        <v>73774261.617072359</v>
      </c>
      <c r="Z356" s="2">
        <f t="shared" si="39"/>
        <v>23393298.55750984</v>
      </c>
      <c r="AA356" s="2">
        <f t="shared" si="40"/>
        <v>1567403.7903423931</v>
      </c>
      <c r="AB356" s="2"/>
      <c r="AC356" s="22">
        <v>140.84505023176985</v>
      </c>
      <c r="AD356" s="22">
        <f t="shared" si="36"/>
        <v>143.32171010975702</v>
      </c>
      <c r="AE356" s="23">
        <f t="shared" si="37"/>
        <v>2.4766598779871742</v>
      </c>
      <c r="AF356" s="2">
        <v>20.61</v>
      </c>
      <c r="AG356" s="2">
        <v>1</v>
      </c>
      <c r="AH356" s="22">
        <f t="shared" si="41"/>
        <v>143.32171010975702</v>
      </c>
      <c r="AI356" s="2"/>
    </row>
    <row r="357" spans="1:80" x14ac:dyDescent="0.2">
      <c r="A357" s="6">
        <v>348</v>
      </c>
      <c r="B357" s="5" t="s">
        <v>99</v>
      </c>
      <c r="C357" s="6">
        <v>1</v>
      </c>
      <c r="D357" s="2">
        <v>12365744</v>
      </c>
      <c r="E357" s="2">
        <v>7504781</v>
      </c>
      <c r="F357" s="2">
        <v>0</v>
      </c>
      <c r="G357" s="2">
        <v>0</v>
      </c>
      <c r="H357" s="2">
        <v>0</v>
      </c>
      <c r="I357" s="2">
        <v>349984</v>
      </c>
      <c r="J357" s="2">
        <v>0</v>
      </c>
      <c r="K357" s="2">
        <v>10037425</v>
      </c>
      <c r="L357" s="2">
        <v>0</v>
      </c>
      <c r="M357" s="2">
        <v>259131</v>
      </c>
      <c r="N357" s="2">
        <v>328293</v>
      </c>
      <c r="O357" s="2">
        <v>1739634</v>
      </c>
      <c r="P357" s="2">
        <v>0</v>
      </c>
      <c r="Q357" s="2">
        <v>0</v>
      </c>
      <c r="R357" s="2">
        <v>0</v>
      </c>
      <c r="S357" s="2">
        <v>0</v>
      </c>
      <c r="T357" s="2" t="s">
        <v>3</v>
      </c>
      <c r="U357" s="2">
        <f t="shared" si="38"/>
        <v>32584992</v>
      </c>
      <c r="V357" s="22">
        <f t="shared" si="35"/>
        <v>9.4167559791402393</v>
      </c>
      <c r="W357" s="2"/>
      <c r="X357" s="2">
        <v>342886580.84977067</v>
      </c>
      <c r="Y357" s="24">
        <v>346032031.32991296</v>
      </c>
      <c r="Z357" s="2">
        <f t="shared" si="39"/>
        <v>3145450.4801422954</v>
      </c>
      <c r="AA357" s="2">
        <f t="shared" si="40"/>
        <v>296199.396159695</v>
      </c>
      <c r="AB357" s="2"/>
      <c r="AC357" s="22">
        <v>100.4063616941506</v>
      </c>
      <c r="AD357" s="22">
        <f t="shared" si="36"/>
        <v>100.83096021924256</v>
      </c>
      <c r="AE357" s="23">
        <f t="shared" si="37"/>
        <v>0.42459852509195173</v>
      </c>
      <c r="AF357" s="2">
        <v>2011.91</v>
      </c>
      <c r="AG357" s="2">
        <v>1</v>
      </c>
      <c r="AH357" s="22">
        <f t="shared" si="41"/>
        <v>100.83096021924256</v>
      </c>
      <c r="AI357" s="2"/>
    </row>
    <row r="358" spans="1:80" s="34" customFormat="1" x14ac:dyDescent="0.2">
      <c r="A358" s="28">
        <v>349</v>
      </c>
      <c r="B358" s="29" t="s">
        <v>98</v>
      </c>
      <c r="C358" s="33">
        <v>1</v>
      </c>
      <c r="D358" s="27">
        <v>0</v>
      </c>
      <c r="E358" s="27">
        <v>0</v>
      </c>
      <c r="F358" s="27">
        <v>0</v>
      </c>
      <c r="G358" s="27">
        <v>0</v>
      </c>
      <c r="H358" s="27">
        <v>0</v>
      </c>
      <c r="I358" s="27">
        <v>0</v>
      </c>
      <c r="J358" s="27">
        <v>39600</v>
      </c>
      <c r="K358" s="27">
        <v>0</v>
      </c>
      <c r="L358" s="27">
        <v>0</v>
      </c>
      <c r="M358" s="27">
        <v>0</v>
      </c>
      <c r="N358" s="27">
        <v>0</v>
      </c>
      <c r="O358" s="27">
        <v>0</v>
      </c>
      <c r="P358" s="27">
        <v>0</v>
      </c>
      <c r="Q358" s="27">
        <v>0</v>
      </c>
      <c r="R358" s="27">
        <v>0</v>
      </c>
      <c r="S358" s="27">
        <v>0</v>
      </c>
      <c r="T358" s="27" t="s">
        <v>3</v>
      </c>
      <c r="U358" s="2">
        <f t="shared" si="38"/>
        <v>39600</v>
      </c>
      <c r="V358" s="31">
        <f t="shared" si="35"/>
        <v>2.2190366378198338</v>
      </c>
      <c r="W358" s="27"/>
      <c r="X358" s="27">
        <v>1160346.2789760442</v>
      </c>
      <c r="Y358" s="27">
        <v>1784558.1873270164</v>
      </c>
      <c r="Z358" s="2">
        <f t="shared" si="39"/>
        <v>624211.90835097223</v>
      </c>
      <c r="AA358" s="24">
        <f t="shared" si="40"/>
        <v>13851.490943942437</v>
      </c>
      <c r="AB358" s="24"/>
      <c r="AC358" s="25">
        <v>123.81053649505351</v>
      </c>
      <c r="AD358" s="25">
        <f t="shared" si="36"/>
        <v>152.60157493206654</v>
      </c>
      <c r="AE358" s="26">
        <f t="shared" si="37"/>
        <v>28.791038437013029</v>
      </c>
      <c r="AF358" s="24">
        <v>0</v>
      </c>
      <c r="AG358" s="24">
        <v>1</v>
      </c>
      <c r="AH358" s="25">
        <f t="shared" si="41"/>
        <v>152.60157493206654</v>
      </c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  <c r="AU358" s="24"/>
      <c r="AV358" s="24"/>
      <c r="AW358" s="24"/>
      <c r="AX358" s="24"/>
      <c r="AY358" s="24"/>
      <c r="AZ358" s="24"/>
      <c r="BA358" s="24"/>
      <c r="BB358" s="24"/>
      <c r="BC358" s="24"/>
      <c r="BD358" s="24"/>
      <c r="BE358" s="24"/>
      <c r="BF358" s="24"/>
      <c r="BG358" s="24"/>
      <c r="BH358" s="24"/>
      <c r="BI358" s="24"/>
      <c r="BJ358" s="24"/>
      <c r="BK358" s="24"/>
      <c r="BL358" s="24"/>
      <c r="BM358" s="24"/>
      <c r="BN358" s="24"/>
      <c r="BO358" s="24"/>
      <c r="BP358" s="24"/>
      <c r="BQ358" s="24"/>
      <c r="BR358" s="24"/>
      <c r="BS358" s="24"/>
      <c r="BT358" s="24"/>
      <c r="BU358" s="24"/>
      <c r="BV358" s="24"/>
      <c r="BW358" s="24"/>
      <c r="BX358" s="24"/>
      <c r="BY358" s="24"/>
      <c r="BZ358" s="24"/>
      <c r="CA358" s="24"/>
      <c r="CB358" s="24"/>
    </row>
    <row r="359" spans="1:80" x14ac:dyDescent="0.2">
      <c r="A359" s="6">
        <v>350</v>
      </c>
      <c r="B359" s="5" t="s">
        <v>97</v>
      </c>
      <c r="C359" s="6">
        <v>1</v>
      </c>
      <c r="D359" s="2">
        <v>0</v>
      </c>
      <c r="E359" s="2">
        <v>0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77163</v>
      </c>
      <c r="L359" s="2">
        <v>417307</v>
      </c>
      <c r="M359" s="2">
        <v>0</v>
      </c>
      <c r="N359" s="2">
        <v>0</v>
      </c>
      <c r="O359" s="2">
        <v>17634</v>
      </c>
      <c r="P359" s="2">
        <v>0</v>
      </c>
      <c r="Q359" s="2">
        <v>0</v>
      </c>
      <c r="R359" s="2">
        <v>0</v>
      </c>
      <c r="S359" s="2">
        <v>0</v>
      </c>
      <c r="T359" s="2" t="s">
        <v>13</v>
      </c>
      <c r="U359" s="2">
        <f t="shared" si="38"/>
        <v>157393.04999999999</v>
      </c>
      <c r="V359" s="22">
        <f t="shared" si="35"/>
        <v>1.1493541525920741</v>
      </c>
      <c r="W359" s="2"/>
      <c r="X359" s="2">
        <v>8596118.8600556906</v>
      </c>
      <c r="Y359" s="24">
        <v>13694042.836582636</v>
      </c>
      <c r="Z359" s="2">
        <f t="shared" si="39"/>
        <v>5097923.9765269458</v>
      </c>
      <c r="AA359" s="2">
        <f t="shared" si="40"/>
        <v>58593.200920199444</v>
      </c>
      <c r="AB359" s="2"/>
      <c r="AC359" s="22">
        <v>146.41516933404361</v>
      </c>
      <c r="AD359" s="22">
        <f t="shared" si="36"/>
        <v>158.62332591773981</v>
      </c>
      <c r="AE359" s="23">
        <f t="shared" si="37"/>
        <v>12.208156583696194</v>
      </c>
      <c r="AF359" s="2">
        <v>21</v>
      </c>
      <c r="AG359" s="2">
        <v>1</v>
      </c>
      <c r="AH359" s="22">
        <f t="shared" si="41"/>
        <v>158.62332591773981</v>
      </c>
      <c r="AI359" s="2"/>
    </row>
    <row r="360" spans="1:80" x14ac:dyDescent="0.2">
      <c r="A360" s="6">
        <v>351</v>
      </c>
      <c r="B360" s="5" t="s">
        <v>96</v>
      </c>
      <c r="C360" s="6">
        <v>0</v>
      </c>
      <c r="D360" s="2">
        <v>0</v>
      </c>
      <c r="E360" s="2">
        <v>0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>
        <f t="shared" si="38"/>
        <v>0</v>
      </c>
      <c r="V360" s="22">
        <f t="shared" si="35"/>
        <v>0</v>
      </c>
      <c r="W360" s="2"/>
      <c r="X360" s="2">
        <v>0</v>
      </c>
      <c r="Y360" s="24">
        <v>58995</v>
      </c>
      <c r="Z360" s="2">
        <f t="shared" si="39"/>
        <v>58995</v>
      </c>
      <c r="AA360" s="2">
        <f t="shared" si="40"/>
        <v>0</v>
      </c>
      <c r="AB360" s="2"/>
      <c r="AC360" s="22">
        <v>0</v>
      </c>
      <c r="AD360" s="22">
        <f t="shared" si="36"/>
        <v>0</v>
      </c>
      <c r="AE360" s="23">
        <f t="shared" si="37"/>
        <v>0</v>
      </c>
      <c r="AF360" s="2">
        <v>0</v>
      </c>
      <c r="AG360" s="2" t="s">
        <v>93</v>
      </c>
      <c r="AH360" s="22">
        <f t="shared" si="41"/>
        <v>0</v>
      </c>
      <c r="AI360" s="2"/>
    </row>
    <row r="361" spans="1:80" x14ac:dyDescent="0.2">
      <c r="A361" s="6">
        <v>352</v>
      </c>
      <c r="B361" s="5" t="s">
        <v>95</v>
      </c>
      <c r="C361" s="6">
        <v>0</v>
      </c>
      <c r="D361" s="2">
        <v>0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20000</v>
      </c>
      <c r="N361" s="2">
        <v>0</v>
      </c>
      <c r="O361" s="2">
        <v>5411</v>
      </c>
      <c r="P361" s="2">
        <v>0</v>
      </c>
      <c r="Q361" s="2">
        <v>0</v>
      </c>
      <c r="R361" s="2">
        <v>115916</v>
      </c>
      <c r="S361" s="2">
        <v>0</v>
      </c>
      <c r="T361" s="2">
        <v>0</v>
      </c>
      <c r="U361" s="2">
        <f t="shared" si="38"/>
        <v>141327</v>
      </c>
      <c r="V361" s="22">
        <f t="shared" si="35"/>
        <v>0</v>
      </c>
      <c r="W361" s="2"/>
      <c r="X361" s="2"/>
      <c r="Y361" s="24">
        <v>0</v>
      </c>
      <c r="Z361" s="2">
        <f t="shared" si="39"/>
        <v>0</v>
      </c>
      <c r="AA361" s="2">
        <f t="shared" si="40"/>
        <v>0</v>
      </c>
      <c r="AB361" s="2"/>
      <c r="AC361" s="22">
        <v>0</v>
      </c>
      <c r="AD361" s="22">
        <f t="shared" si="36"/>
        <v>0</v>
      </c>
      <c r="AE361" s="23">
        <f t="shared" si="37"/>
        <v>0</v>
      </c>
      <c r="AF361" s="2">
        <v>5.04</v>
      </c>
      <c r="AG361" s="14">
        <v>1</v>
      </c>
      <c r="AH361" s="22">
        <f t="shared" si="41"/>
        <v>0</v>
      </c>
      <c r="AI361" s="2"/>
    </row>
    <row r="362" spans="1:80" x14ac:dyDescent="0.2">
      <c r="A362" s="28">
        <v>353</v>
      </c>
      <c r="B362" s="29" t="s">
        <v>94</v>
      </c>
      <c r="C362" s="28">
        <v>0</v>
      </c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>
        <v>0</v>
      </c>
      <c r="U362" s="2">
        <f t="shared" si="38"/>
        <v>0</v>
      </c>
      <c r="V362" s="31">
        <f t="shared" si="35"/>
        <v>0</v>
      </c>
      <c r="W362" s="27">
        <v>0</v>
      </c>
      <c r="X362" s="27"/>
      <c r="Y362" s="27">
        <v>0</v>
      </c>
      <c r="Z362" s="2">
        <f t="shared" si="39"/>
        <v>0</v>
      </c>
      <c r="AA362" s="27">
        <f t="shared" si="40"/>
        <v>0</v>
      </c>
      <c r="AB362" s="27"/>
      <c r="AC362" s="31">
        <v>0</v>
      </c>
      <c r="AD362" s="31">
        <f t="shared" si="36"/>
        <v>0</v>
      </c>
      <c r="AE362" s="32">
        <f t="shared" si="37"/>
        <v>0</v>
      </c>
      <c r="AF362" s="27">
        <v>0</v>
      </c>
      <c r="AG362" s="27">
        <v>1</v>
      </c>
      <c r="AH362" s="31">
        <f t="shared" si="41"/>
        <v>0</v>
      </c>
      <c r="AI362" s="24"/>
    </row>
    <row r="363" spans="1:80" x14ac:dyDescent="0.2">
      <c r="A363" s="6">
        <v>406</v>
      </c>
      <c r="B363" s="5" t="s">
        <v>92</v>
      </c>
      <c r="C363" s="6">
        <v>1</v>
      </c>
      <c r="D363" s="2">
        <v>0</v>
      </c>
      <c r="E363" s="2">
        <v>0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107147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14" t="s">
        <v>91</v>
      </c>
      <c r="U363" s="2">
        <f t="shared" si="38"/>
        <v>80360.25</v>
      </c>
      <c r="V363" s="22">
        <f t="shared" si="35"/>
        <v>2.7876282902111136</v>
      </c>
      <c r="W363" s="2"/>
      <c r="X363" s="2">
        <v>2248554.7171424888</v>
      </c>
      <c r="Y363" s="24">
        <v>2882746.25</v>
      </c>
      <c r="Z363" s="2">
        <f t="shared" si="39"/>
        <v>634191.53285751119</v>
      </c>
      <c r="AA363" s="2">
        <f t="shared" si="40"/>
        <v>17678.902584059495</v>
      </c>
      <c r="AB363" s="2"/>
      <c r="AC363" s="22">
        <v>125.2502461504168</v>
      </c>
      <c r="AD363" s="22">
        <f t="shared" si="36"/>
        <v>127.41817335256707</v>
      </c>
      <c r="AE363" s="23">
        <f t="shared" si="37"/>
        <v>2.1679272021502669</v>
      </c>
      <c r="AF363" s="2">
        <v>0</v>
      </c>
      <c r="AG363" s="2">
        <v>1</v>
      </c>
      <c r="AH363" s="22">
        <f t="shared" si="41"/>
        <v>127.41817335256707</v>
      </c>
      <c r="AI363" s="2"/>
    </row>
    <row r="364" spans="1:80" x14ac:dyDescent="0.2">
      <c r="A364" s="28">
        <v>600</v>
      </c>
      <c r="B364" s="29" t="s">
        <v>90</v>
      </c>
      <c r="C364" s="28">
        <v>1</v>
      </c>
      <c r="D364" s="27">
        <v>879098</v>
      </c>
      <c r="E364" s="27">
        <v>49175</v>
      </c>
      <c r="F364" s="27">
        <v>22804</v>
      </c>
      <c r="G364" s="27">
        <v>24535</v>
      </c>
      <c r="H364" s="27">
        <v>0</v>
      </c>
      <c r="I364" s="27">
        <v>0</v>
      </c>
      <c r="J364" s="27">
        <v>2364140</v>
      </c>
      <c r="K364" s="27">
        <v>3082370</v>
      </c>
      <c r="L364" s="27">
        <v>0</v>
      </c>
      <c r="M364" s="27">
        <v>0</v>
      </c>
      <c r="N364" s="27">
        <v>0</v>
      </c>
      <c r="O364" s="27">
        <v>0</v>
      </c>
      <c r="P364" s="27">
        <v>0</v>
      </c>
      <c r="Q364" s="27">
        <v>0</v>
      </c>
      <c r="R364" s="27">
        <v>0</v>
      </c>
      <c r="S364" s="27">
        <v>0</v>
      </c>
      <c r="T364" s="27" t="s">
        <v>3</v>
      </c>
      <c r="U364" s="2">
        <f t="shared" si="38"/>
        <v>6422122</v>
      </c>
      <c r="V364" s="31">
        <f t="shared" si="35"/>
        <v>8.3133373235386241</v>
      </c>
      <c r="W364" s="27"/>
      <c r="X364" s="27">
        <v>53421566.907991789</v>
      </c>
      <c r="Y364" s="27">
        <v>77250829</v>
      </c>
      <c r="Z364" s="2">
        <f t="shared" si="39"/>
        <v>23829262.092008211</v>
      </c>
      <c r="AA364" s="24">
        <f t="shared" si="40"/>
        <v>1981006.9394187594</v>
      </c>
      <c r="AB364" s="24"/>
      <c r="AC364" s="25">
        <v>138.84652536170918</v>
      </c>
      <c r="AD364" s="25">
        <f t="shared" si="36"/>
        <v>140.89781789856295</v>
      </c>
      <c r="AE364" s="26">
        <f t="shared" si="37"/>
        <v>2.0512925368537651</v>
      </c>
      <c r="AF364" s="24">
        <v>23</v>
      </c>
      <c r="AG364" s="24">
        <v>1</v>
      </c>
      <c r="AH364" s="25">
        <f t="shared" si="41"/>
        <v>140.89781789856295</v>
      </c>
      <c r="AI364" s="2"/>
    </row>
    <row r="365" spans="1:80" x14ac:dyDescent="0.2">
      <c r="A365" s="6">
        <v>603</v>
      </c>
      <c r="B365" s="5" t="s">
        <v>89</v>
      </c>
      <c r="C365" s="6">
        <v>1</v>
      </c>
      <c r="D365" s="2">
        <v>1121513</v>
      </c>
      <c r="E365" s="2">
        <v>1368</v>
      </c>
      <c r="F365" s="2">
        <v>57753</v>
      </c>
      <c r="G365" s="2">
        <v>68600</v>
      </c>
      <c r="H365" s="2">
        <v>0</v>
      </c>
      <c r="I365" s="2">
        <v>0</v>
      </c>
      <c r="J365" s="2">
        <v>299970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 t="s">
        <v>3</v>
      </c>
      <c r="U365" s="2">
        <f t="shared" si="38"/>
        <v>1549204</v>
      </c>
      <c r="V365" s="22">
        <f t="shared" si="35"/>
        <v>8.7384895854191917</v>
      </c>
      <c r="W365" s="2"/>
      <c r="X365" s="2">
        <v>15055572.515187521</v>
      </c>
      <c r="Y365" s="24">
        <v>17728510</v>
      </c>
      <c r="Z365" s="2">
        <f t="shared" si="39"/>
        <v>2672937.4848124795</v>
      </c>
      <c r="AA365" s="2">
        <f t="shared" si="40"/>
        <v>233574.36373510421</v>
      </c>
      <c r="AB365" s="2"/>
      <c r="AC365" s="22">
        <v>110.74308613995836</v>
      </c>
      <c r="AD365" s="22">
        <f t="shared" si="36"/>
        <v>116.202393622804</v>
      </c>
      <c r="AE365" s="23">
        <f t="shared" si="37"/>
        <v>5.4593074828456309</v>
      </c>
      <c r="AF365" s="2">
        <v>87.950000000000017</v>
      </c>
      <c r="AG365" s="2">
        <v>1</v>
      </c>
      <c r="AH365" s="22">
        <f t="shared" si="41"/>
        <v>116.202393622804</v>
      </c>
      <c r="AI365" s="2"/>
    </row>
    <row r="366" spans="1:80" x14ac:dyDescent="0.2">
      <c r="A366" s="6">
        <v>605</v>
      </c>
      <c r="B366" s="5" t="s">
        <v>88</v>
      </c>
      <c r="C366" s="6">
        <v>1</v>
      </c>
      <c r="D366" s="2">
        <v>1523977</v>
      </c>
      <c r="E366" s="2">
        <v>210252</v>
      </c>
      <c r="F366" s="2">
        <v>32425</v>
      </c>
      <c r="G366" s="2">
        <v>140512</v>
      </c>
      <c r="H366" s="2">
        <v>0</v>
      </c>
      <c r="I366" s="2">
        <v>0</v>
      </c>
      <c r="J366" s="2">
        <v>305240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 t="s">
        <v>3</v>
      </c>
      <c r="U366" s="2">
        <f t="shared" si="38"/>
        <v>2212406</v>
      </c>
      <c r="V366" s="22">
        <f t="shared" si="35"/>
        <v>7.7196104405668544</v>
      </c>
      <c r="W366" s="2"/>
      <c r="X366" s="2">
        <v>15847416.836753655</v>
      </c>
      <c r="Y366" s="24">
        <v>28659555</v>
      </c>
      <c r="Z366" s="2">
        <f t="shared" si="39"/>
        <v>12812138.163246345</v>
      </c>
      <c r="AA366" s="2">
        <f t="shared" si="40"/>
        <v>989047.15530981519</v>
      </c>
      <c r="AB366" s="2"/>
      <c r="AC366" s="22">
        <v>177.08785476083511</v>
      </c>
      <c r="AD366" s="22">
        <f t="shared" si="36"/>
        <v>174.6057930432938</v>
      </c>
      <c r="AE366" s="23">
        <f t="shared" si="37"/>
        <v>-2.4820617175413133</v>
      </c>
      <c r="AF366" s="2">
        <v>93.03</v>
      </c>
      <c r="AG366" s="2">
        <v>1</v>
      </c>
      <c r="AH366" s="22">
        <f t="shared" si="41"/>
        <v>174.6057930432938</v>
      </c>
      <c r="AI366" s="2"/>
    </row>
    <row r="367" spans="1:80" x14ac:dyDescent="0.2">
      <c r="A367" s="6">
        <v>610</v>
      </c>
      <c r="B367" s="5" t="s">
        <v>87</v>
      </c>
      <c r="C367" s="6">
        <v>1</v>
      </c>
      <c r="D367" s="2">
        <v>391000</v>
      </c>
      <c r="E367" s="2">
        <v>13265</v>
      </c>
      <c r="F367" s="2">
        <v>23621</v>
      </c>
      <c r="G367" s="2">
        <v>11926</v>
      </c>
      <c r="H367" s="2">
        <v>0</v>
      </c>
      <c r="I367" s="2">
        <v>0</v>
      </c>
      <c r="J367" s="2">
        <v>277208</v>
      </c>
      <c r="K367" s="2">
        <v>164404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 t="s">
        <v>13</v>
      </c>
      <c r="U367" s="2">
        <f t="shared" si="38"/>
        <v>549074</v>
      </c>
      <c r="V367" s="22">
        <f t="shared" si="35"/>
        <v>2.1223049779549674</v>
      </c>
      <c r="W367" s="2"/>
      <c r="X367" s="2">
        <v>21596182.828853481</v>
      </c>
      <c r="Y367" s="24">
        <v>25871588</v>
      </c>
      <c r="Z367" s="2">
        <f t="shared" si="39"/>
        <v>4275405.1711465195</v>
      </c>
      <c r="AA367" s="2">
        <f t="shared" si="40"/>
        <v>90737.136774986677</v>
      </c>
      <c r="AB367" s="2"/>
      <c r="AC367" s="22">
        <v>114.4381218870213</v>
      </c>
      <c r="AD367" s="22">
        <f t="shared" si="36"/>
        <v>119.37688742281172</v>
      </c>
      <c r="AE367" s="23">
        <f t="shared" si="37"/>
        <v>4.9387655357904237</v>
      </c>
      <c r="AF367" s="2">
        <v>9</v>
      </c>
      <c r="AG367" s="2">
        <v>1</v>
      </c>
      <c r="AH367" s="22">
        <f t="shared" si="41"/>
        <v>119.37688742281172</v>
      </c>
      <c r="AI367" s="2"/>
    </row>
    <row r="368" spans="1:80" x14ac:dyDescent="0.2">
      <c r="A368" s="6">
        <v>615</v>
      </c>
      <c r="B368" s="5" t="s">
        <v>86</v>
      </c>
      <c r="C368" s="6">
        <v>1</v>
      </c>
      <c r="D368" s="2">
        <v>1197413</v>
      </c>
      <c r="E368" s="2">
        <v>105000</v>
      </c>
      <c r="F368" s="2">
        <v>350145</v>
      </c>
      <c r="G368" s="2">
        <v>844</v>
      </c>
      <c r="H368" s="2">
        <v>0</v>
      </c>
      <c r="I368" s="2">
        <v>0</v>
      </c>
      <c r="J368" s="2">
        <v>597954</v>
      </c>
      <c r="K368" s="2">
        <v>764000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 t="s">
        <v>3</v>
      </c>
      <c r="U368" s="2">
        <f t="shared" si="38"/>
        <v>3015356</v>
      </c>
      <c r="V368" s="22">
        <f t="shared" si="35"/>
        <v>14.645756129399576</v>
      </c>
      <c r="W368" s="2"/>
      <c r="X368" s="2">
        <v>18603786.772762485</v>
      </c>
      <c r="Y368" s="24">
        <v>20588599</v>
      </c>
      <c r="Z368" s="2">
        <f t="shared" si="39"/>
        <v>1984812.2272375152</v>
      </c>
      <c r="AA368" s="2">
        <f t="shared" si="40"/>
        <v>290690.75842771062</v>
      </c>
      <c r="AB368" s="2"/>
      <c r="AC368" s="22">
        <v>114.03753603880908</v>
      </c>
      <c r="AD368" s="22">
        <f t="shared" si="36"/>
        <v>109.10632598353655</v>
      </c>
      <c r="AE368" s="23">
        <f t="shared" si="37"/>
        <v>-4.9312100552725298</v>
      </c>
      <c r="AF368" s="2">
        <v>1</v>
      </c>
      <c r="AG368" s="2">
        <v>1</v>
      </c>
      <c r="AH368" s="22">
        <f t="shared" si="41"/>
        <v>109.10632598353655</v>
      </c>
      <c r="AI368" s="2"/>
    </row>
    <row r="369" spans="1:83" s="27" customFormat="1" x14ac:dyDescent="0.2">
      <c r="A369" s="28">
        <v>616</v>
      </c>
      <c r="B369" s="29" t="s">
        <v>85</v>
      </c>
      <c r="C369" s="28">
        <v>1</v>
      </c>
      <c r="D369" s="27">
        <v>144845</v>
      </c>
      <c r="E369" s="27">
        <v>35000</v>
      </c>
      <c r="F369" s="27">
        <v>140839</v>
      </c>
      <c r="G369" s="27">
        <v>64058</v>
      </c>
      <c r="H369" s="27">
        <v>0</v>
      </c>
      <c r="I369" s="27">
        <v>1000</v>
      </c>
      <c r="J369" s="27">
        <v>1547532</v>
      </c>
      <c r="K369" s="27">
        <v>629166</v>
      </c>
      <c r="L369" s="27">
        <v>0</v>
      </c>
      <c r="M369" s="27">
        <v>0</v>
      </c>
      <c r="N369" s="27">
        <v>0</v>
      </c>
      <c r="O369" s="27">
        <v>0</v>
      </c>
      <c r="P369" s="27">
        <v>0</v>
      </c>
      <c r="Q369" s="27">
        <v>0</v>
      </c>
      <c r="R369" s="27">
        <v>0</v>
      </c>
      <c r="S369" s="27">
        <v>0</v>
      </c>
      <c r="T369" s="27" t="s">
        <v>3</v>
      </c>
      <c r="U369" s="2">
        <f t="shared" si="38"/>
        <v>2562440</v>
      </c>
      <c r="V369" s="31">
        <f t="shared" si="35"/>
        <v>10.422584375795822</v>
      </c>
      <c r="X369" s="27">
        <v>17859764.734966867</v>
      </c>
      <c r="Y369" s="27">
        <v>24585457</v>
      </c>
      <c r="Z369" s="2">
        <f t="shared" si="39"/>
        <v>6725692.2650331333</v>
      </c>
      <c r="AA369" s="27">
        <f t="shared" si="40"/>
        <v>700990.95117945154</v>
      </c>
      <c r="AC369" s="22">
        <v>131.70403531122815</v>
      </c>
      <c r="AD369" s="22">
        <f t="shared" si="36"/>
        <v>133.73337444954231</v>
      </c>
      <c r="AE369" s="23">
        <f t="shared" si="37"/>
        <v>2.0293391383141568</v>
      </c>
      <c r="AF369" s="27">
        <v>73.209999999999994</v>
      </c>
      <c r="AG369" s="27">
        <v>1</v>
      </c>
      <c r="AH369" s="22">
        <f t="shared" si="41"/>
        <v>133.73337444954231</v>
      </c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</row>
    <row r="370" spans="1:83" s="2" customFormat="1" x14ac:dyDescent="0.2">
      <c r="A370" s="6">
        <v>618</v>
      </c>
      <c r="B370" s="5" t="s">
        <v>84</v>
      </c>
      <c r="C370" s="6">
        <v>1</v>
      </c>
      <c r="D370" s="2">
        <v>1362226</v>
      </c>
      <c r="E370" s="2">
        <v>191195</v>
      </c>
      <c r="F370" s="2">
        <v>91562</v>
      </c>
      <c r="G370" s="2">
        <v>0</v>
      </c>
      <c r="H370" s="2">
        <v>0</v>
      </c>
      <c r="I370" s="2">
        <v>0</v>
      </c>
      <c r="J370" s="2">
        <v>800000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 t="s">
        <v>3</v>
      </c>
      <c r="U370" s="2">
        <f t="shared" si="38"/>
        <v>2444983</v>
      </c>
      <c r="V370" s="22">
        <f t="shared" si="35"/>
        <v>11.133792734878782</v>
      </c>
      <c r="X370" s="2">
        <v>11592012.389038036</v>
      </c>
      <c r="Y370" s="24">
        <v>21960019</v>
      </c>
      <c r="Z370" s="2">
        <f t="shared" si="39"/>
        <v>10368006.610961964</v>
      </c>
      <c r="AA370" s="2">
        <f t="shared" si="40"/>
        <v>1154352.3668030351</v>
      </c>
      <c r="AC370" s="22">
        <v>171.14141233851649</v>
      </c>
      <c r="AD370" s="22">
        <f t="shared" si="36"/>
        <v>179.48278465326524</v>
      </c>
      <c r="AE370" s="23">
        <f t="shared" si="37"/>
        <v>8.3413723147487531</v>
      </c>
      <c r="AF370" s="2">
        <v>0.42</v>
      </c>
      <c r="AG370" s="2">
        <v>1</v>
      </c>
      <c r="AH370" s="22">
        <f t="shared" si="41"/>
        <v>179.48278465326524</v>
      </c>
      <c r="CC370" s="24"/>
      <c r="CD370" s="24"/>
      <c r="CE370" s="24"/>
    </row>
    <row r="371" spans="1:83" s="2" customFormat="1" x14ac:dyDescent="0.2">
      <c r="A371" s="6">
        <v>620</v>
      </c>
      <c r="B371" s="5" t="s">
        <v>83</v>
      </c>
      <c r="C371" s="6">
        <v>1</v>
      </c>
      <c r="D371" s="2">
        <v>127200</v>
      </c>
      <c r="E371" s="2">
        <v>0</v>
      </c>
      <c r="F371" s="2">
        <v>14756</v>
      </c>
      <c r="G371" s="2">
        <v>12162</v>
      </c>
      <c r="H371" s="2">
        <v>0</v>
      </c>
      <c r="I371" s="2">
        <v>0</v>
      </c>
      <c r="J371" s="2">
        <v>544903</v>
      </c>
      <c r="K371" s="2">
        <v>135741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 t="s">
        <v>13</v>
      </c>
      <c r="U371" s="2">
        <f t="shared" si="38"/>
        <v>726642</v>
      </c>
      <c r="V371" s="22">
        <f t="shared" si="35"/>
        <v>9.3977035802456843</v>
      </c>
      <c r="X371" s="2">
        <v>5247616.0529560801</v>
      </c>
      <c r="Y371" s="24">
        <v>7732123</v>
      </c>
      <c r="Z371" s="2">
        <f t="shared" si="39"/>
        <v>2484506.9470439199</v>
      </c>
      <c r="AA371" s="2">
        <f t="shared" si="40"/>
        <v>233486.59831379924</v>
      </c>
      <c r="AC371" s="22">
        <v>145.04492006607097</v>
      </c>
      <c r="AD371" s="22">
        <f t="shared" si="36"/>
        <v>142.89605653336776</v>
      </c>
      <c r="AE371" s="23">
        <f t="shared" si="37"/>
        <v>-2.1488635327032171</v>
      </c>
      <c r="AF371" s="2">
        <v>15.399999999999999</v>
      </c>
      <c r="AG371" s="2">
        <v>1</v>
      </c>
      <c r="AH371" s="22">
        <f t="shared" si="41"/>
        <v>142.89605653336776</v>
      </c>
    </row>
    <row r="372" spans="1:83" s="2" customFormat="1" x14ac:dyDescent="0.2">
      <c r="A372" s="6">
        <v>622</v>
      </c>
      <c r="B372" s="5" t="s">
        <v>82</v>
      </c>
      <c r="C372" s="6">
        <v>1</v>
      </c>
      <c r="D372" s="2">
        <v>520000</v>
      </c>
      <c r="E372" s="2">
        <v>0</v>
      </c>
      <c r="F372" s="2">
        <v>43277</v>
      </c>
      <c r="G372" s="2">
        <v>1617</v>
      </c>
      <c r="H372" s="2">
        <v>0</v>
      </c>
      <c r="I372" s="2">
        <v>217912.13</v>
      </c>
      <c r="J372" s="2">
        <v>190377.15</v>
      </c>
      <c r="K372" s="2">
        <v>163142.57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 t="s">
        <v>3</v>
      </c>
      <c r="U372" s="2">
        <f t="shared" si="38"/>
        <v>1136325.8500000001</v>
      </c>
      <c r="V372" s="22">
        <f t="shared" si="35"/>
        <v>5.3575332683696164</v>
      </c>
      <c r="X372" s="2">
        <v>17728142.592629228</v>
      </c>
      <c r="Y372" s="24">
        <v>21209870.16</v>
      </c>
      <c r="Z372" s="2">
        <f t="shared" si="39"/>
        <v>3481727.5673707724</v>
      </c>
      <c r="AA372" s="2">
        <f t="shared" si="40"/>
        <v>186534.71273588529</v>
      </c>
      <c r="AC372" s="22">
        <v>121.2910513264577</v>
      </c>
      <c r="AD372" s="22">
        <f t="shared" si="36"/>
        <v>118.5873553160889</v>
      </c>
      <c r="AE372" s="23">
        <f t="shared" si="37"/>
        <v>-2.7036960103688017</v>
      </c>
      <c r="AF372" s="2">
        <v>2</v>
      </c>
      <c r="AG372" s="2">
        <v>1</v>
      </c>
      <c r="AH372" s="22">
        <f t="shared" si="41"/>
        <v>118.5873553160889</v>
      </c>
    </row>
    <row r="373" spans="1:83" s="2" customFormat="1" x14ac:dyDescent="0.2">
      <c r="A373" s="6">
        <v>625</v>
      </c>
      <c r="B373" s="5" t="s">
        <v>81</v>
      </c>
      <c r="C373" s="6">
        <v>1</v>
      </c>
      <c r="D373" s="2">
        <v>3029026</v>
      </c>
      <c r="E373" s="2">
        <v>517090</v>
      </c>
      <c r="F373" s="2">
        <v>41774</v>
      </c>
      <c r="G373" s="2">
        <v>9765</v>
      </c>
      <c r="H373" s="2">
        <v>0</v>
      </c>
      <c r="I373" s="2">
        <v>1254543</v>
      </c>
      <c r="J373" s="2">
        <v>1236804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 t="s">
        <v>3</v>
      </c>
      <c r="U373" s="2">
        <f t="shared" si="38"/>
        <v>6089002</v>
      </c>
      <c r="V373" s="22">
        <f t="shared" si="35"/>
        <v>9.529239777791874</v>
      </c>
      <c r="X373" s="2">
        <v>52866849.261870295</v>
      </c>
      <c r="Y373" s="24">
        <v>63898087.80119656</v>
      </c>
      <c r="Z373" s="2">
        <f t="shared" si="39"/>
        <v>11031238.539326265</v>
      </c>
      <c r="AA373" s="2">
        <f t="shared" si="40"/>
        <v>1051193.1708725858</v>
      </c>
      <c r="AC373" s="22">
        <v>118.72748641054251</v>
      </c>
      <c r="AD373" s="22">
        <f t="shared" si="36"/>
        <v>118.87770031275855</v>
      </c>
      <c r="AE373" s="23">
        <f t="shared" si="37"/>
        <v>0.15021390221603781</v>
      </c>
      <c r="AF373" s="2">
        <v>12.7</v>
      </c>
      <c r="AG373" s="2">
        <v>1</v>
      </c>
      <c r="AH373" s="22">
        <f t="shared" si="41"/>
        <v>118.87770031275855</v>
      </c>
    </row>
    <row r="374" spans="1:83" s="2" customFormat="1" x14ac:dyDescent="0.2">
      <c r="A374" s="6">
        <v>632</v>
      </c>
      <c r="B374" s="5" t="s">
        <v>80</v>
      </c>
      <c r="C374" s="6">
        <v>1</v>
      </c>
      <c r="D374" s="2">
        <v>37000</v>
      </c>
      <c r="E374" s="2">
        <v>9125</v>
      </c>
      <c r="F374" s="2">
        <v>13285</v>
      </c>
      <c r="G374" s="2">
        <v>3434</v>
      </c>
      <c r="H374" s="2"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 t="s">
        <v>3</v>
      </c>
      <c r="U374" s="2">
        <f t="shared" si="38"/>
        <v>62844</v>
      </c>
      <c r="V374" s="22">
        <f t="shared" si="35"/>
        <v>2.645967346024523</v>
      </c>
      <c r="X374" s="2">
        <v>1195139.8127151553</v>
      </c>
      <c r="Y374" s="24">
        <v>2375086</v>
      </c>
      <c r="Z374" s="2">
        <f t="shared" si="39"/>
        <v>1179946.1872848447</v>
      </c>
      <c r="AA374" s="2">
        <f t="shared" si="40"/>
        <v>31220.990816218353</v>
      </c>
      <c r="AC374" s="22">
        <v>185.5639030311736</v>
      </c>
      <c r="AD374" s="22">
        <f t="shared" si="36"/>
        <v>196.11638607025543</v>
      </c>
      <c r="AE374" s="23">
        <f t="shared" si="37"/>
        <v>10.552483039081835</v>
      </c>
      <c r="AF374" s="2">
        <v>2</v>
      </c>
      <c r="AG374" s="2">
        <v>1</v>
      </c>
      <c r="AH374" s="22">
        <f t="shared" si="41"/>
        <v>196.11638607025543</v>
      </c>
    </row>
    <row r="375" spans="1:83" s="2" customFormat="1" x14ac:dyDescent="0.2">
      <c r="A375" s="6">
        <v>635</v>
      </c>
      <c r="B375" s="5" t="s">
        <v>79</v>
      </c>
      <c r="C375" s="6">
        <v>1</v>
      </c>
      <c r="D375" s="2">
        <v>1766263</v>
      </c>
      <c r="E375" s="2">
        <v>453640</v>
      </c>
      <c r="F375" s="2">
        <v>204334</v>
      </c>
      <c r="G375" s="2">
        <v>23911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 t="s">
        <v>3</v>
      </c>
      <c r="U375" s="2">
        <f t="shared" si="38"/>
        <v>2448148</v>
      </c>
      <c r="V375" s="22">
        <f t="shared" si="35"/>
        <v>9.3084882356560676</v>
      </c>
      <c r="X375" s="2">
        <v>16770478.528573444</v>
      </c>
      <c r="Y375" s="24">
        <v>26300167.524758685</v>
      </c>
      <c r="Z375" s="2">
        <f t="shared" si="39"/>
        <v>9529688.9961852413</v>
      </c>
      <c r="AA375" s="2">
        <f t="shared" si="40"/>
        <v>887069.979104514</v>
      </c>
      <c r="AC375" s="22">
        <v>152.67884004104323</v>
      </c>
      <c r="AD375" s="22">
        <f t="shared" si="36"/>
        <v>151.53471919334612</v>
      </c>
      <c r="AE375" s="23">
        <f t="shared" si="37"/>
        <v>-1.1441208476971099</v>
      </c>
      <c r="AF375" s="2">
        <v>22.64</v>
      </c>
      <c r="AG375" s="2">
        <v>1</v>
      </c>
      <c r="AH375" s="22">
        <f t="shared" si="41"/>
        <v>151.53471919334612</v>
      </c>
    </row>
    <row r="376" spans="1:83" s="2" customFormat="1" x14ac:dyDescent="0.2">
      <c r="A376" s="6">
        <v>640</v>
      </c>
      <c r="B376" s="5" t="s">
        <v>78</v>
      </c>
      <c r="C376" s="6">
        <v>1</v>
      </c>
      <c r="D376" s="2">
        <v>245670</v>
      </c>
      <c r="E376" s="2">
        <v>147813</v>
      </c>
      <c r="F376" s="2">
        <v>0</v>
      </c>
      <c r="G376" s="2">
        <v>0</v>
      </c>
      <c r="H376" s="2">
        <v>0</v>
      </c>
      <c r="I376" s="2">
        <v>127023</v>
      </c>
      <c r="J376" s="2">
        <v>1705226</v>
      </c>
      <c r="K376" s="2">
        <v>104969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 t="s">
        <v>3</v>
      </c>
      <c r="U376" s="2">
        <f t="shared" si="38"/>
        <v>2330701</v>
      </c>
      <c r="V376" s="22">
        <f t="shared" si="35"/>
        <v>9.2146602001356293</v>
      </c>
      <c r="X376" s="2">
        <v>14235386.188628448</v>
      </c>
      <c r="Y376" s="24">
        <v>25293401.486098152</v>
      </c>
      <c r="Z376" s="2">
        <f t="shared" si="39"/>
        <v>11058015.297469703</v>
      </c>
      <c r="AA376" s="2">
        <f t="shared" si="40"/>
        <v>1018958.5345408503</v>
      </c>
      <c r="AC376" s="22">
        <v>168.31066839822421</v>
      </c>
      <c r="AD376" s="22">
        <f t="shared" si="36"/>
        <v>170.52184345338156</v>
      </c>
      <c r="AE376" s="23">
        <f t="shared" si="37"/>
        <v>2.211175055157355</v>
      </c>
      <c r="AF376" s="2">
        <v>4</v>
      </c>
      <c r="AG376" s="2">
        <v>1</v>
      </c>
      <c r="AH376" s="22">
        <f t="shared" si="41"/>
        <v>170.52184345338156</v>
      </c>
    </row>
    <row r="377" spans="1:83" s="2" customFormat="1" x14ac:dyDescent="0.2">
      <c r="A377" s="6">
        <v>645</v>
      </c>
      <c r="B377" s="5" t="s">
        <v>77</v>
      </c>
      <c r="C377" s="6">
        <v>1</v>
      </c>
      <c r="D377" s="2">
        <v>2011479</v>
      </c>
      <c r="E377" s="2">
        <v>259372</v>
      </c>
      <c r="F377" s="2">
        <v>326088</v>
      </c>
      <c r="G377" s="2">
        <v>121824</v>
      </c>
      <c r="H377" s="2">
        <v>0</v>
      </c>
      <c r="I377" s="2">
        <v>139049</v>
      </c>
      <c r="J377" s="2">
        <v>1412800</v>
      </c>
      <c r="K377" s="2">
        <v>343870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 t="s">
        <v>3</v>
      </c>
      <c r="U377" s="2">
        <f t="shared" si="38"/>
        <v>4614482</v>
      </c>
      <c r="V377" s="22">
        <f t="shared" si="35"/>
        <v>8.5603672982342136</v>
      </c>
      <c r="X377" s="2">
        <v>36833288.857110716</v>
      </c>
      <c r="Y377" s="24">
        <v>53905187</v>
      </c>
      <c r="Z377" s="2">
        <f t="shared" si="39"/>
        <v>17071898.142889284</v>
      </c>
      <c r="AA377" s="2">
        <f t="shared" si="40"/>
        <v>1461417.1858117485</v>
      </c>
      <c r="AC377" s="22">
        <v>133.5761563230777</v>
      </c>
      <c r="AD377" s="22">
        <f t="shared" si="36"/>
        <v>142.3814474391252</v>
      </c>
      <c r="AE377" s="23">
        <f t="shared" si="37"/>
        <v>8.8052911160474991</v>
      </c>
      <c r="AF377" s="2">
        <v>132.21</v>
      </c>
      <c r="AG377" s="2">
        <v>1</v>
      </c>
      <c r="AH377" s="22">
        <f t="shared" si="41"/>
        <v>142.3814474391252</v>
      </c>
    </row>
    <row r="378" spans="1:83" s="2" customFormat="1" x14ac:dyDescent="0.2">
      <c r="A378" s="6">
        <v>650</v>
      </c>
      <c r="B378" s="5" t="s">
        <v>76</v>
      </c>
      <c r="C378" s="6">
        <v>1</v>
      </c>
      <c r="D378" s="2">
        <v>1018788</v>
      </c>
      <c r="E378" s="2">
        <v>64025</v>
      </c>
      <c r="F378" s="2">
        <v>0</v>
      </c>
      <c r="G378" s="2">
        <v>1150</v>
      </c>
      <c r="H378" s="2">
        <v>0</v>
      </c>
      <c r="I378" s="2">
        <v>0</v>
      </c>
      <c r="J378" s="2">
        <v>285000</v>
      </c>
      <c r="K378" s="2">
        <v>399429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 t="s">
        <v>3</v>
      </c>
      <c r="U378" s="2">
        <f t="shared" si="38"/>
        <v>1768392</v>
      </c>
      <c r="V378" s="22">
        <f t="shared" si="35"/>
        <v>4.7393245788718268</v>
      </c>
      <c r="X378" s="2">
        <v>28781591.615531329</v>
      </c>
      <c r="Y378" s="24">
        <v>37313165</v>
      </c>
      <c r="Z378" s="2">
        <f t="shared" si="39"/>
        <v>8531573.3844686709</v>
      </c>
      <c r="AA378" s="2">
        <f t="shared" si="40"/>
        <v>404338.95437461074</v>
      </c>
      <c r="AC378" s="22">
        <v>123.00774409599107</v>
      </c>
      <c r="AD378" s="22">
        <f t="shared" si="36"/>
        <v>128.23761291126229</v>
      </c>
      <c r="AE378" s="23">
        <f t="shared" si="37"/>
        <v>5.2298688152712174</v>
      </c>
      <c r="AF378" s="2">
        <v>2</v>
      </c>
      <c r="AG378" s="2">
        <v>1</v>
      </c>
      <c r="AH378" s="22">
        <f t="shared" si="41"/>
        <v>128.23761291126229</v>
      </c>
    </row>
    <row r="379" spans="1:83" s="2" customFormat="1" x14ac:dyDescent="0.2">
      <c r="A379" s="6">
        <v>655</v>
      </c>
      <c r="B379" s="5" t="s">
        <v>75</v>
      </c>
      <c r="C379" s="6">
        <v>1</v>
      </c>
      <c r="D379" s="2">
        <v>676180</v>
      </c>
      <c r="E379" s="2">
        <v>0</v>
      </c>
      <c r="F379" s="2">
        <v>0</v>
      </c>
      <c r="G379" s="2">
        <v>0</v>
      </c>
      <c r="H379" s="2"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 t="s">
        <v>13</v>
      </c>
      <c r="U379" s="2">
        <f t="shared" si="38"/>
        <v>101427</v>
      </c>
      <c r="V379" s="22">
        <f t="shared" si="35"/>
        <v>0.47447114943598739</v>
      </c>
      <c r="X379" s="2">
        <v>11848628.162153138</v>
      </c>
      <c r="Y379" s="24">
        <v>21376852.969999999</v>
      </c>
      <c r="Z379" s="2">
        <f t="shared" si="39"/>
        <v>9528224.807846861</v>
      </c>
      <c r="AA379" s="2">
        <f t="shared" si="40"/>
        <v>45208.677766635898</v>
      </c>
      <c r="AC379" s="22">
        <v>173.00322692512918</v>
      </c>
      <c r="AD379" s="22">
        <f t="shared" si="36"/>
        <v>180.03471794625858</v>
      </c>
      <c r="AE379" s="23">
        <f t="shared" si="37"/>
        <v>7.0314910211293977</v>
      </c>
      <c r="AF379" s="2">
        <v>0</v>
      </c>
      <c r="AG379" s="2">
        <v>1</v>
      </c>
      <c r="AH379" s="22">
        <f t="shared" si="41"/>
        <v>180.03471794625858</v>
      </c>
    </row>
    <row r="380" spans="1:83" s="2" customFormat="1" x14ac:dyDescent="0.2">
      <c r="A380" s="6">
        <v>658</v>
      </c>
      <c r="B380" s="5" t="s">
        <v>74</v>
      </c>
      <c r="C380" s="6">
        <v>1</v>
      </c>
      <c r="D380" s="2">
        <v>519746</v>
      </c>
      <c r="E380" s="2">
        <v>0</v>
      </c>
      <c r="F380" s="2">
        <v>31587</v>
      </c>
      <c r="G380" s="2">
        <v>827</v>
      </c>
      <c r="H380" s="2">
        <v>0</v>
      </c>
      <c r="I380" s="2">
        <v>0</v>
      </c>
      <c r="J380" s="2">
        <v>1148966</v>
      </c>
      <c r="K380" s="2">
        <v>396319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 t="s">
        <v>3</v>
      </c>
      <c r="U380" s="2">
        <f t="shared" si="38"/>
        <v>2097445</v>
      </c>
      <c r="V380" s="22">
        <f t="shared" si="35"/>
        <v>4.9096300090072713</v>
      </c>
      <c r="X380" s="2">
        <v>37720695.5316194</v>
      </c>
      <c r="Y380" s="24">
        <v>42721040</v>
      </c>
      <c r="Z380" s="2">
        <f t="shared" si="39"/>
        <v>5000344.4683806002</v>
      </c>
      <c r="AA380" s="2">
        <f t="shared" si="40"/>
        <v>245498.41257334908</v>
      </c>
      <c r="AC380" s="22">
        <v>110.06758415523414</v>
      </c>
      <c r="AD380" s="22">
        <f t="shared" si="36"/>
        <v>112.60540397994913</v>
      </c>
      <c r="AE380" s="23">
        <f t="shared" si="37"/>
        <v>2.5378198247149868</v>
      </c>
      <c r="AF380" s="2">
        <v>6.77</v>
      </c>
      <c r="AG380" s="2">
        <v>1</v>
      </c>
      <c r="AH380" s="22">
        <f t="shared" si="41"/>
        <v>112.60540397994913</v>
      </c>
    </row>
    <row r="381" spans="1:83" s="2" customFormat="1" x14ac:dyDescent="0.2">
      <c r="A381" s="6">
        <v>660</v>
      </c>
      <c r="B381" s="5" t="s">
        <v>73</v>
      </c>
      <c r="C381" s="6">
        <v>1</v>
      </c>
      <c r="D381" s="2">
        <v>733019</v>
      </c>
      <c r="E381" s="2">
        <v>0</v>
      </c>
      <c r="F381" s="2">
        <v>36899</v>
      </c>
      <c r="G381" s="2">
        <v>109203</v>
      </c>
      <c r="H381" s="2">
        <v>0</v>
      </c>
      <c r="I381" s="2">
        <v>0</v>
      </c>
      <c r="J381" s="2">
        <v>975204</v>
      </c>
      <c r="K381" s="2">
        <v>243435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 t="s">
        <v>3</v>
      </c>
      <c r="U381" s="2">
        <f t="shared" si="38"/>
        <v>2097760</v>
      </c>
      <c r="V381" s="22">
        <f t="shared" si="35"/>
        <v>8.397632477400057</v>
      </c>
      <c r="X381" s="2">
        <v>12490516.601979394</v>
      </c>
      <c r="Y381" s="24">
        <v>24980374</v>
      </c>
      <c r="Z381" s="2">
        <f t="shared" si="39"/>
        <v>12489857.398020606</v>
      </c>
      <c r="AA381" s="2">
        <f t="shared" si="40"/>
        <v>1048852.3212371322</v>
      </c>
      <c r="AC381" s="22">
        <v>183.61431942368583</v>
      </c>
      <c r="AD381" s="22">
        <f t="shared" si="36"/>
        <v>191.59753308338264</v>
      </c>
      <c r="AE381" s="23">
        <f t="shared" si="37"/>
        <v>7.9832136596968155</v>
      </c>
      <c r="AF381" s="2">
        <v>84.200000000000017</v>
      </c>
      <c r="AG381" s="2">
        <v>1</v>
      </c>
      <c r="AH381" s="22">
        <f t="shared" si="41"/>
        <v>191.59753308338264</v>
      </c>
    </row>
    <row r="382" spans="1:83" s="2" customFormat="1" x14ac:dyDescent="0.2">
      <c r="A382" s="6">
        <v>662</v>
      </c>
      <c r="B382" s="5" t="s">
        <v>72</v>
      </c>
      <c r="C382" s="6">
        <v>1</v>
      </c>
      <c r="D382" s="2">
        <v>150413</v>
      </c>
      <c r="E382" s="2">
        <v>316844</v>
      </c>
      <c r="F382" s="2">
        <v>50868</v>
      </c>
      <c r="G382" s="2">
        <v>0</v>
      </c>
      <c r="H382" s="2">
        <v>0</v>
      </c>
      <c r="I382" s="2">
        <v>0</v>
      </c>
      <c r="J382" s="2">
        <v>170930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2" t="s">
        <v>13</v>
      </c>
      <c r="U382" s="2">
        <f t="shared" si="38"/>
        <v>561203.94999999995</v>
      </c>
      <c r="V382" s="22">
        <f t="shared" si="35"/>
        <v>14.128606929665358</v>
      </c>
      <c r="X382" s="2">
        <v>2368941.0110670594</v>
      </c>
      <c r="Y382" s="24">
        <v>3972111</v>
      </c>
      <c r="Z382" s="2">
        <f t="shared" si="39"/>
        <v>1603169.9889329406</v>
      </c>
      <c r="AA382" s="2">
        <f t="shared" si="40"/>
        <v>226505.58615069481</v>
      </c>
      <c r="AC382" s="22">
        <v>152.33535009112947</v>
      </c>
      <c r="AD382" s="22">
        <f t="shared" si="36"/>
        <v>158.11307231167166</v>
      </c>
      <c r="AE382" s="23">
        <f t="shared" si="37"/>
        <v>5.7777222205421879</v>
      </c>
      <c r="AF382" s="2">
        <v>0</v>
      </c>
      <c r="AG382" s="2">
        <v>1</v>
      </c>
      <c r="AH382" s="22">
        <f t="shared" si="41"/>
        <v>158.11307231167166</v>
      </c>
    </row>
    <row r="383" spans="1:83" s="27" customFormat="1" x14ac:dyDescent="0.2">
      <c r="A383" s="28">
        <v>665</v>
      </c>
      <c r="B383" s="29" t="s">
        <v>71</v>
      </c>
      <c r="C383" s="28">
        <v>1</v>
      </c>
      <c r="D383" s="27">
        <v>1221879</v>
      </c>
      <c r="E383" s="27">
        <v>4837</v>
      </c>
      <c r="F383" s="27">
        <v>2572</v>
      </c>
      <c r="G383" s="27">
        <v>14182</v>
      </c>
      <c r="H383" s="27">
        <v>0</v>
      </c>
      <c r="I383" s="27">
        <v>0</v>
      </c>
      <c r="J383" s="27">
        <v>720814</v>
      </c>
      <c r="K383" s="27">
        <v>1679316</v>
      </c>
      <c r="L383" s="27">
        <v>0</v>
      </c>
      <c r="M383" s="27">
        <v>0</v>
      </c>
      <c r="N383" s="27">
        <v>0</v>
      </c>
      <c r="O383" s="27">
        <v>0</v>
      </c>
      <c r="P383" s="27">
        <v>0</v>
      </c>
      <c r="Q383" s="27">
        <v>0</v>
      </c>
      <c r="R383" s="27">
        <v>0</v>
      </c>
      <c r="S383" s="27">
        <v>0</v>
      </c>
      <c r="T383" s="27" t="s">
        <v>3</v>
      </c>
      <c r="U383" s="2">
        <f t="shared" si="38"/>
        <v>3643600</v>
      </c>
      <c r="V383" s="31">
        <f t="shared" si="35"/>
        <v>11.191263565713612</v>
      </c>
      <c r="X383" s="27">
        <v>26949047.128918782</v>
      </c>
      <c r="Y383" s="27">
        <v>32557539</v>
      </c>
      <c r="Z383" s="2">
        <f t="shared" si="39"/>
        <v>5608491.8710812181</v>
      </c>
      <c r="AA383" s="27">
        <f t="shared" si="40"/>
        <v>627661.10735432198</v>
      </c>
      <c r="AC383" s="22">
        <v>114.52838381117915</v>
      </c>
      <c r="AD383" s="22">
        <f t="shared" si="36"/>
        <v>118.48240028636118</v>
      </c>
      <c r="AE383" s="23">
        <f t="shared" si="37"/>
        <v>3.9540164751820299</v>
      </c>
      <c r="AF383" s="27">
        <v>17.59</v>
      </c>
      <c r="AG383" s="27">
        <v>1</v>
      </c>
      <c r="AH383" s="22">
        <f t="shared" si="41"/>
        <v>118.48240028636118</v>
      </c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</row>
    <row r="384" spans="1:83" s="2" customFormat="1" x14ac:dyDescent="0.2">
      <c r="A384" s="6">
        <v>670</v>
      </c>
      <c r="B384" s="5" t="s">
        <v>70</v>
      </c>
      <c r="C384" s="6">
        <v>1</v>
      </c>
      <c r="D384" s="2">
        <v>143419</v>
      </c>
      <c r="E384" s="2">
        <v>25000</v>
      </c>
      <c r="F384" s="2">
        <v>91198</v>
      </c>
      <c r="G384" s="2">
        <v>63405</v>
      </c>
      <c r="H384" s="2">
        <v>0</v>
      </c>
      <c r="I384" s="2">
        <v>0</v>
      </c>
      <c r="J384" s="2">
        <v>729992</v>
      </c>
      <c r="K384" s="2">
        <v>99000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 t="s">
        <v>3</v>
      </c>
      <c r="U384" s="2">
        <f t="shared" si="38"/>
        <v>1152014</v>
      </c>
      <c r="V384" s="22">
        <f t="shared" si="35"/>
        <v>10.024681126339296</v>
      </c>
      <c r="X384" s="2">
        <v>5732224.0889145313</v>
      </c>
      <c r="Y384" s="24">
        <v>11491777</v>
      </c>
      <c r="Z384" s="2">
        <f t="shared" si="39"/>
        <v>5759552.9110854687</v>
      </c>
      <c r="AA384" s="2">
        <f t="shared" si="40"/>
        <v>577376.81363911054</v>
      </c>
      <c r="AC384" s="22">
        <v>176.19692863365074</v>
      </c>
      <c r="AD384" s="22">
        <f t="shared" si="36"/>
        <v>190.40428317288044</v>
      </c>
      <c r="AE384" s="23">
        <f t="shared" si="37"/>
        <v>14.207354539229698</v>
      </c>
      <c r="AF384" s="2">
        <v>51.620000000000005</v>
      </c>
      <c r="AG384" s="2">
        <v>1</v>
      </c>
      <c r="AH384" s="22">
        <f t="shared" si="41"/>
        <v>190.40428317288044</v>
      </c>
    </row>
    <row r="385" spans="1:80" s="24" customFormat="1" x14ac:dyDescent="0.2">
      <c r="A385" s="28">
        <v>672</v>
      </c>
      <c r="B385" s="29" t="s">
        <v>69</v>
      </c>
      <c r="C385" s="33">
        <v>1</v>
      </c>
      <c r="D385" s="27">
        <v>380385</v>
      </c>
      <c r="E385" s="27">
        <v>0</v>
      </c>
      <c r="F385" s="27">
        <v>33904</v>
      </c>
      <c r="G385" s="27">
        <v>4106</v>
      </c>
      <c r="H385" s="27">
        <v>0</v>
      </c>
      <c r="I385" s="27">
        <v>0</v>
      </c>
      <c r="J385" s="27">
        <v>0</v>
      </c>
      <c r="K385" s="27">
        <v>60756</v>
      </c>
      <c r="L385" s="27">
        <v>0</v>
      </c>
      <c r="M385" s="27">
        <v>0</v>
      </c>
      <c r="N385" s="27">
        <v>0</v>
      </c>
      <c r="O385" s="27">
        <v>0</v>
      </c>
      <c r="P385" s="27">
        <v>0</v>
      </c>
      <c r="Q385" s="27">
        <v>0</v>
      </c>
      <c r="R385" s="27">
        <v>0</v>
      </c>
      <c r="S385" s="27">
        <v>0</v>
      </c>
      <c r="T385" s="27" t="s">
        <v>13</v>
      </c>
      <c r="U385" s="2">
        <f t="shared" si="38"/>
        <v>155823.75</v>
      </c>
      <c r="V385" s="31">
        <f t="shared" si="35"/>
        <v>1.232410963970207</v>
      </c>
      <c r="W385" s="27"/>
      <c r="X385" s="27">
        <v>9186465.9257388338</v>
      </c>
      <c r="Y385" s="27">
        <v>12643814</v>
      </c>
      <c r="Z385" s="2">
        <f t="shared" si="39"/>
        <v>3457348.0742611662</v>
      </c>
      <c r="AA385" s="24">
        <f t="shared" si="40"/>
        <v>42608.736729807431</v>
      </c>
      <c r="AC385" s="25">
        <v>136.49564305727048</v>
      </c>
      <c r="AD385" s="25">
        <f t="shared" si="36"/>
        <v>137.17141461292388</v>
      </c>
      <c r="AE385" s="26">
        <f t="shared" si="37"/>
        <v>0.67577155565339808</v>
      </c>
      <c r="AF385" s="24">
        <v>4</v>
      </c>
      <c r="AG385" s="24">
        <v>1</v>
      </c>
      <c r="AH385" s="25">
        <f t="shared" si="41"/>
        <v>137.17141461292388</v>
      </c>
    </row>
    <row r="386" spans="1:80" s="2" customFormat="1" x14ac:dyDescent="0.2">
      <c r="A386" s="6">
        <v>673</v>
      </c>
      <c r="B386" s="5" t="s">
        <v>68</v>
      </c>
      <c r="C386" s="6">
        <v>1</v>
      </c>
      <c r="D386" s="2">
        <v>1487423</v>
      </c>
      <c r="E386" s="2">
        <v>21682</v>
      </c>
      <c r="F386" s="2">
        <v>11424</v>
      </c>
      <c r="G386" s="2">
        <v>45025</v>
      </c>
      <c r="H386" s="2">
        <v>0</v>
      </c>
      <c r="I386" s="2">
        <v>0</v>
      </c>
      <c r="J386" s="2">
        <v>862072</v>
      </c>
      <c r="K386" s="2">
        <v>146900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 t="s">
        <v>3</v>
      </c>
      <c r="U386" s="2">
        <f t="shared" si="38"/>
        <v>2574526</v>
      </c>
      <c r="V386" s="22">
        <f t="shared" si="35"/>
        <v>7.6012487475190644</v>
      </c>
      <c r="X386" s="2">
        <v>22374529.724943254</v>
      </c>
      <c r="Y386" s="24">
        <v>33869777</v>
      </c>
      <c r="Z386" s="2">
        <f t="shared" si="39"/>
        <v>11495247.275056746</v>
      </c>
      <c r="AA386" s="2">
        <f t="shared" si="40"/>
        <v>873782.33951947023</v>
      </c>
      <c r="AC386" s="22">
        <v>147.26882278013102</v>
      </c>
      <c r="AD386" s="22">
        <f t="shared" si="36"/>
        <v>147.47123209341203</v>
      </c>
      <c r="AE386" s="23">
        <f t="shared" si="37"/>
        <v>0.20240931328100942</v>
      </c>
      <c r="AF386" s="2">
        <v>45.089999999999996</v>
      </c>
      <c r="AG386" s="2">
        <v>1</v>
      </c>
      <c r="AH386" s="22">
        <f t="shared" si="41"/>
        <v>147.47123209341203</v>
      </c>
    </row>
    <row r="387" spans="1:80" s="2" customFormat="1" x14ac:dyDescent="0.2">
      <c r="A387" s="6">
        <v>674</v>
      </c>
      <c r="B387" s="5" t="s">
        <v>67</v>
      </c>
      <c r="C387" s="6">
        <v>1</v>
      </c>
      <c r="D387" s="2">
        <v>1182824</v>
      </c>
      <c r="E387" s="2">
        <v>10000</v>
      </c>
      <c r="F387" s="2">
        <v>660728</v>
      </c>
      <c r="G387" s="2">
        <v>73971</v>
      </c>
      <c r="H387" s="2">
        <v>0</v>
      </c>
      <c r="I387" s="2">
        <v>0</v>
      </c>
      <c r="J387" s="2">
        <v>15000</v>
      </c>
      <c r="K387" s="2">
        <v>15000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 t="s">
        <v>3</v>
      </c>
      <c r="U387" s="2">
        <f t="shared" si="38"/>
        <v>1957523</v>
      </c>
      <c r="V387" s="22">
        <f t="shared" si="35"/>
        <v>11.238049343269317</v>
      </c>
      <c r="X387" s="2">
        <v>11605184.313327502</v>
      </c>
      <c r="Y387" s="24">
        <v>17418708</v>
      </c>
      <c r="Z387" s="2">
        <f t="shared" si="39"/>
        <v>5813523.6866724975</v>
      </c>
      <c r="AA387" s="2">
        <f t="shared" si="40"/>
        <v>653326.66049090482</v>
      </c>
      <c r="AC387" s="22">
        <v>142.7462116169342</v>
      </c>
      <c r="AD387" s="22">
        <f t="shared" si="36"/>
        <v>144.46458485157859</v>
      </c>
      <c r="AE387" s="23">
        <f t="shared" si="37"/>
        <v>1.718373234644389</v>
      </c>
      <c r="AF387" s="2">
        <v>56.44</v>
      </c>
      <c r="AG387" s="2">
        <v>1</v>
      </c>
      <c r="AH387" s="22">
        <f t="shared" si="41"/>
        <v>144.46458485157859</v>
      </c>
    </row>
    <row r="388" spans="1:80" s="2" customFormat="1" x14ac:dyDescent="0.2">
      <c r="A388" s="6">
        <v>675</v>
      </c>
      <c r="B388" s="5" t="s">
        <v>66</v>
      </c>
      <c r="C388" s="6">
        <v>1</v>
      </c>
      <c r="D388" s="2">
        <v>736052</v>
      </c>
      <c r="E388" s="2">
        <v>118391.4</v>
      </c>
      <c r="F388" s="2">
        <v>4862</v>
      </c>
      <c r="G388" s="2">
        <v>0</v>
      </c>
      <c r="H388" s="2">
        <v>0</v>
      </c>
      <c r="I388" s="2">
        <v>216061.25</v>
      </c>
      <c r="J388" s="2">
        <v>1067933.1499999999</v>
      </c>
      <c r="K388" s="2">
        <v>485608.73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 t="s">
        <v>3</v>
      </c>
      <c r="U388" s="2">
        <f t="shared" si="38"/>
        <v>2628908.5299999998</v>
      </c>
      <c r="V388" s="22">
        <f t="shared" si="35"/>
        <v>9.0557582018925</v>
      </c>
      <c r="X388" s="2">
        <v>16696408.934955347</v>
      </c>
      <c r="Y388" s="24">
        <v>29030242.100000005</v>
      </c>
      <c r="Z388" s="2">
        <f t="shared" si="39"/>
        <v>12333833.165044658</v>
      </c>
      <c r="AA388" s="2">
        <f t="shared" si="40"/>
        <v>1116922.1084512689</v>
      </c>
      <c r="AC388" s="22">
        <v>163.12512813094807</v>
      </c>
      <c r="AD388" s="22">
        <f t="shared" si="36"/>
        <v>167.18157838785223</v>
      </c>
      <c r="AE388" s="23">
        <f t="shared" si="37"/>
        <v>4.0564502569041565</v>
      </c>
      <c r="AF388" s="2">
        <v>0.46</v>
      </c>
      <c r="AG388" s="2">
        <v>1</v>
      </c>
      <c r="AH388" s="22">
        <f t="shared" si="41"/>
        <v>167.18157838785223</v>
      </c>
    </row>
    <row r="389" spans="1:80" s="2" customFormat="1" x14ac:dyDescent="0.2">
      <c r="A389" s="6">
        <v>680</v>
      </c>
      <c r="B389" s="5" t="s">
        <v>65</v>
      </c>
      <c r="C389" s="6">
        <v>1</v>
      </c>
      <c r="D389" s="2">
        <v>2055356</v>
      </c>
      <c r="E389" s="2">
        <v>64728</v>
      </c>
      <c r="F389" s="2">
        <v>22685</v>
      </c>
      <c r="G389" s="2">
        <v>5177</v>
      </c>
      <c r="H389" s="2">
        <v>0</v>
      </c>
      <c r="I389" s="2">
        <v>34349</v>
      </c>
      <c r="J389" s="2">
        <v>563905</v>
      </c>
      <c r="K389" s="2">
        <v>1138845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2" t="s">
        <v>3</v>
      </c>
      <c r="U389" s="2">
        <f t="shared" si="38"/>
        <v>3885045</v>
      </c>
      <c r="V389" s="22">
        <f t="shared" si="35"/>
        <v>9.4518942836481354</v>
      </c>
      <c r="X389" s="2">
        <v>29683317.843047649</v>
      </c>
      <c r="Y389" s="24">
        <v>41103348</v>
      </c>
      <c r="Z389" s="2">
        <f t="shared" si="39"/>
        <v>11420030.156952351</v>
      </c>
      <c r="AA389" s="2">
        <f t="shared" si="40"/>
        <v>1079409.1775958724</v>
      </c>
      <c r="AC389" s="22">
        <v>134.13382780960416</v>
      </c>
      <c r="AD389" s="22">
        <f t="shared" si="36"/>
        <v>134.83647291058617</v>
      </c>
      <c r="AE389" s="23">
        <f t="shared" si="37"/>
        <v>0.70264510098201072</v>
      </c>
      <c r="AF389" s="2">
        <v>5</v>
      </c>
      <c r="AG389" s="2">
        <v>1</v>
      </c>
      <c r="AH389" s="22">
        <f t="shared" si="41"/>
        <v>134.83647291058617</v>
      </c>
    </row>
    <row r="390" spans="1:80" s="2" customFormat="1" x14ac:dyDescent="0.2">
      <c r="A390" s="6">
        <v>683</v>
      </c>
      <c r="B390" s="5" t="s">
        <v>64</v>
      </c>
      <c r="C390" s="6">
        <v>1</v>
      </c>
      <c r="D390" s="2">
        <v>275000</v>
      </c>
      <c r="E390" s="2">
        <v>25000</v>
      </c>
      <c r="F390" s="2">
        <v>201457</v>
      </c>
      <c r="G390" s="2">
        <v>24652</v>
      </c>
      <c r="H390" s="2">
        <v>0</v>
      </c>
      <c r="I390" s="2">
        <v>0</v>
      </c>
      <c r="J390" s="2">
        <v>437009</v>
      </c>
      <c r="K390" s="2">
        <v>82681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 t="s">
        <v>3</v>
      </c>
      <c r="U390" s="2">
        <f t="shared" si="38"/>
        <v>1045799</v>
      </c>
      <c r="V390" s="22">
        <f t="shared" si="35"/>
        <v>8.3210025950445505</v>
      </c>
      <c r="X390" s="2">
        <v>7135055.1371439751</v>
      </c>
      <c r="Y390" s="24">
        <v>12568185</v>
      </c>
      <c r="Z390" s="2">
        <f t="shared" si="39"/>
        <v>5433129.8628560249</v>
      </c>
      <c r="AA390" s="2">
        <f t="shared" si="40"/>
        <v>452090.87688039028</v>
      </c>
      <c r="AC390" s="22">
        <v>160.41534965564185</v>
      </c>
      <c r="AD390" s="22">
        <f t="shared" si="36"/>
        <v>169.81079879880855</v>
      </c>
      <c r="AE390" s="23">
        <f t="shared" si="37"/>
        <v>9.3954491431667009</v>
      </c>
      <c r="AF390" s="2">
        <v>25.27</v>
      </c>
      <c r="AG390" s="2">
        <v>1</v>
      </c>
      <c r="AH390" s="22">
        <f t="shared" si="41"/>
        <v>169.81079879880855</v>
      </c>
    </row>
    <row r="391" spans="1:80" s="2" customFormat="1" x14ac:dyDescent="0.2">
      <c r="A391" s="6">
        <v>685</v>
      </c>
      <c r="B391" s="5" t="s">
        <v>63</v>
      </c>
      <c r="C391" s="6">
        <v>1</v>
      </c>
      <c r="D391" s="2">
        <v>68826</v>
      </c>
      <c r="E391" s="2">
        <v>5000</v>
      </c>
      <c r="F391" s="2">
        <v>27017</v>
      </c>
      <c r="G391" s="2">
        <v>0</v>
      </c>
      <c r="H391" s="2"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 t="s">
        <v>3</v>
      </c>
      <c r="U391" s="2">
        <f t="shared" si="38"/>
        <v>100843</v>
      </c>
      <c r="V391" s="22">
        <f t="shared" si="35"/>
        <v>5.6282149851878369</v>
      </c>
      <c r="X391" s="2">
        <v>948610.29681259417</v>
      </c>
      <c r="Y391" s="24">
        <v>1791740.37</v>
      </c>
      <c r="Z391" s="2">
        <f t="shared" si="39"/>
        <v>843130.07318740594</v>
      </c>
      <c r="AA391" s="2">
        <f t="shared" si="40"/>
        <v>47453.173123758759</v>
      </c>
      <c r="AC391" s="22">
        <v>158.384044403383</v>
      </c>
      <c r="AD391" s="22">
        <f t="shared" si="36"/>
        <v>183.87816395596639</v>
      </c>
      <c r="AE391" s="23">
        <f t="shared" si="37"/>
        <v>25.494119552583385</v>
      </c>
      <c r="AF391" s="2">
        <v>0</v>
      </c>
      <c r="AG391" s="2">
        <v>1</v>
      </c>
      <c r="AH391" s="22">
        <f t="shared" si="41"/>
        <v>183.87816395596639</v>
      </c>
    </row>
    <row r="392" spans="1:80" s="2" customFormat="1" x14ac:dyDescent="0.2">
      <c r="A392" s="6">
        <v>690</v>
      </c>
      <c r="B392" s="5" t="s">
        <v>62</v>
      </c>
      <c r="C392" s="6">
        <v>1</v>
      </c>
      <c r="D392" s="2">
        <v>1035909</v>
      </c>
      <c r="E392" s="2">
        <v>0</v>
      </c>
      <c r="F392" s="2">
        <v>0</v>
      </c>
      <c r="G392" s="2">
        <v>18515</v>
      </c>
      <c r="H392" s="2">
        <v>0</v>
      </c>
      <c r="I392" s="2">
        <v>0</v>
      </c>
      <c r="J392" s="2">
        <v>2265628</v>
      </c>
      <c r="K392" s="2">
        <v>1446935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 t="s">
        <v>3</v>
      </c>
      <c r="U392" s="2">
        <f t="shared" si="38"/>
        <v>4766987</v>
      </c>
      <c r="V392" s="22">
        <f t="shared" si="35"/>
        <v>16.31370641582464</v>
      </c>
      <c r="X392" s="2">
        <v>21686949.863603115</v>
      </c>
      <c r="Y392" s="24">
        <v>29220747.747280296</v>
      </c>
      <c r="Z392" s="2">
        <f t="shared" si="39"/>
        <v>7533797.8836771809</v>
      </c>
      <c r="AA392" s="2">
        <f t="shared" si="40"/>
        <v>1229041.6687047053</v>
      </c>
      <c r="AC392" s="22">
        <v>125.97579732785064</v>
      </c>
      <c r="AD392" s="22">
        <f t="shared" si="36"/>
        <v>129.0716594755155</v>
      </c>
      <c r="AE392" s="23">
        <f t="shared" si="37"/>
        <v>3.0958621476648602</v>
      </c>
      <c r="AF392" s="2">
        <v>16.329999999999998</v>
      </c>
      <c r="AG392" s="2">
        <v>1</v>
      </c>
      <c r="AH392" s="22">
        <f t="shared" si="41"/>
        <v>129.0716594755155</v>
      </c>
    </row>
    <row r="393" spans="1:80" s="2" customFormat="1" x14ac:dyDescent="0.2">
      <c r="A393" s="6">
        <v>695</v>
      </c>
      <c r="B393" s="5" t="s">
        <v>61</v>
      </c>
      <c r="C393" s="6">
        <v>1</v>
      </c>
      <c r="D393" s="2">
        <v>1182483</v>
      </c>
      <c r="E393" s="2">
        <v>611107</v>
      </c>
      <c r="F393" s="2">
        <v>0</v>
      </c>
      <c r="G393" s="2">
        <v>1133</v>
      </c>
      <c r="H393" s="2">
        <v>0</v>
      </c>
      <c r="I393" s="2">
        <v>65000</v>
      </c>
      <c r="J393" s="2">
        <v>2100461</v>
      </c>
      <c r="K393" s="2">
        <v>586000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2" t="s">
        <v>3</v>
      </c>
      <c r="U393" s="2">
        <f t="shared" si="38"/>
        <v>4546184</v>
      </c>
      <c r="V393" s="22">
        <f t="shared" si="35"/>
        <v>15.724905945797344</v>
      </c>
      <c r="X393" s="2">
        <v>17315388.091420949</v>
      </c>
      <c r="Y393" s="24">
        <v>28910723</v>
      </c>
      <c r="Z393" s="2">
        <f t="shared" si="39"/>
        <v>11595334.908579051</v>
      </c>
      <c r="AA393" s="2">
        <f t="shared" si="40"/>
        <v>1823355.5084742622</v>
      </c>
      <c r="AC393" s="22">
        <v>149.48050483194791</v>
      </c>
      <c r="AD393" s="22">
        <f t="shared" si="36"/>
        <v>156.43523176327994</v>
      </c>
      <c r="AE393" s="23">
        <f t="shared" si="37"/>
        <v>6.9547269313320328</v>
      </c>
      <c r="AF393" s="2">
        <v>1</v>
      </c>
      <c r="AG393" s="2">
        <v>1</v>
      </c>
      <c r="AH393" s="22">
        <f t="shared" si="41"/>
        <v>156.43523176327994</v>
      </c>
    </row>
    <row r="394" spans="1:80" s="2" customFormat="1" x14ac:dyDescent="0.2">
      <c r="A394" s="6">
        <v>698</v>
      </c>
      <c r="B394" s="5" t="s">
        <v>60</v>
      </c>
      <c r="C394" s="6">
        <v>1</v>
      </c>
      <c r="D394" s="2">
        <v>1428318</v>
      </c>
      <c r="E394" s="2">
        <v>120000</v>
      </c>
      <c r="F394" s="2">
        <v>12739</v>
      </c>
      <c r="G394" s="2">
        <v>0</v>
      </c>
      <c r="H394" s="2">
        <v>0</v>
      </c>
      <c r="I394" s="2">
        <v>0</v>
      </c>
      <c r="J394" s="2">
        <v>220200</v>
      </c>
      <c r="K394" s="2">
        <v>368347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14" t="s">
        <v>3</v>
      </c>
      <c r="U394" s="2">
        <f t="shared" si="38"/>
        <v>2149604</v>
      </c>
      <c r="V394" s="22">
        <f t="shared" ref="V394:V449" si="42">IF(AND(C394=1,U394&gt;0),U394/Y394*100,0)</f>
        <v>8.9777106279090013</v>
      </c>
      <c r="X394" s="2">
        <v>13044522.634690613</v>
      </c>
      <c r="Y394" s="24">
        <v>23943788</v>
      </c>
      <c r="Z394" s="2">
        <f t="shared" si="39"/>
        <v>10899265.365309387</v>
      </c>
      <c r="AA394" s="2">
        <f t="shared" si="40"/>
        <v>978504.50506538572</v>
      </c>
      <c r="AC394" s="22">
        <v>168.23674523626698</v>
      </c>
      <c r="AD394" s="22">
        <f t="shared" ref="AD394:AD449" si="43">IF(C394=1,(Y394-AA394)/X394*100,0)</f>
        <v>176.05307712725894</v>
      </c>
      <c r="AE394" s="23">
        <f t="shared" ref="AE394:AE449" si="44">AD394-AC394</f>
        <v>7.816331890991961</v>
      </c>
      <c r="AF394" s="2">
        <v>0</v>
      </c>
      <c r="AG394" s="2">
        <v>1</v>
      </c>
      <c r="AH394" s="22">
        <f t="shared" si="41"/>
        <v>176.05307712725894</v>
      </c>
    </row>
    <row r="395" spans="1:80" s="2" customFormat="1" x14ac:dyDescent="0.2">
      <c r="A395" s="6">
        <v>700</v>
      </c>
      <c r="B395" s="5" t="s">
        <v>59</v>
      </c>
      <c r="C395" s="6">
        <v>1</v>
      </c>
      <c r="D395" s="2">
        <v>1104421</v>
      </c>
      <c r="E395" s="2">
        <v>0</v>
      </c>
      <c r="F395" s="2">
        <v>0</v>
      </c>
      <c r="G395" s="2">
        <v>47554</v>
      </c>
      <c r="H395" s="2"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 t="s">
        <v>13</v>
      </c>
      <c r="U395" s="2">
        <f t="shared" ref="U395:U449" si="45">IF(T395="X",SUM(D395:S395),IF(OR(T395="X16",T395="X17"),SUM(D395:S395)-D395*0.25-L395*0.25,IF(T395="x18",SUM(D395:S395)-D395*0.85-L395*0.85, SUM(D395:S395)-D395-L395)))</f>
        <v>213217.15000000002</v>
      </c>
      <c r="V395" s="22">
        <f t="shared" si="42"/>
        <v>1.1441036288091087</v>
      </c>
      <c r="X395" s="2">
        <v>8775465.4854839947</v>
      </c>
      <c r="Y395" s="24">
        <v>18636174.611379966</v>
      </c>
      <c r="Z395" s="2">
        <f t="shared" ref="Z395:Z449" si="46">IF(Y395-X395&gt;0,Y395-X395,0)</f>
        <v>9860709.1258959714</v>
      </c>
      <c r="AA395" s="2">
        <f t="shared" ref="AA395:AA449" si="47">V395*0.01*Z395</f>
        <v>112816.73093568676</v>
      </c>
      <c r="AC395" s="22">
        <v>206.10837584350028</v>
      </c>
      <c r="AD395" s="22">
        <f t="shared" si="43"/>
        <v>211.08120032019769</v>
      </c>
      <c r="AE395" s="23">
        <f t="shared" si="44"/>
        <v>4.9728244766974115</v>
      </c>
      <c r="AF395" s="2">
        <v>29.25</v>
      </c>
      <c r="AG395" s="2">
        <v>1</v>
      </c>
      <c r="AH395" s="22">
        <f t="shared" ref="AH395:AH449" si="48">IF(AG395=1,AD395,AC395)</f>
        <v>211.08120032019769</v>
      </c>
    </row>
    <row r="396" spans="1:80" s="2" customFormat="1" x14ac:dyDescent="0.2">
      <c r="A396" s="6">
        <v>705</v>
      </c>
      <c r="B396" s="5" t="s">
        <v>58</v>
      </c>
      <c r="C396" s="6">
        <v>1</v>
      </c>
      <c r="D396" s="2">
        <v>1217385</v>
      </c>
      <c r="E396" s="2">
        <v>355949</v>
      </c>
      <c r="F396" s="2">
        <v>0</v>
      </c>
      <c r="G396" s="2">
        <v>2213</v>
      </c>
      <c r="H396" s="2">
        <v>0</v>
      </c>
      <c r="I396" s="2">
        <v>0</v>
      </c>
      <c r="J396" s="2">
        <v>1035062</v>
      </c>
      <c r="K396" s="2">
        <v>927982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 t="s">
        <v>3</v>
      </c>
      <c r="U396" s="2">
        <f t="shared" si="45"/>
        <v>3538591</v>
      </c>
      <c r="V396" s="22">
        <f t="shared" si="42"/>
        <v>11.069474565247674</v>
      </c>
      <c r="X396" s="2">
        <v>18987857.036568414</v>
      </c>
      <c r="Y396" s="24">
        <v>31967109</v>
      </c>
      <c r="Z396" s="2">
        <f t="shared" si="46"/>
        <v>12979251.963431586</v>
      </c>
      <c r="AA396" s="2">
        <f t="shared" si="47"/>
        <v>1436734.9948514686</v>
      </c>
      <c r="AC396" s="22">
        <v>147.79380793440907</v>
      </c>
      <c r="AD396" s="22">
        <f t="shared" si="43"/>
        <v>160.78893972263728</v>
      </c>
      <c r="AE396" s="23">
        <f t="shared" si="44"/>
        <v>12.995131788228207</v>
      </c>
      <c r="AF396" s="2">
        <v>3</v>
      </c>
      <c r="AG396" s="2">
        <v>1</v>
      </c>
      <c r="AH396" s="22">
        <f t="shared" si="48"/>
        <v>160.78893972263728</v>
      </c>
    </row>
    <row r="397" spans="1:80" s="2" customFormat="1" x14ac:dyDescent="0.2">
      <c r="A397" s="6">
        <v>710</v>
      </c>
      <c r="B397" s="5" t="s">
        <v>57</v>
      </c>
      <c r="C397" s="6">
        <v>1</v>
      </c>
      <c r="D397" s="2">
        <v>397120</v>
      </c>
      <c r="E397" s="2">
        <v>128024</v>
      </c>
      <c r="F397" s="2">
        <v>56653</v>
      </c>
      <c r="G397" s="2">
        <v>7049</v>
      </c>
      <c r="H397" s="2">
        <v>0</v>
      </c>
      <c r="I397" s="2">
        <v>0</v>
      </c>
      <c r="J397" s="2">
        <v>1231363</v>
      </c>
      <c r="K397" s="2">
        <v>283200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 t="s">
        <v>13</v>
      </c>
      <c r="U397" s="2">
        <f t="shared" si="45"/>
        <v>1765857</v>
      </c>
      <c r="V397" s="22">
        <f t="shared" si="42"/>
        <v>5.7671206807634654</v>
      </c>
      <c r="X397" s="2">
        <v>20207384.356621977</v>
      </c>
      <c r="Y397" s="24">
        <v>30619387</v>
      </c>
      <c r="Z397" s="2">
        <f t="shared" si="46"/>
        <v>10412002.643378023</v>
      </c>
      <c r="AA397" s="2">
        <f t="shared" si="47"/>
        <v>600472.75772789272</v>
      </c>
      <c r="AC397" s="22">
        <v>146.85883338647542</v>
      </c>
      <c r="AD397" s="22">
        <f t="shared" si="43"/>
        <v>148.5541805534811</v>
      </c>
      <c r="AE397" s="23">
        <f t="shared" si="44"/>
        <v>1.6953471670056786</v>
      </c>
      <c r="AF397" s="2">
        <v>8</v>
      </c>
      <c r="AG397" s="2">
        <v>1</v>
      </c>
      <c r="AH397" s="22">
        <f t="shared" si="48"/>
        <v>148.5541805534811</v>
      </c>
    </row>
    <row r="398" spans="1:80" s="27" customFormat="1" x14ac:dyDescent="0.2">
      <c r="A398" s="28">
        <v>712</v>
      </c>
      <c r="B398" s="29" t="s">
        <v>56</v>
      </c>
      <c r="C398" s="28">
        <v>1</v>
      </c>
      <c r="D398" s="27">
        <v>604630</v>
      </c>
      <c r="E398" s="27">
        <v>141749</v>
      </c>
      <c r="F398" s="27">
        <v>151835</v>
      </c>
      <c r="G398" s="27">
        <v>86517</v>
      </c>
      <c r="H398" s="27">
        <v>0</v>
      </c>
      <c r="I398" s="27">
        <v>0</v>
      </c>
      <c r="J398" s="27">
        <v>100000</v>
      </c>
      <c r="K398" s="27">
        <v>244480</v>
      </c>
      <c r="L398" s="27">
        <v>0</v>
      </c>
      <c r="M398" s="27">
        <v>0</v>
      </c>
      <c r="N398" s="27">
        <v>0</v>
      </c>
      <c r="O398" s="27">
        <v>0</v>
      </c>
      <c r="P398" s="27">
        <v>0</v>
      </c>
      <c r="Q398" s="27">
        <v>0</v>
      </c>
      <c r="R398" s="27">
        <v>0</v>
      </c>
      <c r="S398" s="27">
        <v>0</v>
      </c>
      <c r="T398" s="27" t="s">
        <v>3</v>
      </c>
      <c r="U398" s="2">
        <f t="shared" si="45"/>
        <v>1329211</v>
      </c>
      <c r="V398" s="31">
        <f t="shared" si="42"/>
        <v>3.9196528535040098</v>
      </c>
      <c r="X398" s="27">
        <v>19283171.949603103</v>
      </c>
      <c r="Y398" s="27">
        <v>33911447</v>
      </c>
      <c r="Z398" s="2">
        <f t="shared" si="46"/>
        <v>14628275.050396897</v>
      </c>
      <c r="AA398" s="27">
        <f>V398*0.01*Z398</f>
        <v>573377.60043129709</v>
      </c>
      <c r="AC398" s="31">
        <v>168.02930156463302</v>
      </c>
      <c r="AD398" s="31">
        <f t="shared" si="43"/>
        <v>172.88685433443374</v>
      </c>
      <c r="AE398" s="32">
        <f t="shared" si="44"/>
        <v>4.8575527698007193</v>
      </c>
      <c r="AF398" s="27">
        <v>67.63</v>
      </c>
      <c r="AG398" s="27">
        <v>1</v>
      </c>
      <c r="AH398" s="31">
        <f t="shared" si="48"/>
        <v>172.88685433443374</v>
      </c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</row>
    <row r="399" spans="1:80" s="2" customFormat="1" x14ac:dyDescent="0.2">
      <c r="A399" s="6">
        <v>715</v>
      </c>
      <c r="B399" s="5" t="s">
        <v>55</v>
      </c>
      <c r="C399" s="6">
        <v>1</v>
      </c>
      <c r="D399" s="2">
        <v>642682</v>
      </c>
      <c r="E399" s="2">
        <v>42970</v>
      </c>
      <c r="F399" s="2">
        <v>21375</v>
      </c>
      <c r="G399" s="2">
        <v>30816</v>
      </c>
      <c r="H399" s="2">
        <v>0</v>
      </c>
      <c r="I399" s="2">
        <v>0</v>
      </c>
      <c r="J399" s="2">
        <v>451086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 t="s">
        <v>3</v>
      </c>
      <c r="U399" s="2">
        <f t="shared" si="45"/>
        <v>1188929</v>
      </c>
      <c r="V399" s="22">
        <f t="shared" si="42"/>
        <v>12.022341250620618</v>
      </c>
      <c r="X399" s="2">
        <v>5175933.9315482499</v>
      </c>
      <c r="Y399" s="24">
        <v>9889330</v>
      </c>
      <c r="Z399" s="2">
        <f t="shared" si="46"/>
        <v>4713396.0684517501</v>
      </c>
      <c r="AA399" s="2">
        <f t="shared" si="47"/>
        <v>566660.55984260526</v>
      </c>
      <c r="AC399" s="22">
        <v>196.99177408643217</v>
      </c>
      <c r="AD399" s="22">
        <f t="shared" si="43"/>
        <v>180.11569628688738</v>
      </c>
      <c r="AE399" s="23">
        <f t="shared" si="44"/>
        <v>-16.876077799544788</v>
      </c>
      <c r="AF399" s="2">
        <v>15.85</v>
      </c>
      <c r="AG399" s="2">
        <v>1</v>
      </c>
      <c r="AH399" s="22">
        <f t="shared" si="48"/>
        <v>180.11569628688738</v>
      </c>
    </row>
    <row r="400" spans="1:80" s="2" customFormat="1" x14ac:dyDescent="0.2">
      <c r="A400" s="6">
        <v>717</v>
      </c>
      <c r="B400" s="5" t="s">
        <v>54</v>
      </c>
      <c r="C400" s="6">
        <v>1</v>
      </c>
      <c r="D400" s="2">
        <v>1088944</v>
      </c>
      <c r="E400" s="2">
        <v>103600</v>
      </c>
      <c r="F400" s="2">
        <v>289221</v>
      </c>
      <c r="G400" s="2">
        <v>61687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 t="s">
        <v>13</v>
      </c>
      <c r="U400" s="2">
        <f t="shared" si="45"/>
        <v>617849.59999999998</v>
      </c>
      <c r="V400" s="22">
        <f t="shared" si="42"/>
        <v>4.1956955888748819</v>
      </c>
      <c r="X400" s="2">
        <v>9838051.3509327304</v>
      </c>
      <c r="Y400" s="24">
        <v>14725796.638780521</v>
      </c>
      <c r="Z400" s="2">
        <f t="shared" si="46"/>
        <v>4887745.2878477909</v>
      </c>
      <c r="AA400" s="2">
        <f t="shared" si="47"/>
        <v>205074.91343766966</v>
      </c>
      <c r="AC400" s="22">
        <v>153.95072778191417</v>
      </c>
      <c r="AD400" s="22">
        <f t="shared" si="43"/>
        <v>147.59753946563984</v>
      </c>
      <c r="AE400" s="23">
        <f t="shared" si="44"/>
        <v>-6.353188316274327</v>
      </c>
      <c r="AF400" s="2">
        <v>50.440000000000005</v>
      </c>
      <c r="AG400" s="2">
        <v>1</v>
      </c>
      <c r="AH400" s="22">
        <f t="shared" si="48"/>
        <v>147.59753946563984</v>
      </c>
    </row>
    <row r="401" spans="1:83" s="2" customFormat="1" x14ac:dyDescent="0.2">
      <c r="A401" s="6">
        <v>720</v>
      </c>
      <c r="B401" s="5" t="s">
        <v>53</v>
      </c>
      <c r="C401" s="6">
        <v>1</v>
      </c>
      <c r="D401" s="2">
        <v>772309</v>
      </c>
      <c r="E401" s="2">
        <v>2767</v>
      </c>
      <c r="F401" s="2">
        <v>101849</v>
      </c>
      <c r="G401" s="2">
        <v>12988</v>
      </c>
      <c r="H401" s="2">
        <v>0</v>
      </c>
      <c r="I401" s="2">
        <v>0</v>
      </c>
      <c r="J401" s="2">
        <v>323491</v>
      </c>
      <c r="K401" s="2">
        <v>392587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 t="s">
        <v>3</v>
      </c>
      <c r="U401" s="2">
        <f t="shared" si="45"/>
        <v>1605991</v>
      </c>
      <c r="V401" s="22">
        <f t="shared" si="42"/>
        <v>9.6014256104457392</v>
      </c>
      <c r="X401" s="2">
        <v>13504485.349651586</v>
      </c>
      <c r="Y401" s="24">
        <v>16726589</v>
      </c>
      <c r="Z401" s="2">
        <f t="shared" si="46"/>
        <v>3222103.6503484137</v>
      </c>
      <c r="AA401" s="2">
        <f t="shared" si="47"/>
        <v>309367.88507965964</v>
      </c>
      <c r="AC401" s="22">
        <v>121.15957630468614</v>
      </c>
      <c r="AD401" s="22">
        <f t="shared" si="43"/>
        <v>121.56865433856687</v>
      </c>
      <c r="AE401" s="23">
        <f t="shared" si="44"/>
        <v>0.40907803388073205</v>
      </c>
      <c r="AF401" s="2">
        <v>12.93</v>
      </c>
      <c r="AG401" s="2">
        <v>1</v>
      </c>
      <c r="AH401" s="22">
        <f t="shared" si="48"/>
        <v>121.56865433856687</v>
      </c>
    </row>
    <row r="402" spans="1:83" s="2" customFormat="1" x14ac:dyDescent="0.2">
      <c r="A402" s="6">
        <v>725</v>
      </c>
      <c r="B402" s="5" t="s">
        <v>52</v>
      </c>
      <c r="C402" s="6">
        <v>1</v>
      </c>
      <c r="D402" s="2">
        <v>356400</v>
      </c>
      <c r="E402" s="2">
        <v>10288</v>
      </c>
      <c r="F402" s="2">
        <v>35686</v>
      </c>
      <c r="G402" s="2">
        <v>23393</v>
      </c>
      <c r="H402" s="2">
        <v>0</v>
      </c>
      <c r="I402" s="2">
        <v>0</v>
      </c>
      <c r="J402" s="2">
        <v>1751435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 t="s">
        <v>3</v>
      </c>
      <c r="U402" s="2">
        <f t="shared" si="45"/>
        <v>2177202</v>
      </c>
      <c r="V402" s="22">
        <f t="shared" si="42"/>
        <v>5.3745733788185275</v>
      </c>
      <c r="X402" s="2">
        <v>31083245.77955449</v>
      </c>
      <c r="Y402" s="24">
        <v>40509299</v>
      </c>
      <c r="Z402" s="2">
        <f t="shared" si="46"/>
        <v>9426053.22044551</v>
      </c>
      <c r="AA402" s="2">
        <f t="shared" si="47"/>
        <v>506610.14705933089</v>
      </c>
      <c r="AC402" s="22">
        <v>122.28056024310632</v>
      </c>
      <c r="AD402" s="22">
        <f t="shared" si="43"/>
        <v>128.69534004474232</v>
      </c>
      <c r="AE402" s="23">
        <f t="shared" si="44"/>
        <v>6.4147798016360014</v>
      </c>
      <c r="AF402" s="2">
        <v>36.08</v>
      </c>
      <c r="AG402" s="2">
        <v>1</v>
      </c>
      <c r="AH402" s="22">
        <f t="shared" si="48"/>
        <v>128.69534004474232</v>
      </c>
    </row>
    <row r="403" spans="1:83" s="2" customFormat="1" x14ac:dyDescent="0.2">
      <c r="A403" s="6">
        <v>728</v>
      </c>
      <c r="B403" s="5" t="s">
        <v>51</v>
      </c>
      <c r="C403" s="6">
        <v>1</v>
      </c>
      <c r="D403" s="2">
        <v>65351</v>
      </c>
      <c r="E403" s="2">
        <v>0</v>
      </c>
      <c r="F403" s="2">
        <v>1265</v>
      </c>
      <c r="G403" s="2">
        <v>1107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 t="s">
        <v>13</v>
      </c>
      <c r="U403" s="2">
        <f t="shared" si="45"/>
        <v>12174.650000000001</v>
      </c>
      <c r="V403" s="22">
        <f t="shared" si="42"/>
        <v>0.75681698799936603</v>
      </c>
      <c r="X403" s="2">
        <v>1424931.186973576</v>
      </c>
      <c r="Y403" s="24">
        <v>1608665</v>
      </c>
      <c r="Z403" s="2">
        <f t="shared" si="46"/>
        <v>183733.81302642403</v>
      </c>
      <c r="AA403" s="2">
        <f t="shared" si="47"/>
        <v>1390.5287096829693</v>
      </c>
      <c r="AC403" s="22">
        <v>143.51088248497288</v>
      </c>
      <c r="AD403" s="22">
        <f t="shared" si="43"/>
        <v>112.79663789968846</v>
      </c>
      <c r="AE403" s="23">
        <f t="shared" si="44"/>
        <v>-30.714244585284419</v>
      </c>
      <c r="AF403" s="2">
        <v>1</v>
      </c>
      <c r="AG403" s="2">
        <v>1</v>
      </c>
      <c r="AH403" s="22">
        <f t="shared" si="48"/>
        <v>112.79663789968846</v>
      </c>
    </row>
    <row r="404" spans="1:83" s="2" customFormat="1" x14ac:dyDescent="0.2">
      <c r="A404" s="6">
        <v>730</v>
      </c>
      <c r="B404" s="5" t="s">
        <v>50</v>
      </c>
      <c r="C404" s="6">
        <v>1</v>
      </c>
      <c r="D404" s="2">
        <v>564131</v>
      </c>
      <c r="E404" s="2">
        <v>32988</v>
      </c>
      <c r="F404" s="2">
        <v>0</v>
      </c>
      <c r="G404" s="2">
        <v>15838</v>
      </c>
      <c r="H404" s="2">
        <v>0</v>
      </c>
      <c r="I404" s="2">
        <v>0</v>
      </c>
      <c r="J404" s="2">
        <v>429035</v>
      </c>
      <c r="K404" s="2">
        <v>50685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 t="s">
        <v>3</v>
      </c>
      <c r="U404" s="2">
        <f t="shared" si="45"/>
        <v>1092677</v>
      </c>
      <c r="V404" s="22">
        <f t="shared" si="42"/>
        <v>5.2340110100004908</v>
      </c>
      <c r="X404" s="2">
        <v>15250791.830538824</v>
      </c>
      <c r="Y404" s="24">
        <v>20876475</v>
      </c>
      <c r="Z404" s="2">
        <f t="shared" si="46"/>
        <v>5625683.1694611758</v>
      </c>
      <c r="AA404" s="2">
        <f t="shared" si="47"/>
        <v>294448.87647734251</v>
      </c>
      <c r="AC404" s="22">
        <v>129.91612049570264</v>
      </c>
      <c r="AD404" s="22">
        <f t="shared" si="43"/>
        <v>134.95709830822258</v>
      </c>
      <c r="AE404" s="23">
        <f t="shared" si="44"/>
        <v>5.0409778125199409</v>
      </c>
      <c r="AF404" s="2">
        <v>19.670000000000002</v>
      </c>
      <c r="AG404" s="2">
        <v>1</v>
      </c>
      <c r="AH404" s="22">
        <f t="shared" si="48"/>
        <v>134.95709830822258</v>
      </c>
    </row>
    <row r="405" spans="1:83" s="2" customFormat="1" x14ac:dyDescent="0.2">
      <c r="A405" s="6">
        <v>735</v>
      </c>
      <c r="B405" s="5" t="s">
        <v>49</v>
      </c>
      <c r="C405" s="6">
        <v>1</v>
      </c>
      <c r="D405" s="2">
        <v>2077391</v>
      </c>
      <c r="E405" s="2">
        <v>33600</v>
      </c>
      <c r="F405" s="2">
        <v>87348</v>
      </c>
      <c r="G405" s="2">
        <v>69034</v>
      </c>
      <c r="H405" s="2">
        <v>0</v>
      </c>
      <c r="I405" s="2">
        <v>92000</v>
      </c>
      <c r="J405" s="2">
        <v>2200000</v>
      </c>
      <c r="K405" s="2">
        <v>1205000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0</v>
      </c>
      <c r="T405" s="2" t="s">
        <v>3</v>
      </c>
      <c r="U405" s="2">
        <f t="shared" si="45"/>
        <v>5764373</v>
      </c>
      <c r="V405" s="22">
        <f t="shared" si="42"/>
        <v>12.578899154487452</v>
      </c>
      <c r="X405" s="2">
        <v>31435627.826777488</v>
      </c>
      <c r="Y405" s="24">
        <v>45825735.060000002</v>
      </c>
      <c r="Z405" s="2">
        <f t="shared" si="46"/>
        <v>14390107.233222514</v>
      </c>
      <c r="AA405" s="2">
        <f t="shared" si="47"/>
        <v>1810117.0770896645</v>
      </c>
      <c r="AC405" s="22">
        <v>135.21562014634739</v>
      </c>
      <c r="AD405" s="22">
        <f t="shared" si="43"/>
        <v>140.01825643646589</v>
      </c>
      <c r="AE405" s="23">
        <f t="shared" si="44"/>
        <v>4.8026362901184996</v>
      </c>
      <c r="AF405" s="2">
        <v>68.19</v>
      </c>
      <c r="AG405" s="2">
        <v>1</v>
      </c>
      <c r="AH405" s="22">
        <f t="shared" si="48"/>
        <v>140.01825643646589</v>
      </c>
    </row>
    <row r="406" spans="1:83" s="2" customFormat="1" x14ac:dyDescent="0.2">
      <c r="A406" s="6">
        <v>740</v>
      </c>
      <c r="B406" s="5" t="s">
        <v>48</v>
      </c>
      <c r="C406" s="6">
        <v>1</v>
      </c>
      <c r="D406" s="2">
        <v>230000</v>
      </c>
      <c r="E406" s="2">
        <v>0</v>
      </c>
      <c r="F406" s="2">
        <v>934</v>
      </c>
      <c r="G406" s="2">
        <v>2069</v>
      </c>
      <c r="H406" s="2"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 t="s">
        <v>3</v>
      </c>
      <c r="U406" s="2">
        <f t="shared" si="45"/>
        <v>233003</v>
      </c>
      <c r="V406" s="22">
        <f t="shared" si="42"/>
        <v>1.4169987532797337</v>
      </c>
      <c r="X406" s="2">
        <v>11640017.384192124</v>
      </c>
      <c r="Y406" s="24">
        <v>16443416.02</v>
      </c>
      <c r="Z406" s="2">
        <f t="shared" si="46"/>
        <v>4803398.6358078755</v>
      </c>
      <c r="AA406" s="2">
        <f t="shared" si="47"/>
        <v>68064.098784453337</v>
      </c>
      <c r="AC406" s="22">
        <v>139.77760576195175</v>
      </c>
      <c r="AD406" s="22">
        <f t="shared" si="43"/>
        <v>140.68150743017191</v>
      </c>
      <c r="AE406" s="23">
        <f t="shared" si="44"/>
        <v>0.90390166822015772</v>
      </c>
      <c r="AF406" s="2">
        <v>2.4</v>
      </c>
      <c r="AG406" s="2">
        <v>1</v>
      </c>
      <c r="AH406" s="22">
        <f t="shared" si="48"/>
        <v>140.68150743017191</v>
      </c>
    </row>
    <row r="407" spans="1:83" s="2" customFormat="1" x14ac:dyDescent="0.2">
      <c r="A407" s="6">
        <v>745</v>
      </c>
      <c r="B407" s="5" t="s">
        <v>47</v>
      </c>
      <c r="C407" s="6">
        <v>1</v>
      </c>
      <c r="D407" s="2">
        <v>1169825</v>
      </c>
      <c r="E407" s="2">
        <v>27888</v>
      </c>
      <c r="F407" s="2">
        <v>30532</v>
      </c>
      <c r="G407" s="2">
        <v>67278</v>
      </c>
      <c r="H407" s="2">
        <v>0</v>
      </c>
      <c r="I407" s="2">
        <v>0</v>
      </c>
      <c r="J407" s="2">
        <v>874708</v>
      </c>
      <c r="K407" s="2">
        <v>897508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 t="s">
        <v>13</v>
      </c>
      <c r="U407" s="2">
        <f t="shared" si="45"/>
        <v>2073387.75</v>
      </c>
      <c r="V407" s="22">
        <f t="shared" si="42"/>
        <v>6.1415035481210554</v>
      </c>
      <c r="X407" s="2">
        <v>22740652.535892259</v>
      </c>
      <c r="Y407" s="24">
        <v>33760263</v>
      </c>
      <c r="Z407" s="2">
        <f t="shared" si="46"/>
        <v>11019610.464107741</v>
      </c>
      <c r="AA407" s="2">
        <f t="shared" si="47"/>
        <v>676769.76764229604</v>
      </c>
      <c r="AC407" s="22">
        <v>145.72404586918148</v>
      </c>
      <c r="AD407" s="22">
        <f t="shared" si="43"/>
        <v>145.4817234472099</v>
      </c>
      <c r="AE407" s="23">
        <f t="shared" si="44"/>
        <v>-0.24232242197157916</v>
      </c>
      <c r="AF407" s="2">
        <v>26.5</v>
      </c>
      <c r="AG407" s="2">
        <v>1</v>
      </c>
      <c r="AH407" s="22">
        <f t="shared" si="48"/>
        <v>145.4817234472099</v>
      </c>
    </row>
    <row r="408" spans="1:83" s="2" customFormat="1" x14ac:dyDescent="0.2">
      <c r="A408" s="6">
        <v>750</v>
      </c>
      <c r="B408" s="5" t="s">
        <v>46</v>
      </c>
      <c r="C408" s="6">
        <v>1</v>
      </c>
      <c r="D408" s="2">
        <v>1710999</v>
      </c>
      <c r="E408" s="2">
        <v>211248</v>
      </c>
      <c r="F408" s="2">
        <v>80154</v>
      </c>
      <c r="G408" s="2">
        <v>25410</v>
      </c>
      <c r="H408" s="2">
        <v>0</v>
      </c>
      <c r="I408" s="2">
        <v>88000</v>
      </c>
      <c r="J408" s="2">
        <v>227400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 t="s">
        <v>3</v>
      </c>
      <c r="U408" s="2">
        <f t="shared" si="45"/>
        <v>2343211</v>
      </c>
      <c r="V408" s="22">
        <f t="shared" si="42"/>
        <v>16.872975362273653</v>
      </c>
      <c r="X408" s="2">
        <v>7406666.4166055983</v>
      </c>
      <c r="Y408" s="24">
        <v>13887361</v>
      </c>
      <c r="Z408" s="2">
        <f t="shared" si="46"/>
        <v>6480694.5833944017</v>
      </c>
      <c r="AA408" s="2">
        <f t="shared" si="47"/>
        <v>1093486.0003603406</v>
      </c>
      <c r="AC408" s="22">
        <v>146.28339313923365</v>
      </c>
      <c r="AD408" s="22">
        <f t="shared" si="43"/>
        <v>172.73459178553051</v>
      </c>
      <c r="AE408" s="23">
        <f t="shared" si="44"/>
        <v>26.451198646296859</v>
      </c>
      <c r="AF408" s="2">
        <v>21.759999999999998</v>
      </c>
      <c r="AG408" s="2">
        <v>1</v>
      </c>
      <c r="AH408" s="22">
        <f t="shared" si="48"/>
        <v>172.73459178553051</v>
      </c>
    </row>
    <row r="409" spans="1:83" s="2" customFormat="1" x14ac:dyDescent="0.2">
      <c r="A409" s="6">
        <v>753</v>
      </c>
      <c r="B409" s="5" t="s">
        <v>45</v>
      </c>
      <c r="C409" s="6">
        <v>1</v>
      </c>
      <c r="D409" s="2">
        <v>1160215</v>
      </c>
      <c r="E409" s="2">
        <v>59384.38</v>
      </c>
      <c r="F409" s="2">
        <v>66030</v>
      </c>
      <c r="G409" s="2">
        <v>27049</v>
      </c>
      <c r="H409" s="2">
        <v>0</v>
      </c>
      <c r="I409" s="2">
        <v>237561.28</v>
      </c>
      <c r="J409" s="2">
        <v>1154260.48</v>
      </c>
      <c r="K409" s="2">
        <v>576316.74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 t="s">
        <v>3</v>
      </c>
      <c r="U409" s="2">
        <f t="shared" si="45"/>
        <v>3280816.88</v>
      </c>
      <c r="V409" s="22">
        <f t="shared" si="42"/>
        <v>10.761051933465529</v>
      </c>
      <c r="X409" s="2">
        <v>21204474.702048939</v>
      </c>
      <c r="Y409" s="24">
        <v>30487882.599999994</v>
      </c>
      <c r="Z409" s="2">
        <f t="shared" si="46"/>
        <v>9283407.8979510553</v>
      </c>
      <c r="AA409" s="2">
        <f t="shared" si="47"/>
        <v>998992.34509395366</v>
      </c>
      <c r="AC409" s="22">
        <v>131.30532211861538</v>
      </c>
      <c r="AD409" s="22">
        <f t="shared" si="43"/>
        <v>139.0691854868567</v>
      </c>
      <c r="AE409" s="23">
        <f t="shared" si="44"/>
        <v>7.7638633682413172</v>
      </c>
      <c r="AF409" s="2">
        <v>23.11</v>
      </c>
      <c r="AG409" s="2">
        <v>1</v>
      </c>
      <c r="AH409" s="22">
        <f t="shared" si="48"/>
        <v>139.0691854868567</v>
      </c>
    </row>
    <row r="410" spans="1:83" s="2" customFormat="1" x14ac:dyDescent="0.2">
      <c r="A410" s="6">
        <v>755</v>
      </c>
      <c r="B410" s="5" t="s">
        <v>44</v>
      </c>
      <c r="C410" s="6">
        <v>1</v>
      </c>
      <c r="D410" s="2">
        <v>502000</v>
      </c>
      <c r="E410" s="2">
        <v>252525</v>
      </c>
      <c r="F410" s="2">
        <v>71665</v>
      </c>
      <c r="G410" s="2">
        <v>11328</v>
      </c>
      <c r="H410" s="2">
        <v>0</v>
      </c>
      <c r="I410" s="2">
        <v>0</v>
      </c>
      <c r="J410" s="2">
        <v>766989</v>
      </c>
      <c r="K410" s="2">
        <v>575397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 t="s">
        <v>3</v>
      </c>
      <c r="U410" s="2">
        <f t="shared" si="45"/>
        <v>2179904</v>
      </c>
      <c r="V410" s="22">
        <f t="shared" si="42"/>
        <v>19.412733604244913</v>
      </c>
      <c r="X410" s="2">
        <v>7313027.7024783818</v>
      </c>
      <c r="Y410" s="24">
        <v>11229248</v>
      </c>
      <c r="Z410" s="2">
        <f t="shared" si="46"/>
        <v>3916220.2975216182</v>
      </c>
      <c r="AA410" s="2">
        <f t="shared" si="47"/>
        <v>760245.41371323937</v>
      </c>
      <c r="AC410" s="22">
        <v>138.36010267658554</v>
      </c>
      <c r="AD410" s="22">
        <f t="shared" si="43"/>
        <v>143.15551659593496</v>
      </c>
      <c r="AE410" s="23">
        <f t="shared" si="44"/>
        <v>4.7954139193494143</v>
      </c>
      <c r="AF410" s="2">
        <v>10.559999999999999</v>
      </c>
      <c r="AG410" s="2">
        <v>1</v>
      </c>
      <c r="AH410" s="22">
        <f t="shared" si="48"/>
        <v>143.15551659593496</v>
      </c>
    </row>
    <row r="411" spans="1:83" s="2" customFormat="1" x14ac:dyDescent="0.2">
      <c r="A411" s="6">
        <v>760</v>
      </c>
      <c r="B411" s="5" t="s">
        <v>43</v>
      </c>
      <c r="C411" s="6">
        <v>1</v>
      </c>
      <c r="D411" s="2">
        <v>926382</v>
      </c>
      <c r="E411" s="2">
        <v>29963</v>
      </c>
      <c r="F411" s="2">
        <v>0</v>
      </c>
      <c r="G411" s="2">
        <v>50881</v>
      </c>
      <c r="H411" s="2"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 t="s">
        <v>3</v>
      </c>
      <c r="U411" s="2">
        <f t="shared" si="45"/>
        <v>1007226</v>
      </c>
      <c r="V411" s="22">
        <f t="shared" si="42"/>
        <v>4.1520806629677676</v>
      </c>
      <c r="X411" s="2">
        <v>20138841.102995191</v>
      </c>
      <c r="Y411" s="24">
        <v>24258343.75</v>
      </c>
      <c r="Z411" s="2">
        <f t="shared" si="46"/>
        <v>4119502.6470048092</v>
      </c>
      <c r="AA411" s="2">
        <f t="shared" si="47"/>
        <v>171045.07281673202</v>
      </c>
      <c r="AC411" s="22">
        <v>115.50117273532265</v>
      </c>
      <c r="AD411" s="22">
        <f t="shared" si="43"/>
        <v>119.60618068336035</v>
      </c>
      <c r="AE411" s="23">
        <f t="shared" si="44"/>
        <v>4.1050079480376951</v>
      </c>
      <c r="AF411" s="2">
        <v>57.99</v>
      </c>
      <c r="AG411" s="2">
        <v>1</v>
      </c>
      <c r="AH411" s="22">
        <f t="shared" si="48"/>
        <v>119.60618068336035</v>
      </c>
    </row>
    <row r="412" spans="1:83" s="27" customFormat="1" x14ac:dyDescent="0.2">
      <c r="A412" s="28">
        <v>763</v>
      </c>
      <c r="B412" s="29" t="s">
        <v>42</v>
      </c>
      <c r="C412" s="28">
        <v>1</v>
      </c>
      <c r="D412" s="27">
        <v>126403</v>
      </c>
      <c r="E412" s="27">
        <v>0</v>
      </c>
      <c r="F412" s="27">
        <v>4667</v>
      </c>
      <c r="G412" s="27">
        <v>2868</v>
      </c>
      <c r="H412" s="27">
        <v>0</v>
      </c>
      <c r="I412" s="27">
        <v>0</v>
      </c>
      <c r="J412" s="27">
        <v>248252.5</v>
      </c>
      <c r="K412" s="27">
        <v>744757.5</v>
      </c>
      <c r="L412" s="27">
        <v>0</v>
      </c>
      <c r="M412" s="27">
        <v>0</v>
      </c>
      <c r="N412" s="27">
        <v>0</v>
      </c>
      <c r="O412" s="27">
        <v>0</v>
      </c>
      <c r="P412" s="27">
        <v>0</v>
      </c>
      <c r="Q412" s="27">
        <v>0</v>
      </c>
      <c r="R412" s="27">
        <v>0</v>
      </c>
      <c r="S412" s="27">
        <v>0</v>
      </c>
      <c r="T412" s="27" t="s">
        <v>3</v>
      </c>
      <c r="U412" s="2">
        <f t="shared" si="45"/>
        <v>1126948</v>
      </c>
      <c r="V412" s="31">
        <f t="shared" si="42"/>
        <v>8.2568555670955188</v>
      </c>
      <c r="X412" s="27">
        <v>10632804.845514916</v>
      </c>
      <c r="Y412" s="27">
        <v>13648634.045277625</v>
      </c>
      <c r="Z412" s="2">
        <f t="shared" si="46"/>
        <v>3015829.1997627094</v>
      </c>
      <c r="AA412" s="27">
        <f t="shared" si="47"/>
        <v>249012.66117469952</v>
      </c>
      <c r="AC412" s="22">
        <v>130.33547488089269</v>
      </c>
      <c r="AD412" s="22">
        <f t="shared" si="43"/>
        <v>126.02151152764829</v>
      </c>
      <c r="AE412" s="23">
        <f t="shared" si="44"/>
        <v>-4.3139633532444037</v>
      </c>
      <c r="AF412" s="27">
        <v>3.85</v>
      </c>
      <c r="AG412" s="27">
        <v>1</v>
      </c>
      <c r="AH412" s="22">
        <f t="shared" si="48"/>
        <v>126.02151152764829</v>
      </c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</row>
    <row r="413" spans="1:83" s="2" customFormat="1" x14ac:dyDescent="0.2">
      <c r="A413" s="6">
        <v>765</v>
      </c>
      <c r="B413" s="5" t="s">
        <v>41</v>
      </c>
      <c r="C413" s="6">
        <v>1</v>
      </c>
      <c r="D413" s="2">
        <v>727500</v>
      </c>
      <c r="E413" s="2">
        <v>0</v>
      </c>
      <c r="F413" s="2">
        <v>112717</v>
      </c>
      <c r="G413" s="2">
        <v>0</v>
      </c>
      <c r="H413" s="2">
        <v>0</v>
      </c>
      <c r="I413" s="2">
        <v>0</v>
      </c>
      <c r="J413" s="2">
        <v>198000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 t="s">
        <v>3</v>
      </c>
      <c r="U413" s="2">
        <f t="shared" si="45"/>
        <v>1038217</v>
      </c>
      <c r="V413" s="22">
        <f t="shared" si="42"/>
        <v>7.3606560305912421</v>
      </c>
      <c r="X413" s="2">
        <v>7039960.838086525</v>
      </c>
      <c r="Y413" s="24">
        <v>14104952</v>
      </c>
      <c r="Z413" s="2">
        <f t="shared" si="46"/>
        <v>7064991.161913475</v>
      </c>
      <c r="AA413" s="2">
        <f t="shared" si="47"/>
        <v>520029.69802012248</v>
      </c>
      <c r="AC413" s="22">
        <v>182.99299811604388</v>
      </c>
      <c r="AD413" s="22">
        <f t="shared" si="43"/>
        <v>192.96871977589416</v>
      </c>
      <c r="AE413" s="23">
        <f t="shared" si="44"/>
        <v>9.9757216598502794</v>
      </c>
      <c r="AF413" s="2">
        <v>0</v>
      </c>
      <c r="AG413" s="2">
        <v>1</v>
      </c>
      <c r="AH413" s="22">
        <f t="shared" si="48"/>
        <v>192.96871977589416</v>
      </c>
      <c r="CC413" s="24"/>
      <c r="CD413" s="24"/>
      <c r="CE413" s="24"/>
    </row>
    <row r="414" spans="1:83" s="27" customFormat="1" x14ac:dyDescent="0.2">
      <c r="A414" s="28">
        <v>766</v>
      </c>
      <c r="B414" s="29" t="s">
        <v>40</v>
      </c>
      <c r="C414" s="28">
        <v>1</v>
      </c>
      <c r="D414" s="27">
        <v>656160</v>
      </c>
      <c r="E414" s="27">
        <v>0</v>
      </c>
      <c r="F414" s="27">
        <v>25794</v>
      </c>
      <c r="G414" s="27">
        <v>5501</v>
      </c>
      <c r="H414" s="27">
        <v>0</v>
      </c>
      <c r="I414" s="27">
        <v>0</v>
      </c>
      <c r="J414" s="27">
        <v>53000</v>
      </c>
      <c r="K414" s="27">
        <v>41000</v>
      </c>
      <c r="L414" s="27">
        <v>0</v>
      </c>
      <c r="M414" s="27">
        <v>0</v>
      </c>
      <c r="N414" s="27">
        <v>0</v>
      </c>
      <c r="O414" s="27">
        <v>0</v>
      </c>
      <c r="P414" s="27">
        <v>0</v>
      </c>
      <c r="Q414" s="27">
        <v>0</v>
      </c>
      <c r="R414" s="27">
        <v>0</v>
      </c>
      <c r="S414" s="27">
        <v>0</v>
      </c>
      <c r="T414" s="27" t="s">
        <v>3</v>
      </c>
      <c r="U414" s="2">
        <f t="shared" si="45"/>
        <v>781455</v>
      </c>
      <c r="V414" s="31">
        <f t="shared" si="42"/>
        <v>3.6665170103577212</v>
      </c>
      <c r="X414" s="27">
        <v>15643746.01680854</v>
      </c>
      <c r="Y414" s="27">
        <v>21313279</v>
      </c>
      <c r="Z414" s="2">
        <f t="shared" si="46"/>
        <v>5669532.9831914604</v>
      </c>
      <c r="AA414" s="27">
        <f t="shared" si="47"/>
        <v>207874.39123655646</v>
      </c>
      <c r="AC414" s="31">
        <v>130.63952623717256</v>
      </c>
      <c r="AD414" s="31">
        <f t="shared" si="43"/>
        <v>134.91272861427555</v>
      </c>
      <c r="AE414" s="32">
        <f t="shared" si="44"/>
        <v>4.2732023771029901</v>
      </c>
      <c r="AF414" s="27">
        <v>4.0600000000000005</v>
      </c>
      <c r="AG414" s="27">
        <v>1</v>
      </c>
      <c r="AH414" s="31">
        <f t="shared" si="48"/>
        <v>134.91272861427555</v>
      </c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</row>
    <row r="415" spans="1:83" s="2" customFormat="1" x14ac:dyDescent="0.2">
      <c r="A415" s="6">
        <v>767</v>
      </c>
      <c r="B415" s="5" t="s">
        <v>39</v>
      </c>
      <c r="C415" s="6">
        <v>1</v>
      </c>
      <c r="D415" s="2">
        <v>1205000</v>
      </c>
      <c r="E415" s="2">
        <v>173560</v>
      </c>
      <c r="F415" s="2">
        <v>93278</v>
      </c>
      <c r="G415" s="2">
        <v>36379</v>
      </c>
      <c r="H415" s="2">
        <v>0</v>
      </c>
      <c r="I415" s="2">
        <v>0</v>
      </c>
      <c r="J415" s="2">
        <v>875000</v>
      </c>
      <c r="K415" s="2">
        <v>850000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 t="s">
        <v>3</v>
      </c>
      <c r="U415" s="2">
        <f t="shared" si="45"/>
        <v>3233217</v>
      </c>
      <c r="V415" s="22">
        <f t="shared" si="42"/>
        <v>14.269149287872482</v>
      </c>
      <c r="X415" s="2">
        <v>17851020.249539986</v>
      </c>
      <c r="Y415" s="24">
        <v>22658793</v>
      </c>
      <c r="Z415" s="2">
        <f t="shared" si="46"/>
        <v>4807772.7504600137</v>
      </c>
      <c r="AA415" s="2">
        <f t="shared" si="47"/>
        <v>686028.27118479228</v>
      </c>
      <c r="AC415" s="22">
        <v>114.30488776440907</v>
      </c>
      <c r="AD415" s="22">
        <f t="shared" si="43"/>
        <v>123.08968575273136</v>
      </c>
      <c r="AE415" s="23">
        <f t="shared" si="44"/>
        <v>8.784797988322282</v>
      </c>
      <c r="AF415" s="2">
        <v>38.700000000000003</v>
      </c>
      <c r="AG415" s="2">
        <v>1</v>
      </c>
      <c r="AH415" s="22">
        <f t="shared" si="48"/>
        <v>123.08968575273136</v>
      </c>
    </row>
    <row r="416" spans="1:83" s="2" customFormat="1" x14ac:dyDescent="0.2">
      <c r="A416" s="6">
        <v>770</v>
      </c>
      <c r="B416" s="5" t="s">
        <v>38</v>
      </c>
      <c r="C416" s="6">
        <v>1</v>
      </c>
      <c r="D416" s="2">
        <v>201000</v>
      </c>
      <c r="E416" s="2">
        <v>14579</v>
      </c>
      <c r="F416" s="2">
        <v>14671</v>
      </c>
      <c r="G416" s="2">
        <v>0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 t="s">
        <v>13</v>
      </c>
      <c r="U416" s="2">
        <f t="shared" si="45"/>
        <v>59400</v>
      </c>
      <c r="V416" s="22">
        <f t="shared" si="42"/>
        <v>0.2733437771517459</v>
      </c>
      <c r="X416" s="2">
        <v>18792623.115065213</v>
      </c>
      <c r="Y416" s="24">
        <v>21730877</v>
      </c>
      <c r="Z416" s="2">
        <f t="shared" si="46"/>
        <v>2938253.8849347867</v>
      </c>
      <c r="AA416" s="2">
        <f t="shared" si="47"/>
        <v>8031.5341513886597</v>
      </c>
      <c r="AC416" s="22">
        <v>111.36149336436991</v>
      </c>
      <c r="AD416" s="22">
        <f t="shared" si="43"/>
        <v>115.59240736560277</v>
      </c>
      <c r="AE416" s="23">
        <f t="shared" si="44"/>
        <v>4.2309140012328612</v>
      </c>
      <c r="AF416" s="2">
        <v>0</v>
      </c>
      <c r="AG416" s="2">
        <v>1</v>
      </c>
      <c r="AH416" s="22">
        <f t="shared" si="48"/>
        <v>115.59240736560277</v>
      </c>
    </row>
    <row r="417" spans="1:83" s="2" customFormat="1" x14ac:dyDescent="0.2">
      <c r="A417" s="6">
        <v>773</v>
      </c>
      <c r="B417" s="5" t="s">
        <v>37</v>
      </c>
      <c r="C417" s="6">
        <v>1</v>
      </c>
      <c r="D417" s="2">
        <v>1523432</v>
      </c>
      <c r="E417" s="2">
        <v>0</v>
      </c>
      <c r="F417" s="2">
        <v>102919</v>
      </c>
      <c r="G417" s="2">
        <v>0</v>
      </c>
      <c r="H417" s="2">
        <v>0</v>
      </c>
      <c r="I417" s="2">
        <v>0</v>
      </c>
      <c r="J417" s="2">
        <v>760000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 t="s">
        <v>3</v>
      </c>
      <c r="U417" s="2">
        <f t="shared" si="45"/>
        <v>2386351</v>
      </c>
      <c r="V417" s="22">
        <f t="shared" si="42"/>
        <v>6.5355926250578085</v>
      </c>
      <c r="X417" s="2">
        <v>24376762.312073089</v>
      </c>
      <c r="Y417" s="24">
        <v>36513154</v>
      </c>
      <c r="Z417" s="2">
        <f t="shared" si="46"/>
        <v>12136391.687926911</v>
      </c>
      <c r="AA417" s="2">
        <f t="shared" si="47"/>
        <v>793185.12010428007</v>
      </c>
      <c r="AC417" s="22">
        <v>138.78395176044552</v>
      </c>
      <c r="AD417" s="22">
        <f t="shared" si="43"/>
        <v>146.5328677475953</v>
      </c>
      <c r="AE417" s="23">
        <f t="shared" si="44"/>
        <v>7.7489159871497861</v>
      </c>
      <c r="AF417" s="2">
        <v>52.86</v>
      </c>
      <c r="AG417" s="2">
        <v>1</v>
      </c>
      <c r="AH417" s="22">
        <f t="shared" si="48"/>
        <v>146.5328677475953</v>
      </c>
    </row>
    <row r="418" spans="1:83" s="2" customFormat="1" x14ac:dyDescent="0.2">
      <c r="A418" s="6">
        <v>774</v>
      </c>
      <c r="B418" s="5" t="s">
        <v>36</v>
      </c>
      <c r="C418" s="6">
        <v>1</v>
      </c>
      <c r="D418" s="2">
        <v>310830</v>
      </c>
      <c r="E418" s="2">
        <v>0</v>
      </c>
      <c r="F418" s="2">
        <v>31041</v>
      </c>
      <c r="G418" s="2">
        <v>76092</v>
      </c>
      <c r="H418" s="2">
        <v>0</v>
      </c>
      <c r="I418" s="2">
        <v>0</v>
      </c>
      <c r="J418" s="2">
        <v>119200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 t="s">
        <v>13</v>
      </c>
      <c r="U418" s="2">
        <f t="shared" si="45"/>
        <v>272957.5</v>
      </c>
      <c r="V418" s="22">
        <f t="shared" si="42"/>
        <v>2.3524869349065307</v>
      </c>
      <c r="X418" s="2">
        <v>3842627.4814848243</v>
      </c>
      <c r="Y418" s="24">
        <v>11602933.727274671</v>
      </c>
      <c r="Z418" s="2">
        <f t="shared" si="46"/>
        <v>7760306.2457898464</v>
      </c>
      <c r="AA418" s="2">
        <f t="shared" si="47"/>
        <v>182560.19054094164</v>
      </c>
      <c r="AC418" s="22">
        <v>308.65660282080694</v>
      </c>
      <c r="AD418" s="22">
        <f t="shared" si="43"/>
        <v>297.2022032258198</v>
      </c>
      <c r="AE418" s="23">
        <f t="shared" si="44"/>
        <v>-11.454399594987137</v>
      </c>
      <c r="AF418" s="2">
        <v>42.43</v>
      </c>
      <c r="AG418" s="30">
        <v>0</v>
      </c>
      <c r="AH418" s="22">
        <f t="shared" si="48"/>
        <v>308.65660282080694</v>
      </c>
    </row>
    <row r="419" spans="1:83" s="2" customFormat="1" x14ac:dyDescent="0.2">
      <c r="A419" s="6">
        <v>775</v>
      </c>
      <c r="B419" s="5" t="s">
        <v>35</v>
      </c>
      <c r="C419" s="6">
        <v>1</v>
      </c>
      <c r="D419" s="2">
        <v>2500578</v>
      </c>
      <c r="E419" s="2">
        <v>888889</v>
      </c>
      <c r="F419" s="2">
        <v>105756</v>
      </c>
      <c r="G419" s="2">
        <v>32553</v>
      </c>
      <c r="H419" s="2">
        <v>0</v>
      </c>
      <c r="I419" s="2">
        <v>0</v>
      </c>
      <c r="J419" s="2">
        <v>1067562</v>
      </c>
      <c r="K419" s="2">
        <v>120977.49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 t="s">
        <v>3</v>
      </c>
      <c r="U419" s="2">
        <f t="shared" si="45"/>
        <v>4716315.49</v>
      </c>
      <c r="V419" s="22">
        <f t="shared" si="42"/>
        <v>5.8308281259190187</v>
      </c>
      <c r="X419" s="2">
        <v>67325906.778581902</v>
      </c>
      <c r="Y419" s="24">
        <v>80885860.261172488</v>
      </c>
      <c r="Z419" s="2">
        <f t="shared" si="46"/>
        <v>13559953.482590586</v>
      </c>
      <c r="AA419" s="2">
        <f t="shared" si="47"/>
        <v>790657.5815244274</v>
      </c>
      <c r="AC419" s="22">
        <v>118.07462054758699</v>
      </c>
      <c r="AD419" s="22">
        <f t="shared" si="43"/>
        <v>118.96639274842771</v>
      </c>
      <c r="AE419" s="23">
        <f t="shared" si="44"/>
        <v>0.89177220084071962</v>
      </c>
      <c r="AF419" s="2">
        <v>44.039999999999992</v>
      </c>
      <c r="AG419" s="2">
        <v>1</v>
      </c>
      <c r="AH419" s="22">
        <f t="shared" si="48"/>
        <v>118.96639274842771</v>
      </c>
    </row>
    <row r="420" spans="1:83" s="2" customFormat="1" x14ac:dyDescent="0.2">
      <c r="A420" s="6">
        <v>778</v>
      </c>
      <c r="B420" s="5" t="s">
        <v>34</v>
      </c>
      <c r="C420" s="6">
        <v>1</v>
      </c>
      <c r="D420" s="2">
        <v>178332</v>
      </c>
      <c r="E420" s="2">
        <v>0</v>
      </c>
      <c r="F420" s="2">
        <v>42618</v>
      </c>
      <c r="G420" s="2">
        <v>0</v>
      </c>
      <c r="H420" s="2">
        <v>0</v>
      </c>
      <c r="I420" s="2">
        <v>0</v>
      </c>
      <c r="J420" s="2">
        <v>100032</v>
      </c>
      <c r="K420" s="2">
        <v>305688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 t="s">
        <v>3</v>
      </c>
      <c r="U420" s="2">
        <f t="shared" si="45"/>
        <v>626670</v>
      </c>
      <c r="V420" s="22">
        <f t="shared" si="42"/>
        <v>4.10303262476301</v>
      </c>
      <c r="X420" s="2">
        <v>14168290.710392267</v>
      </c>
      <c r="Y420" s="24">
        <v>15273337</v>
      </c>
      <c r="Z420" s="2">
        <f t="shared" si="46"/>
        <v>1105046.2896077335</v>
      </c>
      <c r="AA420" s="2">
        <f t="shared" si="47"/>
        <v>45340.409781338443</v>
      </c>
      <c r="AC420" s="22">
        <v>108.41934561971085</v>
      </c>
      <c r="AD420" s="22">
        <f t="shared" si="43"/>
        <v>107.4794193702499</v>
      </c>
      <c r="AE420" s="23">
        <f t="shared" si="44"/>
        <v>-0.93992624946095304</v>
      </c>
      <c r="AF420" s="2">
        <v>2</v>
      </c>
      <c r="AG420" s="2">
        <v>1</v>
      </c>
      <c r="AH420" s="22">
        <f t="shared" si="48"/>
        <v>107.4794193702499</v>
      </c>
    </row>
    <row r="421" spans="1:83" s="2" customFormat="1" x14ac:dyDescent="0.2">
      <c r="A421" s="6">
        <v>780</v>
      </c>
      <c r="B421" s="5" t="s">
        <v>33</v>
      </c>
      <c r="C421" s="6">
        <v>1</v>
      </c>
      <c r="D421" s="2">
        <v>2249979</v>
      </c>
      <c r="E421" s="2">
        <v>3108610</v>
      </c>
      <c r="F421" s="2">
        <v>11060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 t="s">
        <v>3</v>
      </c>
      <c r="U421" s="2">
        <f t="shared" si="45"/>
        <v>5369649</v>
      </c>
      <c r="V421" s="22">
        <f t="shared" si="42"/>
        <v>11.83233790130361</v>
      </c>
      <c r="X421" s="2">
        <v>38233603.852514476</v>
      </c>
      <c r="Y421" s="24">
        <v>45381133</v>
      </c>
      <c r="Z421" s="2">
        <f t="shared" si="46"/>
        <v>7147529.1474855244</v>
      </c>
      <c r="AA421" s="2">
        <f t="shared" si="47"/>
        <v>845719.80032465258</v>
      </c>
      <c r="AC421" s="22">
        <v>112.23206685161371</v>
      </c>
      <c r="AD421" s="22">
        <f t="shared" si="43"/>
        <v>116.48238385131049</v>
      </c>
      <c r="AE421" s="23">
        <f t="shared" si="44"/>
        <v>4.2503169996967785</v>
      </c>
      <c r="AF421" s="2">
        <v>47</v>
      </c>
      <c r="AG421" s="24">
        <v>1</v>
      </c>
      <c r="AH421" s="22">
        <f t="shared" si="48"/>
        <v>116.48238385131049</v>
      </c>
    </row>
    <row r="422" spans="1:83" s="2" customFormat="1" x14ac:dyDescent="0.2">
      <c r="A422" s="6">
        <v>801</v>
      </c>
      <c r="B422" s="5" t="s">
        <v>32</v>
      </c>
      <c r="C422" s="6">
        <v>1</v>
      </c>
      <c r="D422" s="2">
        <v>282170</v>
      </c>
      <c r="E422" s="2">
        <v>0</v>
      </c>
      <c r="F422" s="2">
        <v>0</v>
      </c>
      <c r="G422" s="2">
        <v>0</v>
      </c>
      <c r="H422" s="2">
        <v>0</v>
      </c>
      <c r="I422" s="2">
        <v>0</v>
      </c>
      <c r="J422" s="2">
        <v>0</v>
      </c>
      <c r="K422" s="2">
        <v>25000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 t="s">
        <v>3</v>
      </c>
      <c r="U422" s="2">
        <f t="shared" si="45"/>
        <v>307170</v>
      </c>
      <c r="V422" s="22">
        <f t="shared" si="42"/>
        <v>2.1838260088509047</v>
      </c>
      <c r="X422" s="2">
        <v>13483457.122205222</v>
      </c>
      <c r="Y422" s="24">
        <v>14065681</v>
      </c>
      <c r="Z422" s="2">
        <f t="shared" si="46"/>
        <v>582223.87779477797</v>
      </c>
      <c r="AA422" s="2">
        <f t="shared" si="47"/>
        <v>12714.75647302267</v>
      </c>
      <c r="AC422" s="22">
        <v>108.28762706862933</v>
      </c>
      <c r="AD422" s="22">
        <f t="shared" si="43"/>
        <v>104.22376187471876</v>
      </c>
      <c r="AE422" s="23">
        <f t="shared" si="44"/>
        <v>-4.0638651939105728</v>
      </c>
      <c r="AF422" s="2">
        <v>0</v>
      </c>
      <c r="AG422" s="2">
        <v>1</v>
      </c>
      <c r="AH422" s="22">
        <f t="shared" si="48"/>
        <v>104.22376187471876</v>
      </c>
    </row>
    <row r="423" spans="1:83" s="2" customFormat="1" x14ac:dyDescent="0.2">
      <c r="A423" s="6">
        <v>805</v>
      </c>
      <c r="B423" s="5" t="s">
        <v>31</v>
      </c>
      <c r="C423" s="6">
        <v>1</v>
      </c>
      <c r="D423" s="2">
        <v>833557</v>
      </c>
      <c r="E423" s="2">
        <v>0</v>
      </c>
      <c r="F423" s="2">
        <v>0</v>
      </c>
      <c r="G423" s="2">
        <v>0</v>
      </c>
      <c r="H423" s="2">
        <v>0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2" t="s">
        <v>3</v>
      </c>
      <c r="U423" s="2">
        <f t="shared" si="45"/>
        <v>833557</v>
      </c>
      <c r="V423" s="22">
        <f t="shared" si="42"/>
        <v>4.0827288964900879</v>
      </c>
      <c r="X423" s="2">
        <v>18527694.600344807</v>
      </c>
      <c r="Y423" s="24">
        <v>20416663</v>
      </c>
      <c r="Z423" s="2">
        <f t="shared" si="46"/>
        <v>1888968.3996551931</v>
      </c>
      <c r="AA423" s="2">
        <f t="shared" si="47"/>
        <v>77121.45869828893</v>
      </c>
      <c r="AC423" s="22">
        <v>109.26903797950793</v>
      </c>
      <c r="AD423" s="22">
        <f t="shared" si="43"/>
        <v>109.77912784099533</v>
      </c>
      <c r="AE423" s="23">
        <f t="shared" si="44"/>
        <v>0.51008986148740121</v>
      </c>
      <c r="AF423" s="2">
        <v>0</v>
      </c>
      <c r="AG423" s="2">
        <v>1</v>
      </c>
      <c r="AH423" s="22">
        <f t="shared" si="48"/>
        <v>109.77912784099533</v>
      </c>
    </row>
    <row r="424" spans="1:83" s="2" customFormat="1" x14ac:dyDescent="0.2">
      <c r="A424" s="6">
        <v>806</v>
      </c>
      <c r="B424" s="5" t="s">
        <v>30</v>
      </c>
      <c r="C424" s="6">
        <v>1</v>
      </c>
      <c r="D424" s="2">
        <v>1543235</v>
      </c>
      <c r="E424" s="2">
        <v>0</v>
      </c>
      <c r="F424" s="2">
        <v>0</v>
      </c>
      <c r="G424" s="2">
        <v>0</v>
      </c>
      <c r="H424" s="2"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 t="s">
        <v>3</v>
      </c>
      <c r="U424" s="2">
        <f t="shared" si="45"/>
        <v>1543235</v>
      </c>
      <c r="V424" s="22">
        <f t="shared" si="42"/>
        <v>8.6081223869639203</v>
      </c>
      <c r="X424" s="2">
        <v>14512296.336987162</v>
      </c>
      <c r="Y424" s="24">
        <v>17927661</v>
      </c>
      <c r="Z424" s="2">
        <f t="shared" si="46"/>
        <v>3415364.663012838</v>
      </c>
      <c r="AA424" s="2">
        <f t="shared" si="47"/>
        <v>293998.770153263</v>
      </c>
      <c r="AC424" s="22">
        <v>118.48726539853129</v>
      </c>
      <c r="AD424" s="22">
        <f t="shared" si="43"/>
        <v>121.50842168860775</v>
      </c>
      <c r="AE424" s="23">
        <f t="shared" si="44"/>
        <v>3.0211562900764619</v>
      </c>
      <c r="AF424" s="2">
        <v>0</v>
      </c>
      <c r="AG424" s="2">
        <v>1</v>
      </c>
      <c r="AH424" s="22">
        <f t="shared" si="48"/>
        <v>121.50842168860775</v>
      </c>
    </row>
    <row r="425" spans="1:83" s="2" customFormat="1" x14ac:dyDescent="0.2">
      <c r="A425" s="6">
        <v>810</v>
      </c>
      <c r="B425" s="5" t="s">
        <v>29</v>
      </c>
      <c r="C425" s="6">
        <v>1</v>
      </c>
      <c r="D425" s="2">
        <v>389564</v>
      </c>
      <c r="E425" s="2">
        <v>0</v>
      </c>
      <c r="F425" s="2">
        <v>0</v>
      </c>
      <c r="G425" s="2">
        <v>0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 t="s">
        <v>3</v>
      </c>
      <c r="U425" s="2">
        <f t="shared" si="45"/>
        <v>389564</v>
      </c>
      <c r="V425" s="22">
        <f t="shared" si="42"/>
        <v>1.7943075674867768</v>
      </c>
      <c r="X425" s="2">
        <v>21211911.426807255</v>
      </c>
      <c r="Y425" s="24">
        <v>21711105</v>
      </c>
      <c r="Z425" s="2">
        <f t="shared" si="46"/>
        <v>499193.57319274545</v>
      </c>
      <c r="AA425" s="2">
        <f t="shared" si="47"/>
        <v>8957.0680602050743</v>
      </c>
      <c r="AC425" s="22">
        <v>102.96450499001189</v>
      </c>
      <c r="AD425" s="22">
        <f t="shared" si="43"/>
        <v>102.31113780964118</v>
      </c>
      <c r="AE425" s="23">
        <f t="shared" si="44"/>
        <v>-0.65336718037070796</v>
      </c>
      <c r="AF425" s="2">
        <v>0</v>
      </c>
      <c r="AG425" s="2">
        <v>1</v>
      </c>
      <c r="AH425" s="22">
        <f t="shared" si="48"/>
        <v>102.31113780964118</v>
      </c>
    </row>
    <row r="426" spans="1:83" s="2" customFormat="1" x14ac:dyDescent="0.2">
      <c r="A426" s="6">
        <v>815</v>
      </c>
      <c r="B426" s="5" t="s">
        <v>28</v>
      </c>
      <c r="C426" s="6">
        <v>1</v>
      </c>
      <c r="D426" s="2">
        <v>659621</v>
      </c>
      <c r="E426" s="2">
        <v>0</v>
      </c>
      <c r="F426" s="2">
        <v>0</v>
      </c>
      <c r="G426" s="2">
        <v>0</v>
      </c>
      <c r="H426" s="2"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 t="s">
        <v>3</v>
      </c>
      <c r="U426" s="2">
        <f t="shared" si="45"/>
        <v>659621</v>
      </c>
      <c r="V426" s="22">
        <f t="shared" si="42"/>
        <v>4.8478886966151675</v>
      </c>
      <c r="X426" s="2">
        <v>10216575.999388266</v>
      </c>
      <c r="Y426" s="24">
        <v>13606356.112518681</v>
      </c>
      <c r="Z426" s="2">
        <f t="shared" si="46"/>
        <v>3389780.1131304149</v>
      </c>
      <c r="AA426" s="2">
        <f t="shared" si="47"/>
        <v>164332.76694455824</v>
      </c>
      <c r="AC426" s="22">
        <v>131.58995340532843</v>
      </c>
      <c r="AD426" s="22">
        <f t="shared" si="43"/>
        <v>131.57072728063673</v>
      </c>
      <c r="AE426" s="23">
        <f t="shared" si="44"/>
        <v>-1.9226124691698487E-2</v>
      </c>
      <c r="AF426" s="2">
        <v>0</v>
      </c>
      <c r="AG426" s="2">
        <v>1</v>
      </c>
      <c r="AH426" s="22">
        <f t="shared" si="48"/>
        <v>131.57072728063673</v>
      </c>
    </row>
    <row r="427" spans="1:83" s="2" customFormat="1" x14ac:dyDescent="0.2">
      <c r="A427" s="28">
        <v>817</v>
      </c>
      <c r="B427" s="29" t="s">
        <v>27</v>
      </c>
      <c r="C427" s="28">
        <v>1</v>
      </c>
      <c r="D427" s="24">
        <v>0</v>
      </c>
      <c r="E427" s="24">
        <v>0</v>
      </c>
      <c r="F427" s="24">
        <v>0</v>
      </c>
      <c r="G427" s="24">
        <v>0</v>
      </c>
      <c r="H427" s="24">
        <v>0</v>
      </c>
      <c r="I427" s="24">
        <v>0</v>
      </c>
      <c r="J427" s="24">
        <v>0</v>
      </c>
      <c r="K427" s="24">
        <v>0</v>
      </c>
      <c r="L427" s="24">
        <v>0</v>
      </c>
      <c r="M427" s="24">
        <v>0</v>
      </c>
      <c r="N427" s="24">
        <v>0</v>
      </c>
      <c r="O427" s="24">
        <v>0</v>
      </c>
      <c r="P427" s="24">
        <v>0</v>
      </c>
      <c r="Q427" s="24">
        <v>0</v>
      </c>
      <c r="R427" s="24">
        <v>0</v>
      </c>
      <c r="S427" s="24">
        <v>0</v>
      </c>
      <c r="T427" s="27" t="s">
        <v>3</v>
      </c>
      <c r="U427" s="2">
        <f t="shared" si="45"/>
        <v>0</v>
      </c>
      <c r="V427" s="25">
        <f t="shared" si="42"/>
        <v>0</v>
      </c>
      <c r="W427" s="24"/>
      <c r="X427" s="24">
        <v>16129989.412692271</v>
      </c>
      <c r="Y427" s="24">
        <v>17919114</v>
      </c>
      <c r="Z427" s="2">
        <f t="shared" si="46"/>
        <v>1789124.5873077288</v>
      </c>
      <c r="AA427" s="24">
        <f t="shared" si="47"/>
        <v>0</v>
      </c>
      <c r="AB427" s="24"/>
      <c r="AC427" s="25">
        <v>111.29479304592911</v>
      </c>
      <c r="AD427" s="25">
        <f t="shared" si="43"/>
        <v>111.09191420733305</v>
      </c>
      <c r="AE427" s="26">
        <f t="shared" si="44"/>
        <v>-0.20287883859606382</v>
      </c>
      <c r="AF427" s="24">
        <v>0</v>
      </c>
      <c r="AG427" s="24">
        <v>1</v>
      </c>
      <c r="AH427" s="25">
        <f t="shared" si="48"/>
        <v>111.09191420733305</v>
      </c>
    </row>
    <row r="428" spans="1:83" s="2" customFormat="1" x14ac:dyDescent="0.2">
      <c r="A428" s="6">
        <v>818</v>
      </c>
      <c r="B428" s="5" t="s">
        <v>26</v>
      </c>
      <c r="C428" s="6">
        <v>1</v>
      </c>
      <c r="D428" s="2">
        <v>450000</v>
      </c>
      <c r="E428" s="2">
        <v>0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 t="s">
        <v>3</v>
      </c>
      <c r="U428" s="2">
        <f t="shared" si="45"/>
        <v>450000</v>
      </c>
      <c r="V428" s="22">
        <f t="shared" si="42"/>
        <v>4.8882226422472783</v>
      </c>
      <c r="X428" s="2">
        <v>7241932.8547982732</v>
      </c>
      <c r="Y428" s="24">
        <v>9205800</v>
      </c>
      <c r="Z428" s="2">
        <f t="shared" si="46"/>
        <v>1963867.1452017268</v>
      </c>
      <c r="AA428" s="2">
        <f t="shared" si="47"/>
        <v>95998.198455406047</v>
      </c>
      <c r="AC428" s="22">
        <v>120.15116064772941</v>
      </c>
      <c r="AD428" s="22">
        <f t="shared" si="43"/>
        <v>125.7924090736181</v>
      </c>
      <c r="AE428" s="23">
        <f t="shared" si="44"/>
        <v>5.6412484258886906</v>
      </c>
      <c r="AF428" s="2">
        <v>0</v>
      </c>
      <c r="AG428" s="2">
        <v>1</v>
      </c>
      <c r="AH428" s="22">
        <f t="shared" si="48"/>
        <v>125.7924090736181</v>
      </c>
    </row>
    <row r="429" spans="1:83" s="2" customFormat="1" x14ac:dyDescent="0.2">
      <c r="A429" s="6">
        <v>821</v>
      </c>
      <c r="B429" s="5" t="s">
        <v>25</v>
      </c>
      <c r="C429" s="6">
        <v>1</v>
      </c>
      <c r="D429" s="2">
        <v>796623</v>
      </c>
      <c r="E429" s="2">
        <v>0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 t="s">
        <v>3</v>
      </c>
      <c r="U429" s="2">
        <f t="shared" si="45"/>
        <v>796623</v>
      </c>
      <c r="V429" s="22">
        <f t="shared" si="42"/>
        <v>3.304896527905262</v>
      </c>
      <c r="X429" s="2">
        <v>23441355.209892597</v>
      </c>
      <c r="Y429" s="24">
        <v>24104325</v>
      </c>
      <c r="Z429" s="2">
        <f t="shared" si="46"/>
        <v>662969.79010740295</v>
      </c>
      <c r="AA429" s="2">
        <f t="shared" si="47"/>
        <v>21910.465574320362</v>
      </c>
      <c r="AC429" s="22">
        <v>102.01971857934065</v>
      </c>
      <c r="AD429" s="22">
        <f t="shared" si="43"/>
        <v>102.73473661737162</v>
      </c>
      <c r="AE429" s="23">
        <f t="shared" si="44"/>
        <v>0.7150180380309763</v>
      </c>
      <c r="AF429" s="2">
        <v>0</v>
      </c>
      <c r="AG429" s="2">
        <v>1</v>
      </c>
      <c r="AH429" s="22">
        <f t="shared" si="48"/>
        <v>102.73473661737162</v>
      </c>
      <c r="CC429" s="1"/>
      <c r="CD429" s="1"/>
      <c r="CE429" s="1"/>
    </row>
    <row r="430" spans="1:83" s="2" customFormat="1" x14ac:dyDescent="0.2">
      <c r="A430" s="6">
        <v>823</v>
      </c>
      <c r="B430" s="5" t="s">
        <v>24</v>
      </c>
      <c r="C430" s="6">
        <v>1</v>
      </c>
      <c r="D430" s="2">
        <v>1467000</v>
      </c>
      <c r="E430" s="2">
        <v>0</v>
      </c>
      <c r="F430" s="2">
        <v>23834</v>
      </c>
      <c r="G430" s="2">
        <v>0</v>
      </c>
      <c r="H430" s="2">
        <v>0</v>
      </c>
      <c r="I430" s="2">
        <v>0</v>
      </c>
      <c r="J430" s="2">
        <v>0</v>
      </c>
      <c r="K430" s="2">
        <v>60000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 t="s">
        <v>3</v>
      </c>
      <c r="U430" s="2">
        <f t="shared" si="45"/>
        <v>1550834</v>
      </c>
      <c r="V430" s="22">
        <f t="shared" si="42"/>
        <v>5.2283510119509771</v>
      </c>
      <c r="X430" s="2">
        <v>28198339.274539281</v>
      </c>
      <c r="Y430" s="24">
        <v>29662010</v>
      </c>
      <c r="Z430" s="2">
        <f t="shared" si="46"/>
        <v>1463670.7254607193</v>
      </c>
      <c r="AA430" s="2">
        <f t="shared" si="47"/>
        <v>76525.843186255719</v>
      </c>
      <c r="AC430" s="22">
        <v>101.66851860918784</v>
      </c>
      <c r="AD430" s="22">
        <f t="shared" si="43"/>
        <v>104.91924318226407</v>
      </c>
      <c r="AE430" s="23">
        <f t="shared" si="44"/>
        <v>3.2507245730762264</v>
      </c>
      <c r="AF430" s="2">
        <v>0</v>
      </c>
      <c r="AG430" s="2">
        <v>1</v>
      </c>
      <c r="AH430" s="22">
        <f t="shared" si="48"/>
        <v>104.91924318226407</v>
      </c>
    </row>
    <row r="431" spans="1:83" s="2" customFormat="1" x14ac:dyDescent="0.2">
      <c r="A431" s="6">
        <v>825</v>
      </c>
      <c r="B431" s="5" t="s">
        <v>23</v>
      </c>
      <c r="C431" s="6">
        <v>1</v>
      </c>
      <c r="D431" s="2">
        <v>1054082</v>
      </c>
      <c r="E431" s="2">
        <v>0</v>
      </c>
      <c r="F431" s="2">
        <v>0</v>
      </c>
      <c r="G431" s="2">
        <v>0</v>
      </c>
      <c r="H431" s="2"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 t="s">
        <v>3</v>
      </c>
      <c r="U431" s="2">
        <f t="shared" si="45"/>
        <v>1054082</v>
      </c>
      <c r="V431" s="22">
        <f t="shared" si="42"/>
        <v>2.9142059001664644</v>
      </c>
      <c r="X431" s="2">
        <v>35334771.991298027</v>
      </c>
      <c r="Y431" s="24">
        <v>36170471</v>
      </c>
      <c r="Z431" s="2">
        <f t="shared" si="46"/>
        <v>835699.00870197266</v>
      </c>
      <c r="AA431" s="2">
        <f t="shared" si="47"/>
        <v>24353.989819225542</v>
      </c>
      <c r="AC431" s="22">
        <v>102.29260793996417</v>
      </c>
      <c r="AD431" s="22">
        <f t="shared" si="43"/>
        <v>102.29616599502201</v>
      </c>
      <c r="AE431" s="23">
        <f t="shared" si="44"/>
        <v>3.5580550578373504E-3</v>
      </c>
      <c r="AF431" s="2">
        <v>0</v>
      </c>
      <c r="AG431" s="2">
        <v>1</v>
      </c>
      <c r="AH431" s="22">
        <f t="shared" si="48"/>
        <v>102.29616599502201</v>
      </c>
    </row>
    <row r="432" spans="1:83" s="2" customFormat="1" x14ac:dyDescent="0.2">
      <c r="A432" s="6">
        <v>828</v>
      </c>
      <c r="B432" s="5" t="s">
        <v>22</v>
      </c>
      <c r="C432" s="6">
        <v>1</v>
      </c>
      <c r="D432" s="2">
        <v>2050678</v>
      </c>
      <c r="E432" s="2">
        <v>0</v>
      </c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 t="s">
        <v>3</v>
      </c>
      <c r="U432" s="2">
        <f t="shared" si="45"/>
        <v>2050678</v>
      </c>
      <c r="V432" s="22">
        <f t="shared" si="42"/>
        <v>5.3971235533441551</v>
      </c>
      <c r="X432" s="2">
        <v>37509502.791465104</v>
      </c>
      <c r="Y432" s="24">
        <v>37995757.920519769</v>
      </c>
      <c r="Z432" s="2">
        <f t="shared" si="46"/>
        <v>486255.12905466557</v>
      </c>
      <c r="AA432" s="2">
        <f t="shared" si="47"/>
        <v>26243.790099553375</v>
      </c>
      <c r="AC432" s="22">
        <v>101.44653710060001</v>
      </c>
      <c r="AD432" s="22">
        <f t="shared" si="43"/>
        <v>101.22638612810346</v>
      </c>
      <c r="AE432" s="23">
        <f t="shared" si="44"/>
        <v>-0.22015097249655469</v>
      </c>
      <c r="AF432" s="2">
        <v>0</v>
      </c>
      <c r="AG432" s="2">
        <v>1</v>
      </c>
      <c r="AH432" s="22">
        <f t="shared" si="48"/>
        <v>101.22638612810346</v>
      </c>
    </row>
    <row r="433" spans="1:35" x14ac:dyDescent="0.2">
      <c r="A433" s="6">
        <v>829</v>
      </c>
      <c r="B433" s="5" t="s">
        <v>21</v>
      </c>
      <c r="C433" s="6">
        <v>1</v>
      </c>
      <c r="D433" s="2">
        <v>423528</v>
      </c>
      <c r="E433" s="2">
        <v>0</v>
      </c>
      <c r="F433" s="2">
        <v>0</v>
      </c>
      <c r="G433" s="2">
        <v>0</v>
      </c>
      <c r="H433" s="2">
        <v>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2" t="s">
        <v>3</v>
      </c>
      <c r="U433" s="2">
        <f t="shared" si="45"/>
        <v>423528</v>
      </c>
      <c r="V433" s="22">
        <f t="shared" si="42"/>
        <v>2.4889939599988935</v>
      </c>
      <c r="W433" s="2"/>
      <c r="X433" s="2">
        <v>12170547.123704944</v>
      </c>
      <c r="Y433" s="24">
        <v>17016031.649999999</v>
      </c>
      <c r="Z433" s="2">
        <f t="shared" si="46"/>
        <v>4845484.5262950547</v>
      </c>
      <c r="AA433" s="2">
        <f t="shared" si="47"/>
        <v>120603.81719216492</v>
      </c>
      <c r="AB433" s="2"/>
      <c r="AC433" s="22">
        <v>137.88594379176533</v>
      </c>
      <c r="AD433" s="22">
        <f t="shared" si="43"/>
        <v>138.82225393055748</v>
      </c>
      <c r="AE433" s="23">
        <f t="shared" si="44"/>
        <v>0.93631013879215175</v>
      </c>
      <c r="AF433" s="2">
        <v>0</v>
      </c>
      <c r="AG433" s="2">
        <v>1</v>
      </c>
      <c r="AH433" s="22">
        <f t="shared" si="48"/>
        <v>138.82225393055748</v>
      </c>
      <c r="AI433" s="2"/>
    </row>
    <row r="434" spans="1:35" x14ac:dyDescent="0.2">
      <c r="A434" s="6">
        <v>830</v>
      </c>
      <c r="B434" s="5" t="s">
        <v>20</v>
      </c>
      <c r="C434" s="6">
        <v>1</v>
      </c>
      <c r="D434" s="2">
        <v>615722</v>
      </c>
      <c r="E434" s="2">
        <v>0</v>
      </c>
      <c r="F434" s="2">
        <v>0</v>
      </c>
      <c r="G434" s="2">
        <v>0</v>
      </c>
      <c r="H434" s="2">
        <v>0</v>
      </c>
      <c r="I434" s="2">
        <v>0</v>
      </c>
      <c r="J434" s="2">
        <v>20000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2" t="s">
        <v>3</v>
      </c>
      <c r="U434" s="2">
        <f t="shared" si="45"/>
        <v>635722</v>
      </c>
      <c r="V434" s="22">
        <f t="shared" si="42"/>
        <v>3.9249982681706563</v>
      </c>
      <c r="W434" s="2"/>
      <c r="X434" s="2">
        <v>6331977.4709823718</v>
      </c>
      <c r="Y434" s="24">
        <v>16196746</v>
      </c>
      <c r="Z434" s="2">
        <f t="shared" si="46"/>
        <v>9864768.5290176272</v>
      </c>
      <c r="AA434" s="2">
        <f t="shared" si="47"/>
        <v>387191.9939229858</v>
      </c>
      <c r="AB434" s="2"/>
      <c r="AC434" s="22">
        <v>128.97757594653606</v>
      </c>
      <c r="AD434" s="22">
        <f t="shared" si="43"/>
        <v>249.67798888305657</v>
      </c>
      <c r="AE434" s="23">
        <f t="shared" si="44"/>
        <v>120.70041293652051</v>
      </c>
      <c r="AF434" s="2">
        <v>0</v>
      </c>
      <c r="AG434" s="2">
        <v>1</v>
      </c>
      <c r="AH434" s="22">
        <f t="shared" si="48"/>
        <v>249.67798888305657</v>
      </c>
      <c r="AI434" s="2"/>
    </row>
    <row r="435" spans="1:35" x14ac:dyDescent="0.2">
      <c r="A435" s="6">
        <v>832</v>
      </c>
      <c r="B435" s="5" t="s">
        <v>19</v>
      </c>
      <c r="C435" s="6">
        <v>1</v>
      </c>
      <c r="D435" s="2">
        <v>1098842</v>
      </c>
      <c r="E435" s="2">
        <v>0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2" t="s">
        <v>3</v>
      </c>
      <c r="U435" s="2">
        <f t="shared" si="45"/>
        <v>1098842</v>
      </c>
      <c r="V435" s="22">
        <f t="shared" si="42"/>
        <v>4.7174099129566391</v>
      </c>
      <c r="W435" s="2"/>
      <c r="X435" s="2">
        <v>23339671.662662312</v>
      </c>
      <c r="Y435" s="24">
        <v>23293333</v>
      </c>
      <c r="Z435" s="2">
        <f t="shared" si="46"/>
        <v>0</v>
      </c>
      <c r="AA435" s="2">
        <f t="shared" si="47"/>
        <v>0</v>
      </c>
      <c r="AB435" s="2"/>
      <c r="AC435" s="22">
        <v>99.907929064872391</v>
      </c>
      <c r="AD435" s="22">
        <f t="shared" si="43"/>
        <v>99.801459663477431</v>
      </c>
      <c r="AE435" s="23">
        <f t="shared" si="44"/>
        <v>-0.10646940139496053</v>
      </c>
      <c r="AF435" s="2">
        <v>0</v>
      </c>
      <c r="AG435" s="2">
        <v>1</v>
      </c>
      <c r="AH435" s="22">
        <f t="shared" si="48"/>
        <v>99.801459663477431</v>
      </c>
      <c r="AI435" s="2"/>
    </row>
    <row r="436" spans="1:35" x14ac:dyDescent="0.2">
      <c r="A436" s="6">
        <v>851</v>
      </c>
      <c r="B436" s="5" t="s">
        <v>18</v>
      </c>
      <c r="C436" s="6">
        <v>1</v>
      </c>
      <c r="D436" s="2">
        <v>532480</v>
      </c>
      <c r="E436" s="2">
        <v>0</v>
      </c>
      <c r="F436" s="2">
        <v>0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2" t="s">
        <v>3</v>
      </c>
      <c r="U436" s="2">
        <f t="shared" si="45"/>
        <v>532480</v>
      </c>
      <c r="V436" s="22">
        <f t="shared" si="42"/>
        <v>6.4981330577999676</v>
      </c>
      <c r="W436" s="2"/>
      <c r="X436" s="2">
        <v>7333874.6106536184</v>
      </c>
      <c r="Y436" s="24">
        <v>8194353.5976205207</v>
      </c>
      <c r="Z436" s="2">
        <f t="shared" si="46"/>
        <v>860478.98696690239</v>
      </c>
      <c r="AA436" s="2">
        <f t="shared" si="47"/>
        <v>55915.069507518565</v>
      </c>
      <c r="AB436" s="2"/>
      <c r="AC436" s="22">
        <v>107.31874184641245</v>
      </c>
      <c r="AD436" s="22">
        <f t="shared" si="43"/>
        <v>110.97051640739299</v>
      </c>
      <c r="AE436" s="23">
        <f t="shared" si="44"/>
        <v>3.6517745609805417</v>
      </c>
      <c r="AF436" s="2">
        <v>0</v>
      </c>
      <c r="AG436" s="2">
        <v>1</v>
      </c>
      <c r="AH436" s="22">
        <f t="shared" si="48"/>
        <v>110.97051640739299</v>
      </c>
      <c r="AI436" s="2"/>
    </row>
    <row r="437" spans="1:35" x14ac:dyDescent="0.2">
      <c r="A437" s="6">
        <v>852</v>
      </c>
      <c r="B437" s="5" t="s">
        <v>17</v>
      </c>
      <c r="C437" s="6">
        <v>1</v>
      </c>
      <c r="D437" s="2">
        <v>248060</v>
      </c>
      <c r="E437" s="2">
        <v>0</v>
      </c>
      <c r="F437" s="2">
        <v>498</v>
      </c>
      <c r="G437" s="2">
        <v>0</v>
      </c>
      <c r="H437" s="2"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 t="s">
        <v>3</v>
      </c>
      <c r="U437" s="2">
        <f t="shared" si="45"/>
        <v>248558</v>
      </c>
      <c r="V437" s="22">
        <f t="shared" si="42"/>
        <v>1.9692730403670156</v>
      </c>
      <c r="W437" s="2"/>
      <c r="X437" s="2">
        <v>10765279.843473723</v>
      </c>
      <c r="Y437" s="24">
        <v>12621815</v>
      </c>
      <c r="Z437" s="2">
        <f t="shared" si="46"/>
        <v>1856535.1565262768</v>
      </c>
      <c r="AA437" s="2">
        <f t="shared" si="47"/>
        <v>36560.24632240754</v>
      </c>
      <c r="AB437" s="2"/>
      <c r="AC437" s="22">
        <v>113.76883013581578</v>
      </c>
      <c r="AD437" s="22">
        <f t="shared" si="43"/>
        <v>116.90596934465385</v>
      </c>
      <c r="AE437" s="23">
        <f t="shared" si="44"/>
        <v>3.1371392088380787</v>
      </c>
      <c r="AF437" s="2">
        <v>0</v>
      </c>
      <c r="AG437" s="2">
        <v>1</v>
      </c>
      <c r="AH437" s="22">
        <f t="shared" si="48"/>
        <v>116.90596934465385</v>
      </c>
      <c r="AI437" s="2"/>
    </row>
    <row r="438" spans="1:35" x14ac:dyDescent="0.2">
      <c r="A438" s="6">
        <v>853</v>
      </c>
      <c r="B438" s="5" t="s">
        <v>16</v>
      </c>
      <c r="C438" s="6">
        <v>1</v>
      </c>
      <c r="D438" s="2">
        <v>1522133</v>
      </c>
      <c r="E438" s="2">
        <v>0</v>
      </c>
      <c r="F438" s="2">
        <v>86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2" t="s">
        <v>3</v>
      </c>
      <c r="U438" s="2">
        <f t="shared" si="45"/>
        <v>1522219</v>
      </c>
      <c r="V438" s="22">
        <f t="shared" si="42"/>
        <v>6.5814433285655713</v>
      </c>
      <c r="W438" s="2"/>
      <c r="X438" s="2">
        <v>21001845.715027004</v>
      </c>
      <c r="Y438" s="24">
        <v>23128954</v>
      </c>
      <c r="Z438" s="2">
        <f t="shared" si="46"/>
        <v>2127108.2849729955</v>
      </c>
      <c r="AA438" s="2">
        <f t="shared" si="47"/>
        <v>139994.42631272075</v>
      </c>
      <c r="AB438" s="2"/>
      <c r="AC438" s="22">
        <v>108.11562799725618</v>
      </c>
      <c r="AD438" s="22">
        <f t="shared" si="43"/>
        <v>109.4616153533519</v>
      </c>
      <c r="AE438" s="23">
        <f t="shared" si="44"/>
        <v>1.3459873560957192</v>
      </c>
      <c r="AF438" s="2">
        <v>0</v>
      </c>
      <c r="AG438" s="2">
        <v>1</v>
      </c>
      <c r="AH438" s="22">
        <f t="shared" si="48"/>
        <v>109.4616153533519</v>
      </c>
      <c r="AI438" s="2"/>
    </row>
    <row r="439" spans="1:35" x14ac:dyDescent="0.2">
      <c r="A439" s="6">
        <v>855</v>
      </c>
      <c r="B439" s="5" t="s">
        <v>15</v>
      </c>
      <c r="C439" s="6">
        <v>1</v>
      </c>
      <c r="D439" s="2">
        <v>445000</v>
      </c>
      <c r="E439" s="2">
        <v>0</v>
      </c>
      <c r="F439" s="2">
        <v>0</v>
      </c>
      <c r="G439" s="2">
        <v>0</v>
      </c>
      <c r="H439" s="2"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 t="s">
        <v>3</v>
      </c>
      <c r="U439" s="2">
        <f t="shared" si="45"/>
        <v>445000</v>
      </c>
      <c r="V439" s="22">
        <f t="shared" si="42"/>
        <v>5.1399077103582309</v>
      </c>
      <c r="W439" s="2"/>
      <c r="X439" s="2">
        <v>7132027.5606843857</v>
      </c>
      <c r="Y439" s="24">
        <v>8657743</v>
      </c>
      <c r="Z439" s="2">
        <f t="shared" si="46"/>
        <v>1525715.4393156143</v>
      </c>
      <c r="AA439" s="2">
        <f t="shared" si="47"/>
        <v>78420.365503509223</v>
      </c>
      <c r="AB439" s="2"/>
      <c r="AC439" s="22">
        <v>118.31021139047711</v>
      </c>
      <c r="AD439" s="22">
        <f t="shared" si="43"/>
        <v>120.29289793817375</v>
      </c>
      <c r="AE439" s="23">
        <f t="shared" si="44"/>
        <v>1.9826865476966447</v>
      </c>
      <c r="AF439" s="2">
        <v>0</v>
      </c>
      <c r="AG439" s="2">
        <v>1</v>
      </c>
      <c r="AH439" s="22">
        <f t="shared" si="48"/>
        <v>120.29289793817375</v>
      </c>
      <c r="AI439" s="2"/>
    </row>
    <row r="440" spans="1:35" x14ac:dyDescent="0.2">
      <c r="A440" s="6">
        <v>860</v>
      </c>
      <c r="B440" s="5" t="s">
        <v>14</v>
      </c>
      <c r="C440" s="6">
        <v>1</v>
      </c>
      <c r="D440" s="2">
        <v>233752</v>
      </c>
      <c r="E440" s="2">
        <v>0</v>
      </c>
      <c r="F440" s="2">
        <v>20860</v>
      </c>
      <c r="G440" s="2">
        <v>0</v>
      </c>
      <c r="H440" s="2"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 t="s">
        <v>13</v>
      </c>
      <c r="U440" s="2">
        <f t="shared" si="45"/>
        <v>55922.800000000017</v>
      </c>
      <c r="V440" s="22">
        <f t="shared" si="42"/>
        <v>0.46717675380708701</v>
      </c>
      <c r="W440" s="2"/>
      <c r="X440" s="2">
        <v>9526647.0681404825</v>
      </c>
      <c r="Y440" s="24">
        <v>11970373</v>
      </c>
      <c r="Z440" s="2">
        <f t="shared" si="46"/>
        <v>2443725.9318595175</v>
      </c>
      <c r="AA440" s="2">
        <f t="shared" si="47"/>
        <v>11416.519480403282</v>
      </c>
      <c r="AB440" s="2"/>
      <c r="AC440" s="22">
        <v>128.8460329475914</v>
      </c>
      <c r="AD440" s="22">
        <f t="shared" si="43"/>
        <v>125.53164187758537</v>
      </c>
      <c r="AE440" s="23">
        <f t="shared" si="44"/>
        <v>-3.3143910700060246</v>
      </c>
      <c r="AF440" s="2">
        <v>0</v>
      </c>
      <c r="AG440" s="2">
        <v>1</v>
      </c>
      <c r="AH440" s="22">
        <f t="shared" si="48"/>
        <v>125.53164187758537</v>
      </c>
      <c r="AI440" s="2"/>
    </row>
    <row r="441" spans="1:35" x14ac:dyDescent="0.2">
      <c r="A441" s="6">
        <v>871</v>
      </c>
      <c r="B441" s="5" t="s">
        <v>12</v>
      </c>
      <c r="C441" s="6">
        <v>1</v>
      </c>
      <c r="D441" s="2">
        <v>1116000</v>
      </c>
      <c r="E441" s="2">
        <v>0</v>
      </c>
      <c r="F441" s="2">
        <v>0</v>
      </c>
      <c r="G441" s="2">
        <v>0</v>
      </c>
      <c r="H441" s="2"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 t="s">
        <v>3</v>
      </c>
      <c r="U441" s="2">
        <f t="shared" si="45"/>
        <v>1116000</v>
      </c>
      <c r="V441" s="22">
        <f t="shared" si="42"/>
        <v>4.0903476396736851</v>
      </c>
      <c r="W441" s="2"/>
      <c r="X441" s="2">
        <v>20779974.22357462</v>
      </c>
      <c r="Y441" s="24">
        <v>27283744.520283144</v>
      </c>
      <c r="Z441" s="2">
        <f t="shared" si="46"/>
        <v>6503770.2967085242</v>
      </c>
      <c r="AA441" s="2">
        <f t="shared" si="47"/>
        <v>266026.81482121535</v>
      </c>
      <c r="AB441" s="2"/>
      <c r="AC441" s="22">
        <v>127.15284316429327</v>
      </c>
      <c r="AD441" s="22">
        <f t="shared" si="43"/>
        <v>130.01805206673774</v>
      </c>
      <c r="AE441" s="23">
        <f t="shared" si="44"/>
        <v>2.8652089024444649</v>
      </c>
      <c r="AF441" s="2">
        <v>0</v>
      </c>
      <c r="AG441" s="2">
        <v>1</v>
      </c>
      <c r="AH441" s="22">
        <f t="shared" si="48"/>
        <v>130.01805206673774</v>
      </c>
      <c r="AI441" s="2"/>
    </row>
    <row r="442" spans="1:35" x14ac:dyDescent="0.2">
      <c r="A442" s="6">
        <v>872</v>
      </c>
      <c r="B442" s="5" t="s">
        <v>11</v>
      </c>
      <c r="C442" s="6">
        <v>1</v>
      </c>
      <c r="D442" s="2">
        <v>715175</v>
      </c>
      <c r="E442" s="2">
        <v>0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2" t="s">
        <v>3</v>
      </c>
      <c r="U442" s="2">
        <f t="shared" si="45"/>
        <v>715175</v>
      </c>
      <c r="V442" s="22">
        <f t="shared" si="42"/>
        <v>2.9194644995688619</v>
      </c>
      <c r="W442" s="2"/>
      <c r="X442" s="2">
        <v>24658561.658426791</v>
      </c>
      <c r="Y442" s="24">
        <v>24496787</v>
      </c>
      <c r="Z442" s="2">
        <f t="shared" si="46"/>
        <v>0</v>
      </c>
      <c r="AA442" s="2">
        <f t="shared" si="47"/>
        <v>0</v>
      </c>
      <c r="AB442" s="2"/>
      <c r="AC442" s="22">
        <v>100.87364134335569</v>
      </c>
      <c r="AD442" s="22">
        <f t="shared" si="43"/>
        <v>99.343941221439792</v>
      </c>
      <c r="AE442" s="23">
        <f t="shared" si="44"/>
        <v>-1.5297001219158943</v>
      </c>
      <c r="AF442" s="2">
        <v>0</v>
      </c>
      <c r="AG442" s="2">
        <v>1</v>
      </c>
      <c r="AH442" s="22">
        <f t="shared" si="48"/>
        <v>99.343941221439792</v>
      </c>
      <c r="AI442" s="2"/>
    </row>
    <row r="443" spans="1:35" x14ac:dyDescent="0.2">
      <c r="A443" s="6">
        <v>873</v>
      </c>
      <c r="B443" s="5" t="s">
        <v>10</v>
      </c>
      <c r="C443" s="6">
        <v>1</v>
      </c>
      <c r="D443" s="2">
        <v>167000</v>
      </c>
      <c r="E443" s="2">
        <v>0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 t="s">
        <v>3</v>
      </c>
      <c r="U443" s="2">
        <f t="shared" si="45"/>
        <v>167000</v>
      </c>
      <c r="V443" s="22">
        <f t="shared" si="42"/>
        <v>1.4281530005109708</v>
      </c>
      <c r="W443" s="2"/>
      <c r="X443" s="2">
        <v>10085090.357912248</v>
      </c>
      <c r="Y443" s="24">
        <v>11693425</v>
      </c>
      <c r="Z443" s="2">
        <f t="shared" si="46"/>
        <v>1608334.642087752</v>
      </c>
      <c r="AA443" s="2">
        <f t="shared" si="47"/>
        <v>22969.479449233615</v>
      </c>
      <c r="AB443" s="2"/>
      <c r="AC443" s="22">
        <v>116.17492825338407</v>
      </c>
      <c r="AD443" s="22">
        <f t="shared" si="43"/>
        <v>115.7198905153559</v>
      </c>
      <c r="AE443" s="23">
        <f t="shared" si="44"/>
        <v>-0.45503773802816738</v>
      </c>
      <c r="AF443" s="2">
        <v>0</v>
      </c>
      <c r="AG443" s="2">
        <v>1</v>
      </c>
      <c r="AH443" s="22">
        <f t="shared" si="48"/>
        <v>115.7198905153559</v>
      </c>
      <c r="AI443" s="2"/>
    </row>
    <row r="444" spans="1:35" x14ac:dyDescent="0.2">
      <c r="A444" s="6">
        <v>876</v>
      </c>
      <c r="B444" s="5" t="s">
        <v>9</v>
      </c>
      <c r="C444" s="6">
        <v>1</v>
      </c>
      <c r="D444" s="2">
        <v>307311</v>
      </c>
      <c r="E444" s="2">
        <v>0</v>
      </c>
      <c r="F444" s="2">
        <v>0</v>
      </c>
      <c r="G444" s="2">
        <v>0</v>
      </c>
      <c r="H444" s="2"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2" t="s">
        <v>3</v>
      </c>
      <c r="U444" s="2">
        <f t="shared" si="45"/>
        <v>307311</v>
      </c>
      <c r="V444" s="22">
        <f t="shared" si="42"/>
        <v>1.6592848322605693</v>
      </c>
      <c r="W444" s="2"/>
      <c r="X444" s="2">
        <v>18134754.555626247</v>
      </c>
      <c r="Y444" s="24">
        <v>18520690</v>
      </c>
      <c r="Z444" s="2">
        <f t="shared" si="46"/>
        <v>385935.44437375292</v>
      </c>
      <c r="AA444" s="2">
        <f t="shared" si="47"/>
        <v>6403.7682908111083</v>
      </c>
      <c r="AB444" s="2"/>
      <c r="AC444" s="22">
        <v>101.66373109775584</v>
      </c>
      <c r="AD444" s="22">
        <f t="shared" si="43"/>
        <v>102.09284153760545</v>
      </c>
      <c r="AE444" s="23">
        <f t="shared" si="44"/>
        <v>0.42911043984960884</v>
      </c>
      <c r="AF444" s="2">
        <v>0</v>
      </c>
      <c r="AG444" s="2">
        <v>1</v>
      </c>
      <c r="AH444" s="22">
        <f t="shared" si="48"/>
        <v>102.09284153760545</v>
      </c>
      <c r="AI444" s="2"/>
    </row>
    <row r="445" spans="1:35" x14ac:dyDescent="0.2">
      <c r="A445" s="6">
        <v>878</v>
      </c>
      <c r="B445" s="5" t="s">
        <v>8</v>
      </c>
      <c r="C445" s="6">
        <v>1</v>
      </c>
      <c r="D445" s="2">
        <v>499337</v>
      </c>
      <c r="E445" s="2">
        <v>0</v>
      </c>
      <c r="F445" s="2">
        <v>0</v>
      </c>
      <c r="G445" s="2">
        <v>0</v>
      </c>
      <c r="H445" s="2"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2" t="s">
        <v>3</v>
      </c>
      <c r="U445" s="2">
        <f t="shared" si="45"/>
        <v>499337</v>
      </c>
      <c r="V445" s="22">
        <f t="shared" si="42"/>
        <v>2.9711249747204569</v>
      </c>
      <c r="W445" s="2"/>
      <c r="X445" s="2">
        <v>15811834.242360983</v>
      </c>
      <c r="Y445" s="24">
        <v>16806327.712518416</v>
      </c>
      <c r="Z445" s="2">
        <f t="shared" si="46"/>
        <v>994493.4701574333</v>
      </c>
      <c r="AA445" s="2">
        <f t="shared" si="47"/>
        <v>29547.643863811638</v>
      </c>
      <c r="AB445" s="2"/>
      <c r="AC445" s="22">
        <v>105.61547179180204</v>
      </c>
      <c r="AD445" s="22">
        <f t="shared" si="43"/>
        <v>106.10268114061343</v>
      </c>
      <c r="AE445" s="23">
        <f t="shared" si="44"/>
        <v>0.48720934881139044</v>
      </c>
      <c r="AF445" s="2">
        <v>0</v>
      </c>
      <c r="AG445" s="2">
        <v>1</v>
      </c>
      <c r="AH445" s="22">
        <f t="shared" si="48"/>
        <v>106.10268114061343</v>
      </c>
      <c r="AI445" s="2"/>
    </row>
    <row r="446" spans="1:35" x14ac:dyDescent="0.2">
      <c r="A446" s="6">
        <v>879</v>
      </c>
      <c r="B446" s="5" t="s">
        <v>7</v>
      </c>
      <c r="C446" s="6">
        <v>1</v>
      </c>
      <c r="D446" s="2">
        <v>404856</v>
      </c>
      <c r="E446" s="2">
        <v>0</v>
      </c>
      <c r="F446" s="2">
        <v>0</v>
      </c>
      <c r="G446" s="2">
        <v>0</v>
      </c>
      <c r="H446" s="2"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 t="s">
        <v>3</v>
      </c>
      <c r="U446" s="2">
        <f t="shared" si="45"/>
        <v>404856</v>
      </c>
      <c r="V446" s="22">
        <f t="shared" si="42"/>
        <v>2.9498776047286324</v>
      </c>
      <c r="W446" s="2"/>
      <c r="X446" s="2">
        <v>11636066.279966651</v>
      </c>
      <c r="Y446" s="24">
        <v>13724501.631898854</v>
      </c>
      <c r="Z446" s="2">
        <f t="shared" si="46"/>
        <v>2088435.3519322034</v>
      </c>
      <c r="AA446" s="2">
        <f t="shared" si="47"/>
        <v>61606.286735883667</v>
      </c>
      <c r="AB446" s="2"/>
      <c r="AC446" s="22">
        <v>108.83130942584461</v>
      </c>
      <c r="AD446" s="22">
        <f t="shared" si="43"/>
        <v>117.41850739270735</v>
      </c>
      <c r="AE446" s="23">
        <f t="shared" si="44"/>
        <v>8.5871979668627461</v>
      </c>
      <c r="AF446" s="2">
        <v>0</v>
      </c>
      <c r="AG446" s="2">
        <v>1</v>
      </c>
      <c r="AH446" s="22">
        <f t="shared" si="48"/>
        <v>117.41850739270735</v>
      </c>
      <c r="AI446" s="2"/>
    </row>
    <row r="447" spans="1:35" x14ac:dyDescent="0.2">
      <c r="A447" s="6">
        <v>885</v>
      </c>
      <c r="B447" s="5" t="s">
        <v>6</v>
      </c>
      <c r="C447" s="6">
        <v>1</v>
      </c>
      <c r="D447" s="2">
        <v>1039852</v>
      </c>
      <c r="E447" s="2">
        <v>0</v>
      </c>
      <c r="F447" s="2">
        <v>2040</v>
      </c>
      <c r="G447" s="2">
        <v>0</v>
      </c>
      <c r="H447" s="2">
        <v>0</v>
      </c>
      <c r="I447" s="2">
        <v>0</v>
      </c>
      <c r="J447" s="2">
        <v>0</v>
      </c>
      <c r="K447" s="2">
        <v>22000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 t="s">
        <v>3</v>
      </c>
      <c r="U447" s="2">
        <f t="shared" si="45"/>
        <v>1063892</v>
      </c>
      <c r="V447" s="22">
        <f t="shared" si="42"/>
        <v>4.9450897548208941</v>
      </c>
      <c r="W447" s="2"/>
      <c r="X447" s="2">
        <v>19762413.323503122</v>
      </c>
      <c r="Y447" s="24">
        <v>21514109</v>
      </c>
      <c r="Z447" s="2">
        <f t="shared" si="46"/>
        <v>1751695.6764968783</v>
      </c>
      <c r="AA447" s="2">
        <f t="shared" si="47"/>
        <v>86622.923434087686</v>
      </c>
      <c r="AB447" s="2"/>
      <c r="AC447" s="22">
        <v>106.71738291625448</v>
      </c>
      <c r="AD447" s="22">
        <f t="shared" si="43"/>
        <v>108.4254525285257</v>
      </c>
      <c r="AE447" s="23">
        <f t="shared" si="44"/>
        <v>1.7080696122712169</v>
      </c>
      <c r="AF447" s="2">
        <v>0</v>
      </c>
      <c r="AG447" s="2">
        <v>1</v>
      </c>
      <c r="AH447" s="22">
        <f t="shared" si="48"/>
        <v>108.4254525285257</v>
      </c>
      <c r="AI447" s="2"/>
    </row>
    <row r="448" spans="1:35" s="2" customFormat="1" x14ac:dyDescent="0.2">
      <c r="A448" s="6">
        <v>910</v>
      </c>
      <c r="B448" s="5" t="s">
        <v>5</v>
      </c>
      <c r="C448" s="6">
        <v>1</v>
      </c>
      <c r="D448" s="2">
        <v>0</v>
      </c>
      <c r="E448" s="2">
        <v>0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2">
        <v>687384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 t="s">
        <v>3</v>
      </c>
      <c r="U448" s="2">
        <f t="shared" si="45"/>
        <v>687384</v>
      </c>
      <c r="V448" s="22">
        <f t="shared" si="42"/>
        <v>9.130411362075046</v>
      </c>
      <c r="X448" s="2">
        <v>6434258.3084468814</v>
      </c>
      <c r="Y448" s="24">
        <v>7528510.7399999993</v>
      </c>
      <c r="Z448" s="2">
        <f t="shared" si="46"/>
        <v>1094252.4315531179</v>
      </c>
      <c r="AA448" s="2">
        <f t="shared" si="47"/>
        <v>99909.748340308346</v>
      </c>
      <c r="AC448" s="22">
        <v>112.6291515537507</v>
      </c>
      <c r="AD448" s="22">
        <f t="shared" si="43"/>
        <v>115.45388194793856</v>
      </c>
      <c r="AE448" s="23">
        <f t="shared" si="44"/>
        <v>2.8247303941878528</v>
      </c>
      <c r="AF448" s="2">
        <v>0</v>
      </c>
      <c r="AG448" s="2">
        <v>1</v>
      </c>
      <c r="AH448" s="22">
        <f t="shared" si="48"/>
        <v>115.45388194793856</v>
      </c>
    </row>
    <row r="449" spans="1:83" s="2" customFormat="1" x14ac:dyDescent="0.2">
      <c r="A449" s="6">
        <v>915</v>
      </c>
      <c r="B449" s="5" t="s">
        <v>4</v>
      </c>
      <c r="C449" s="6">
        <v>1</v>
      </c>
      <c r="D449" s="2">
        <v>531196</v>
      </c>
      <c r="E449" s="2">
        <v>0</v>
      </c>
      <c r="F449" s="2">
        <v>0</v>
      </c>
      <c r="G449" s="2">
        <v>0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 t="s">
        <v>3</v>
      </c>
      <c r="U449" s="2">
        <f t="shared" si="45"/>
        <v>531196</v>
      </c>
      <c r="V449" s="22">
        <f t="shared" si="42"/>
        <v>10.824639846165708</v>
      </c>
      <c r="X449" s="2">
        <v>4595770.9606507998</v>
      </c>
      <c r="Y449" s="24">
        <v>4907285.6700000018</v>
      </c>
      <c r="Z449" s="2">
        <f t="shared" si="46"/>
        <v>311514.70934920199</v>
      </c>
      <c r="AA449" s="2">
        <f t="shared" si="47"/>
        <v>33720.345354881014</v>
      </c>
      <c r="AC449" s="22">
        <v>124.33380820384581</v>
      </c>
      <c r="AD449" s="22">
        <f t="shared" si="43"/>
        <v>106.04456502233921</v>
      </c>
      <c r="AE449" s="23">
        <f t="shared" si="44"/>
        <v>-18.289243181506592</v>
      </c>
      <c r="AF449" s="2">
        <v>0</v>
      </c>
      <c r="AG449" s="2">
        <v>1</v>
      </c>
      <c r="AH449" s="22">
        <f t="shared" si="48"/>
        <v>106.04456502233921</v>
      </c>
    </row>
    <row r="450" spans="1:83" ht="11.25" customHeight="1" x14ac:dyDescent="0.2">
      <c r="A450" s="21">
        <v>999</v>
      </c>
      <c r="B450" s="20" t="s">
        <v>2</v>
      </c>
      <c r="C450" s="19"/>
      <c r="D450" s="11">
        <f t="shared" ref="D450:S450" si="49">SUM(D10:D449)</f>
        <v>116036631</v>
      </c>
      <c r="E450" s="13">
        <f t="shared" si="49"/>
        <v>71606512.3072</v>
      </c>
      <c r="F450" s="13">
        <f t="shared" si="49"/>
        <v>4718180</v>
      </c>
      <c r="G450" s="13">
        <f t="shared" si="49"/>
        <v>5367837</v>
      </c>
      <c r="H450" s="13">
        <f t="shared" si="49"/>
        <v>5699128.1100000003</v>
      </c>
      <c r="I450" s="13">
        <f t="shared" si="49"/>
        <v>22477579.728799999</v>
      </c>
      <c r="J450" s="13">
        <f t="shared" si="49"/>
        <v>305750586.80027318</v>
      </c>
      <c r="K450" s="10">
        <f t="shared" si="49"/>
        <v>162330932.6920974</v>
      </c>
      <c r="L450" s="13">
        <f t="shared" si="49"/>
        <v>360544504</v>
      </c>
      <c r="M450" s="13">
        <f t="shared" si="49"/>
        <v>4107708.38</v>
      </c>
      <c r="N450" s="13">
        <f t="shared" si="49"/>
        <v>8336951</v>
      </c>
      <c r="O450" s="13">
        <f t="shared" si="49"/>
        <v>36408506</v>
      </c>
      <c r="P450" s="13">
        <f t="shared" si="49"/>
        <v>0</v>
      </c>
      <c r="Q450" s="13">
        <f t="shared" si="49"/>
        <v>0</v>
      </c>
      <c r="R450" s="13">
        <f t="shared" si="49"/>
        <v>285719.54000000004</v>
      </c>
      <c r="S450" s="13">
        <f t="shared" si="49"/>
        <v>364586.64</v>
      </c>
      <c r="T450" s="12"/>
      <c r="U450" s="11">
        <f>SUM(U10:U449)</f>
        <v>988161641.69837034</v>
      </c>
      <c r="V450" s="10"/>
      <c r="X450" s="9">
        <f>SUM(X10:X449)</f>
        <v>10379173843.167685</v>
      </c>
      <c r="Y450" s="8">
        <f>SUM(Y10:Y449)</f>
        <v>13629432893.225475</v>
      </c>
      <c r="Z450" s="8">
        <f>SUM(Z10:Z449)</f>
        <v>3250478268.2338886</v>
      </c>
      <c r="AA450" s="7">
        <f>SUM(AA10:AA449)</f>
        <v>228623834.44440627</v>
      </c>
      <c r="AC450" s="18"/>
      <c r="AD450" s="16"/>
      <c r="AE450" s="16"/>
      <c r="AF450" s="17">
        <f>SUM(AF10:AF449)</f>
        <v>41251.939999999981</v>
      </c>
      <c r="AG450" s="16"/>
      <c r="AH450" s="15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CC450" s="2"/>
      <c r="CD450" s="2"/>
      <c r="CE450" s="2"/>
    </row>
    <row r="451" spans="1:83" ht="5.25" customHeight="1" x14ac:dyDescent="0.2">
      <c r="B451" s="1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</row>
    <row r="455" spans="1:83" x14ac:dyDescent="0.2"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</row>
    <row r="456" spans="1:83" x14ac:dyDescent="0.2"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</row>
  </sheetData>
  <autoFilter ref="A9:AJ449"/>
  <pageMargins left="0.17" right="0.17" top="0.45" bottom="0.37" header="0.31" footer="0.17"/>
  <pageSetup scale="96" fitToHeight="5000" orientation="landscape" r:id="rId1"/>
  <headerFooter alignWithMargins="0">
    <oddFooter>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DESE-231-43225</_dlc_DocId>
    <_dlc_DocIdUrl xmlns="733efe1c-5bbe-4968-87dc-d400e65c879f">
      <Url>https://sharepoint.doemass.org/ese/webteam/cps/_layouts/DocIdRedir.aspx?ID=DESE-231-43225</Url>
      <Description>DESE-231-43225</Description>
    </_dlc_DocIdUrl>
  </documentManagement>
</p:properties>
</file>

<file path=customXml/itemProps1.xml><?xml version="1.0" encoding="utf-8"?>
<ds:datastoreItem xmlns:ds="http://schemas.openxmlformats.org/officeDocument/2006/customXml" ds:itemID="{DDEC3AF0-91F2-4104-8EDC-7354527B45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82F1E-71C6-484B-A652-204358E2AC4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E158BFC-4F77-4B52-A30F-ED8DACEA76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086991A-5452-4801-8834-2E91A61DBBB5}">
  <ds:schemaRefs>
    <ds:schemaRef ds:uri="0a4e05da-b9bc-4326-ad73-01ef31b95567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733efe1c-5bbe-4968-87dc-d400e65c879f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abvfnd18</vt:lpstr>
      <vt:lpstr>abvfnd18!Print_Titles</vt:lpstr>
      <vt:lpstr>rate_abvfndNEW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FY18 Charter School Above Foundation Spending Percentage (Q4)</dc:title>
  <dc:creator>DESE</dc:creator>
  <cp:lastModifiedBy>dzou</cp:lastModifiedBy>
  <cp:lastPrinted>2018-07-13T15:07:18Z</cp:lastPrinted>
  <dcterms:created xsi:type="dcterms:W3CDTF">2018-03-16T20:07:45Z</dcterms:created>
  <dcterms:modified xsi:type="dcterms:W3CDTF">2018-07-17T15:11:26Z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Jul 17 2018</vt:lpwstr>
  </property>
</Properties>
</file>