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zou\Desktop\12209\"/>
    </mc:Choice>
  </mc:AlternateContent>
  <bookViews>
    <workbookView xWindow="-30" yWindow="3090" windowWidth="19245" windowHeight="3705" tabRatio="786"/>
  </bookViews>
  <sheets>
    <sheet name="chasum" sheetId="32751" r:id="rId1"/>
  </sheets>
  <externalReferences>
    <externalReference r:id="rId2"/>
  </externalReferences>
  <definedNames>
    <definedName name="_xlnm._FilterDatabase" localSheetId="0" hidden="1">chasum!$A$9:$AU$81</definedName>
    <definedName name="_Key1" localSheetId="0" hidden="1">[1]CALC!#REF!</definedName>
    <definedName name="_Key1" hidden="1">[1]CALC!#REF!</definedName>
    <definedName name="_Key2" localSheetId="0" hidden="1">[1]CALC!#REF!</definedName>
    <definedName name="_Key2" hidden="1">[1]CALC!#REF!</definedName>
    <definedName name="_Order1" hidden="1">255</definedName>
    <definedName name="_Order2" hidden="1">255</definedName>
    <definedName name="aidLEA">#REF!</definedName>
    <definedName name="aidsum">#REF!</definedName>
    <definedName name="chacomp">#REF!</definedName>
    <definedName name="code436">#REF!</definedName>
    <definedName name="codeCHA">#REF!</definedName>
    <definedName name="cPY_">#REF!</definedName>
    <definedName name="cQ1_">#REF!</definedName>
    <definedName name="cQ2_">#REF!</definedName>
    <definedName name="cQ3_">#REF!</definedName>
    <definedName name="cQ4_">#REF!</definedName>
    <definedName name="cQxx3">#REF!</definedName>
    <definedName name="distcomp">#REF!</definedName>
    <definedName name="distsum">#REF!</definedName>
    <definedName name="dPY_">#REF!</definedName>
    <definedName name="dQ1_">#REF!</definedName>
    <definedName name="dQ2_">#REF!</definedName>
    <definedName name="dQ2b_">#REF!</definedName>
    <definedName name="dQ3_">#REF!</definedName>
    <definedName name="dQ4_">#REF!</definedName>
    <definedName name="dQxx1">#REF!</definedName>
    <definedName name="dQxx2">#REF!</definedName>
    <definedName name="dQxx3">#REF!</definedName>
    <definedName name="dQxx4">#REF!</definedName>
    <definedName name="ignore" hidden="1">[1]CALC!#REF!</definedName>
    <definedName name="_xlnm.Print_Area" localSheetId="0">chasum!$A$1:$K$81</definedName>
    <definedName name="pymtmonth">#REF!</definedName>
    <definedName name="Q2b">#REF!</definedName>
    <definedName name="Q2b_">#REF!</definedName>
  </definedNames>
  <calcPr calcId="162913"/>
</workbook>
</file>

<file path=xl/calcChain.xml><?xml version="1.0" encoding="utf-8"?>
<calcChain xmlns="http://schemas.openxmlformats.org/spreadsheetml/2006/main">
  <c r="J80" i="32751" l="1"/>
  <c r="I80" i="32751"/>
  <c r="H80" i="32751"/>
  <c r="K80" i="32751" s="1"/>
  <c r="F80" i="32751"/>
  <c r="E80" i="32751"/>
  <c r="D80" i="32751"/>
  <c r="J79" i="32751"/>
  <c r="I79" i="32751"/>
  <c r="H79" i="32751"/>
  <c r="F79" i="32751"/>
  <c r="E79" i="32751"/>
  <c r="D79" i="32751"/>
  <c r="J78" i="32751"/>
  <c r="I78" i="32751"/>
  <c r="H78" i="32751"/>
  <c r="F78" i="32751"/>
  <c r="E78" i="32751"/>
  <c r="D78" i="32751"/>
  <c r="J77" i="32751"/>
  <c r="I77" i="32751"/>
  <c r="H77" i="32751"/>
  <c r="F77" i="32751"/>
  <c r="E77" i="32751"/>
  <c r="D77" i="32751"/>
  <c r="J76" i="32751"/>
  <c r="I76" i="32751"/>
  <c r="H76" i="32751"/>
  <c r="F76" i="32751"/>
  <c r="E76" i="32751"/>
  <c r="D76" i="32751"/>
  <c r="J75" i="32751"/>
  <c r="I75" i="32751"/>
  <c r="H75" i="32751"/>
  <c r="F75" i="32751"/>
  <c r="E75" i="32751"/>
  <c r="D75" i="32751"/>
  <c r="J74" i="32751"/>
  <c r="I74" i="32751"/>
  <c r="H74" i="32751"/>
  <c r="F74" i="32751"/>
  <c r="E74" i="32751"/>
  <c r="D74" i="32751"/>
  <c r="J73" i="32751"/>
  <c r="I73" i="32751"/>
  <c r="H73" i="32751"/>
  <c r="F73" i="32751"/>
  <c r="E73" i="32751"/>
  <c r="D73" i="32751"/>
  <c r="J72" i="32751"/>
  <c r="I72" i="32751"/>
  <c r="H72" i="32751"/>
  <c r="K72" i="32751" s="1"/>
  <c r="F72" i="32751"/>
  <c r="E72" i="32751"/>
  <c r="D72" i="32751"/>
  <c r="J71" i="32751"/>
  <c r="I71" i="32751"/>
  <c r="H71" i="32751"/>
  <c r="F71" i="32751"/>
  <c r="E71" i="32751"/>
  <c r="D71" i="32751"/>
  <c r="J70" i="32751"/>
  <c r="I70" i="32751"/>
  <c r="H70" i="32751"/>
  <c r="F70" i="32751"/>
  <c r="E70" i="32751"/>
  <c r="D70" i="32751"/>
  <c r="J69" i="32751"/>
  <c r="I69" i="32751"/>
  <c r="H69" i="32751"/>
  <c r="F69" i="32751"/>
  <c r="E69" i="32751"/>
  <c r="D69" i="32751"/>
  <c r="J68" i="32751"/>
  <c r="I68" i="32751"/>
  <c r="H68" i="32751"/>
  <c r="F68" i="32751"/>
  <c r="E68" i="32751"/>
  <c r="D68" i="32751"/>
  <c r="J67" i="32751"/>
  <c r="I67" i="32751"/>
  <c r="H67" i="32751"/>
  <c r="F67" i="32751"/>
  <c r="E67" i="32751"/>
  <c r="D67" i="32751"/>
  <c r="J66" i="32751"/>
  <c r="I66" i="32751"/>
  <c r="H66" i="32751"/>
  <c r="F66" i="32751"/>
  <c r="E66" i="32751"/>
  <c r="D66" i="32751"/>
  <c r="J65" i="32751"/>
  <c r="I65" i="32751"/>
  <c r="H65" i="32751"/>
  <c r="F65" i="32751"/>
  <c r="E65" i="32751"/>
  <c r="D65" i="32751"/>
  <c r="J64" i="32751"/>
  <c r="I64" i="32751"/>
  <c r="H64" i="32751"/>
  <c r="F64" i="32751"/>
  <c r="E64" i="32751"/>
  <c r="D64" i="32751"/>
  <c r="J63" i="32751"/>
  <c r="I63" i="32751"/>
  <c r="H63" i="32751"/>
  <c r="F63" i="32751"/>
  <c r="E63" i="32751"/>
  <c r="D63" i="32751"/>
  <c r="J62" i="32751"/>
  <c r="I62" i="32751"/>
  <c r="H62" i="32751"/>
  <c r="F62" i="32751"/>
  <c r="E62" i="32751"/>
  <c r="D62" i="32751"/>
  <c r="J61" i="32751"/>
  <c r="I61" i="32751"/>
  <c r="H61" i="32751"/>
  <c r="F61" i="32751"/>
  <c r="E61" i="32751"/>
  <c r="D61" i="32751"/>
  <c r="J60" i="32751"/>
  <c r="I60" i="32751"/>
  <c r="H60" i="32751"/>
  <c r="F60" i="32751"/>
  <c r="E60" i="32751"/>
  <c r="D60" i="32751"/>
  <c r="J59" i="32751"/>
  <c r="I59" i="32751"/>
  <c r="H59" i="32751"/>
  <c r="F59" i="32751"/>
  <c r="E59" i="32751"/>
  <c r="D59" i="32751"/>
  <c r="J58" i="32751"/>
  <c r="I58" i="32751"/>
  <c r="H58" i="32751"/>
  <c r="F58" i="32751"/>
  <c r="E58" i="32751"/>
  <c r="D58" i="32751"/>
  <c r="J57" i="32751"/>
  <c r="I57" i="32751"/>
  <c r="H57" i="32751"/>
  <c r="F57" i="32751"/>
  <c r="E57" i="32751"/>
  <c r="D57" i="32751"/>
  <c r="J56" i="32751"/>
  <c r="I56" i="32751"/>
  <c r="H56" i="32751"/>
  <c r="F56" i="32751"/>
  <c r="E56" i="32751"/>
  <c r="D56" i="32751"/>
  <c r="J55" i="32751"/>
  <c r="K55" i="32751" s="1"/>
  <c r="I55" i="32751"/>
  <c r="H55" i="32751"/>
  <c r="F55" i="32751"/>
  <c r="E55" i="32751"/>
  <c r="D55" i="32751"/>
  <c r="J54" i="32751"/>
  <c r="I54" i="32751"/>
  <c r="H54" i="32751"/>
  <c r="F54" i="32751"/>
  <c r="E54" i="32751"/>
  <c r="D54" i="32751"/>
  <c r="J53" i="32751"/>
  <c r="I53" i="32751"/>
  <c r="H53" i="32751"/>
  <c r="F53" i="32751"/>
  <c r="E53" i="32751"/>
  <c r="D53" i="32751"/>
  <c r="J52" i="32751"/>
  <c r="I52" i="32751"/>
  <c r="H52" i="32751"/>
  <c r="F52" i="32751"/>
  <c r="E52" i="32751"/>
  <c r="D52" i="32751"/>
  <c r="J51" i="32751"/>
  <c r="I51" i="32751"/>
  <c r="H51" i="32751"/>
  <c r="F51" i="32751"/>
  <c r="E51" i="32751"/>
  <c r="D51" i="32751"/>
  <c r="J50" i="32751"/>
  <c r="I50" i="32751"/>
  <c r="H50" i="32751"/>
  <c r="F50" i="32751"/>
  <c r="E50" i="32751"/>
  <c r="D50" i="32751"/>
  <c r="J49" i="32751"/>
  <c r="I49" i="32751"/>
  <c r="H49" i="32751"/>
  <c r="F49" i="32751"/>
  <c r="E49" i="32751"/>
  <c r="D49" i="32751"/>
  <c r="J48" i="32751"/>
  <c r="I48" i="32751"/>
  <c r="H48" i="32751"/>
  <c r="F48" i="32751"/>
  <c r="E48" i="32751"/>
  <c r="D48" i="32751"/>
  <c r="K47" i="32751"/>
  <c r="J47" i="32751"/>
  <c r="I47" i="32751"/>
  <c r="H47" i="32751"/>
  <c r="F47" i="32751"/>
  <c r="E47" i="32751"/>
  <c r="D47" i="32751"/>
  <c r="J46" i="32751"/>
  <c r="I46" i="32751"/>
  <c r="H46" i="32751"/>
  <c r="F46" i="32751"/>
  <c r="E46" i="32751"/>
  <c r="D46" i="32751"/>
  <c r="J45" i="32751"/>
  <c r="I45" i="32751"/>
  <c r="H45" i="32751"/>
  <c r="F45" i="32751"/>
  <c r="E45" i="32751"/>
  <c r="D45" i="32751"/>
  <c r="J44" i="32751"/>
  <c r="I44" i="32751"/>
  <c r="H44" i="32751"/>
  <c r="K44" i="32751" s="1"/>
  <c r="F44" i="32751"/>
  <c r="E44" i="32751"/>
  <c r="D44" i="32751"/>
  <c r="J43" i="32751"/>
  <c r="I43" i="32751"/>
  <c r="H43" i="32751"/>
  <c r="F43" i="32751"/>
  <c r="E43" i="32751"/>
  <c r="D43" i="32751"/>
  <c r="J42" i="32751"/>
  <c r="I42" i="32751"/>
  <c r="H42" i="32751"/>
  <c r="F42" i="32751"/>
  <c r="E42" i="32751"/>
  <c r="D42" i="32751"/>
  <c r="J41" i="32751"/>
  <c r="I41" i="32751"/>
  <c r="H41" i="32751"/>
  <c r="F41" i="32751"/>
  <c r="E41" i="32751"/>
  <c r="D41" i="32751"/>
  <c r="J40" i="32751"/>
  <c r="I40" i="32751"/>
  <c r="H40" i="32751"/>
  <c r="K40" i="32751" s="1"/>
  <c r="F40" i="32751"/>
  <c r="E40" i="32751"/>
  <c r="D40" i="32751"/>
  <c r="J39" i="32751"/>
  <c r="I39" i="32751"/>
  <c r="H39" i="32751"/>
  <c r="F39" i="32751"/>
  <c r="E39" i="32751"/>
  <c r="D39" i="32751"/>
  <c r="J38" i="32751"/>
  <c r="I38" i="32751"/>
  <c r="H38" i="32751"/>
  <c r="F38" i="32751"/>
  <c r="E38" i="32751"/>
  <c r="D38" i="32751"/>
  <c r="J37" i="32751"/>
  <c r="I37" i="32751"/>
  <c r="H37" i="32751"/>
  <c r="F37" i="32751"/>
  <c r="E37" i="32751"/>
  <c r="D37" i="32751"/>
  <c r="J36" i="32751"/>
  <c r="I36" i="32751"/>
  <c r="H36" i="32751"/>
  <c r="F36" i="32751"/>
  <c r="E36" i="32751"/>
  <c r="D36" i="32751"/>
  <c r="J35" i="32751"/>
  <c r="I35" i="32751"/>
  <c r="H35" i="32751"/>
  <c r="F35" i="32751"/>
  <c r="E35" i="32751"/>
  <c r="D35" i="32751"/>
  <c r="J34" i="32751"/>
  <c r="I34" i="32751"/>
  <c r="H34" i="32751"/>
  <c r="F34" i="32751"/>
  <c r="E34" i="32751"/>
  <c r="D34" i="32751"/>
  <c r="J33" i="32751"/>
  <c r="I33" i="32751"/>
  <c r="H33" i="32751"/>
  <c r="F33" i="32751"/>
  <c r="E33" i="32751"/>
  <c r="D33" i="32751"/>
  <c r="J32" i="32751"/>
  <c r="I32" i="32751"/>
  <c r="H32" i="32751"/>
  <c r="F32" i="32751"/>
  <c r="E32" i="32751"/>
  <c r="D32" i="32751"/>
  <c r="J31" i="32751"/>
  <c r="I31" i="32751"/>
  <c r="H31" i="32751"/>
  <c r="F31" i="32751"/>
  <c r="E31" i="32751"/>
  <c r="D31" i="32751"/>
  <c r="J30" i="32751"/>
  <c r="I30" i="32751"/>
  <c r="H30" i="32751"/>
  <c r="F30" i="32751"/>
  <c r="E30" i="32751"/>
  <c r="D30" i="32751"/>
  <c r="J29" i="32751"/>
  <c r="I29" i="32751"/>
  <c r="H29" i="32751"/>
  <c r="F29" i="32751"/>
  <c r="E29" i="32751"/>
  <c r="D29" i="32751"/>
  <c r="J28" i="32751"/>
  <c r="I28" i="32751"/>
  <c r="H28" i="32751"/>
  <c r="K28" i="32751" s="1"/>
  <c r="F28" i="32751"/>
  <c r="E28" i="32751"/>
  <c r="D28" i="32751"/>
  <c r="J27" i="32751"/>
  <c r="I27" i="32751"/>
  <c r="H27" i="32751"/>
  <c r="F27" i="32751"/>
  <c r="E27" i="32751"/>
  <c r="D27" i="32751"/>
  <c r="J26" i="32751"/>
  <c r="I26" i="32751"/>
  <c r="H26" i="32751"/>
  <c r="F26" i="32751"/>
  <c r="E26" i="32751"/>
  <c r="D26" i="32751"/>
  <c r="J25" i="32751"/>
  <c r="I25" i="32751"/>
  <c r="H25" i="32751"/>
  <c r="F25" i="32751"/>
  <c r="E25" i="32751"/>
  <c r="D25" i="32751"/>
  <c r="J24" i="32751"/>
  <c r="I24" i="32751"/>
  <c r="H24" i="32751"/>
  <c r="F24" i="32751"/>
  <c r="E24" i="32751"/>
  <c r="D24" i="32751"/>
  <c r="J23" i="32751"/>
  <c r="I23" i="32751"/>
  <c r="H23" i="32751"/>
  <c r="F23" i="32751"/>
  <c r="E23" i="32751"/>
  <c r="D23" i="32751"/>
  <c r="J22" i="32751"/>
  <c r="I22" i="32751"/>
  <c r="H22" i="32751"/>
  <c r="F22" i="32751"/>
  <c r="E22" i="32751"/>
  <c r="D22" i="32751"/>
  <c r="J21" i="32751"/>
  <c r="I21" i="32751"/>
  <c r="H21" i="32751"/>
  <c r="F21" i="32751"/>
  <c r="E21" i="32751"/>
  <c r="D21" i="32751"/>
  <c r="J20" i="32751"/>
  <c r="I20" i="32751"/>
  <c r="H20" i="32751"/>
  <c r="F20" i="32751"/>
  <c r="E20" i="32751"/>
  <c r="D20" i="32751"/>
  <c r="J19" i="32751"/>
  <c r="I19" i="32751"/>
  <c r="H19" i="32751"/>
  <c r="F19" i="32751"/>
  <c r="E19" i="32751"/>
  <c r="D19" i="32751"/>
  <c r="J18" i="32751"/>
  <c r="I18" i="32751"/>
  <c r="H18" i="32751"/>
  <c r="F18" i="32751"/>
  <c r="E18" i="32751"/>
  <c r="D18" i="32751"/>
  <c r="J17" i="32751"/>
  <c r="I17" i="32751"/>
  <c r="H17" i="32751"/>
  <c r="F17" i="32751"/>
  <c r="E17" i="32751"/>
  <c r="D17" i="32751"/>
  <c r="J16" i="32751"/>
  <c r="I16" i="32751"/>
  <c r="H16" i="32751"/>
  <c r="K16" i="32751" s="1"/>
  <c r="F16" i="32751"/>
  <c r="E16" i="32751"/>
  <c r="D16" i="32751"/>
  <c r="J15" i="32751"/>
  <c r="I15" i="32751"/>
  <c r="H15" i="32751"/>
  <c r="F15" i="32751"/>
  <c r="E15" i="32751"/>
  <c r="D15" i="32751"/>
  <c r="J14" i="32751"/>
  <c r="I14" i="32751"/>
  <c r="H14" i="32751"/>
  <c r="F14" i="32751"/>
  <c r="E14" i="32751"/>
  <c r="D14" i="32751"/>
  <c r="J13" i="32751"/>
  <c r="I13" i="32751"/>
  <c r="H13" i="32751"/>
  <c r="F13" i="32751"/>
  <c r="E13" i="32751"/>
  <c r="D13" i="32751"/>
  <c r="J12" i="32751"/>
  <c r="I12" i="32751"/>
  <c r="H12" i="32751"/>
  <c r="K12" i="32751" s="1"/>
  <c r="F12" i="32751"/>
  <c r="E12" i="32751"/>
  <c r="D12" i="32751"/>
  <c r="J11" i="32751"/>
  <c r="I11" i="32751"/>
  <c r="H11" i="32751"/>
  <c r="F11" i="32751"/>
  <c r="E11" i="32751"/>
  <c r="D11" i="32751"/>
  <c r="J10" i="32751"/>
  <c r="I10" i="32751"/>
  <c r="H10" i="32751"/>
  <c r="F10" i="32751"/>
  <c r="E10" i="32751"/>
  <c r="D10" i="32751"/>
  <c r="AR81" i="32751"/>
  <c r="AQ81" i="32751"/>
  <c r="AP81" i="32751"/>
  <c r="AN81" i="32751"/>
  <c r="AM81" i="32751"/>
  <c r="AL81" i="32751"/>
  <c r="AK81" i="32751"/>
  <c r="AH81" i="32751"/>
  <c r="AG81" i="32751"/>
  <c r="AF81" i="32751"/>
  <c r="AE81" i="32751"/>
  <c r="AD81" i="32751"/>
  <c r="AS80" i="32751"/>
  <c r="AO80" i="32751"/>
  <c r="AS79" i="32751"/>
  <c r="AO79" i="32751"/>
  <c r="AS78" i="32751"/>
  <c r="AO78" i="32751"/>
  <c r="AS77" i="32751"/>
  <c r="AO77" i="32751"/>
  <c r="AS76" i="32751"/>
  <c r="AO76" i="32751"/>
  <c r="AS75" i="32751"/>
  <c r="AO75" i="32751"/>
  <c r="AS74" i="32751"/>
  <c r="AO74" i="32751"/>
  <c r="AT74" i="32751" s="1"/>
  <c r="AS73" i="32751"/>
  <c r="AO73" i="32751"/>
  <c r="AS72" i="32751"/>
  <c r="AO72" i="32751"/>
  <c r="AS71" i="32751"/>
  <c r="AO71" i="32751"/>
  <c r="AS70" i="32751"/>
  <c r="AO70" i="32751"/>
  <c r="AS69" i="32751"/>
  <c r="AO69" i="32751"/>
  <c r="AT69" i="32751" s="1"/>
  <c r="AS68" i="32751"/>
  <c r="AO68" i="32751"/>
  <c r="AS67" i="32751"/>
  <c r="AO67" i="32751"/>
  <c r="AS66" i="32751"/>
  <c r="AO66" i="32751"/>
  <c r="AS65" i="32751"/>
  <c r="AO65" i="32751"/>
  <c r="AS64" i="32751"/>
  <c r="AO64" i="32751"/>
  <c r="AS63" i="32751"/>
  <c r="AO63" i="32751"/>
  <c r="AS62" i="32751"/>
  <c r="AO62" i="32751"/>
  <c r="AS61" i="32751"/>
  <c r="AO61" i="32751"/>
  <c r="AT61" i="32751" s="1"/>
  <c r="AS60" i="32751"/>
  <c r="AO60" i="32751"/>
  <c r="AS59" i="32751"/>
  <c r="AO59" i="32751"/>
  <c r="AS58" i="32751"/>
  <c r="AO58" i="32751"/>
  <c r="AS57" i="32751"/>
  <c r="AO57" i="32751"/>
  <c r="AS56" i="32751"/>
  <c r="AO56" i="32751"/>
  <c r="AS55" i="32751"/>
  <c r="AO55" i="32751"/>
  <c r="AS54" i="32751"/>
  <c r="AO54" i="32751"/>
  <c r="AS53" i="32751"/>
  <c r="AO53" i="32751"/>
  <c r="AT53" i="32751" s="1"/>
  <c r="AS52" i="32751"/>
  <c r="AO52" i="32751"/>
  <c r="AS51" i="32751"/>
  <c r="AO51" i="32751"/>
  <c r="AS50" i="32751"/>
  <c r="AO50" i="32751"/>
  <c r="AS49" i="32751"/>
  <c r="AO49" i="32751"/>
  <c r="AT49" i="32751" s="1"/>
  <c r="AS48" i="32751"/>
  <c r="AT48" i="32751" s="1"/>
  <c r="AO48" i="32751"/>
  <c r="AS47" i="32751"/>
  <c r="AO47" i="32751"/>
  <c r="AS46" i="32751"/>
  <c r="AO46" i="32751"/>
  <c r="AT46" i="32751" s="1"/>
  <c r="AS45" i="32751"/>
  <c r="AO45" i="32751"/>
  <c r="AS44" i="32751"/>
  <c r="AO44" i="32751"/>
  <c r="AS43" i="32751"/>
  <c r="AO43" i="32751"/>
  <c r="AS42" i="32751"/>
  <c r="AO42" i="32751"/>
  <c r="AT42" i="32751" s="1"/>
  <c r="AS41" i="32751"/>
  <c r="AO41" i="32751"/>
  <c r="AS40" i="32751"/>
  <c r="AO40" i="32751"/>
  <c r="AS39" i="32751"/>
  <c r="AO39" i="32751"/>
  <c r="AS38" i="32751"/>
  <c r="AO38" i="32751"/>
  <c r="AS37" i="32751"/>
  <c r="AO37" i="32751"/>
  <c r="AT37" i="32751" s="1"/>
  <c r="AS36" i="32751"/>
  <c r="AT36" i="32751" s="1"/>
  <c r="AO36" i="32751"/>
  <c r="AS35" i="32751"/>
  <c r="AO35" i="32751"/>
  <c r="AS34" i="32751"/>
  <c r="AO34" i="32751"/>
  <c r="AS33" i="32751"/>
  <c r="AO33" i="32751"/>
  <c r="AT33" i="32751" s="1"/>
  <c r="AS32" i="32751"/>
  <c r="AO32" i="32751"/>
  <c r="AS31" i="32751"/>
  <c r="AO31" i="32751"/>
  <c r="AS30" i="32751"/>
  <c r="AO30" i="32751"/>
  <c r="AT30" i="32751" s="1"/>
  <c r="AS29" i="32751"/>
  <c r="AO29" i="32751"/>
  <c r="AT29" i="32751" s="1"/>
  <c r="AS28" i="32751"/>
  <c r="AO28" i="32751"/>
  <c r="AS27" i="32751"/>
  <c r="AO27" i="32751"/>
  <c r="AS26" i="32751"/>
  <c r="AO26" i="32751"/>
  <c r="AT26" i="32751" s="1"/>
  <c r="AS25" i="32751"/>
  <c r="AO25" i="32751"/>
  <c r="AS24" i="32751"/>
  <c r="AO24" i="32751"/>
  <c r="AS23" i="32751"/>
  <c r="AO23" i="32751"/>
  <c r="AS22" i="32751"/>
  <c r="AO22" i="32751"/>
  <c r="AT22" i="32751" s="1"/>
  <c r="AS21" i="32751"/>
  <c r="AO21" i="32751"/>
  <c r="AT21" i="32751" s="1"/>
  <c r="AS20" i="32751"/>
  <c r="AT20" i="32751" s="1"/>
  <c r="AO20" i="32751"/>
  <c r="AS19" i="32751"/>
  <c r="AO19" i="32751"/>
  <c r="AS18" i="32751"/>
  <c r="AO18" i="32751"/>
  <c r="AS17" i="32751"/>
  <c r="AO17" i="32751"/>
  <c r="AT16" i="32751"/>
  <c r="AS16" i="32751"/>
  <c r="AO16" i="32751"/>
  <c r="AS15" i="32751"/>
  <c r="AO15" i="32751"/>
  <c r="AS14" i="32751"/>
  <c r="AO14" i="32751"/>
  <c r="AT14" i="32751" s="1"/>
  <c r="AS13" i="32751"/>
  <c r="AO13" i="32751"/>
  <c r="AS12" i="32751"/>
  <c r="AO12" i="32751"/>
  <c r="AT12" i="32751" s="1"/>
  <c r="AS11" i="32751"/>
  <c r="AO11" i="32751"/>
  <c r="AS10" i="32751"/>
  <c r="AO10" i="32751"/>
  <c r="AT78" i="32751" l="1"/>
  <c r="AT59" i="32751"/>
  <c r="K11" i="32751"/>
  <c r="K19" i="32751"/>
  <c r="K23" i="32751"/>
  <c r="K27" i="32751"/>
  <c r="K31" i="32751"/>
  <c r="K35" i="32751"/>
  <c r="K39" i="32751"/>
  <c r="K43" i="32751"/>
  <c r="AT31" i="32751"/>
  <c r="AT43" i="32751"/>
  <c r="AT63" i="32751"/>
  <c r="AT28" i="32751"/>
  <c r="AT32" i="32751"/>
  <c r="AT52" i="32751"/>
  <c r="AT60" i="32751"/>
  <c r="AT64" i="32751"/>
  <c r="AT72" i="32751"/>
  <c r="AT76" i="32751"/>
  <c r="AT80" i="32751"/>
  <c r="AT17" i="32751"/>
  <c r="AT24" i="32751"/>
  <c r="AT40" i="32751"/>
  <c r="AT44" i="32751"/>
  <c r="K17" i="32751"/>
  <c r="K21" i="32751"/>
  <c r="K37" i="32751"/>
  <c r="K58" i="32751"/>
  <c r="K62" i="32751"/>
  <c r="K79" i="32751"/>
  <c r="AT75" i="32751"/>
  <c r="AT56" i="32751"/>
  <c r="K61" i="32751"/>
  <c r="AT65" i="32751"/>
  <c r="K51" i="32751"/>
  <c r="AO81" i="32751"/>
  <c r="AT68" i="32751"/>
  <c r="AT27" i="32751"/>
  <c r="AT54" i="32751"/>
  <c r="AT58" i="32751"/>
  <c r="AT62" i="32751"/>
  <c r="K14" i="32751"/>
  <c r="K15" i="32751"/>
  <c r="K26" i="32751"/>
  <c r="K30" i="32751"/>
  <c r="K59" i="32751"/>
  <c r="K63" i="32751"/>
  <c r="K67" i="32751"/>
  <c r="K71" i="32751"/>
  <c r="K75" i="32751"/>
  <c r="K46" i="32751"/>
  <c r="K60" i="32751"/>
  <c r="K69" i="32751"/>
  <c r="K78" i="32751"/>
  <c r="AS81" i="32751"/>
  <c r="AT35" i="32751"/>
  <c r="AT67" i="32751"/>
  <c r="K18" i="32751"/>
  <c r="K32" i="32751"/>
  <c r="K41" i="32751"/>
  <c r="K50" i="32751"/>
  <c r="K64" i="32751"/>
  <c r="AT11" i="32751"/>
  <c r="AT18" i="32751"/>
  <c r="AT25" i="32751"/>
  <c r="AT39" i="32751"/>
  <c r="AT50" i="32751"/>
  <c r="AT57" i="32751"/>
  <c r="AT71" i="32751"/>
  <c r="K13" i="32751"/>
  <c r="K22" i="32751"/>
  <c r="K36" i="32751"/>
  <c r="K45" i="32751"/>
  <c r="K54" i="32751"/>
  <c r="K68" i="32751"/>
  <c r="K73" i="32751"/>
  <c r="K77" i="32751"/>
  <c r="K76" i="32751"/>
  <c r="AT47" i="32751"/>
  <c r="AT79" i="32751"/>
  <c r="K49" i="32751"/>
  <c r="AT51" i="32751"/>
  <c r="K25" i="32751"/>
  <c r="K34" i="32751"/>
  <c r="K48" i="32751"/>
  <c r="K53" i="32751"/>
  <c r="K66" i="32751"/>
  <c r="AT15" i="32751"/>
  <c r="AT19" i="32751"/>
  <c r="AT23" i="32751"/>
  <c r="AT34" i="32751"/>
  <c r="AT41" i="32751"/>
  <c r="AT55" i="32751"/>
  <c r="AT66" i="32751"/>
  <c r="AT73" i="32751"/>
  <c r="K20" i="32751"/>
  <c r="K29" i="32751"/>
  <c r="K38" i="32751"/>
  <c r="K52" i="32751"/>
  <c r="K57" i="32751"/>
  <c r="K70" i="32751"/>
  <c r="AT13" i="32751"/>
  <c r="AT38" i="32751"/>
  <c r="AT45" i="32751"/>
  <c r="AT70" i="32751"/>
  <c r="AT77" i="32751"/>
  <c r="K10" i="32751"/>
  <c r="K24" i="32751"/>
  <c r="K33" i="32751"/>
  <c r="K42" i="32751"/>
  <c r="K56" i="32751"/>
  <c r="K65" i="32751"/>
  <c r="K74" i="32751"/>
  <c r="AT10" i="32751"/>
  <c r="AT81" i="32751" l="1"/>
  <c r="N81" i="32751"/>
  <c r="O81" i="32751"/>
  <c r="P81" i="32751"/>
  <c r="Q81" i="32751"/>
  <c r="R81" i="32751"/>
  <c r="S81" i="32751"/>
  <c r="T81" i="32751"/>
  <c r="U81" i="32751"/>
  <c r="V81" i="32751"/>
  <c r="W81" i="32751"/>
  <c r="X81" i="32751"/>
  <c r="Y81" i="32751"/>
  <c r="Z81" i="32751"/>
  <c r="AA81" i="32751"/>
  <c r="E81" i="32751" l="1"/>
  <c r="H81" i="32751"/>
  <c r="J81" i="32751"/>
  <c r="C81" i="32751"/>
  <c r="F81" i="32751"/>
  <c r="I81" i="32751"/>
  <c r="D81" i="32751" l="1"/>
  <c r="K81" i="32751" l="1"/>
</calcChain>
</file>

<file path=xl/comments1.xml><?xml version="1.0" encoding="utf-8"?>
<comments xmlns="http://schemas.openxmlformats.org/spreadsheetml/2006/main">
  <authors>
    <author>Cabral, Hadley (DOE)</author>
  </authors>
  <commentList>
    <comment ref="AL8" authorId="0" shapeId="0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<sst xmlns="http://schemas.openxmlformats.org/spreadsheetml/2006/main" count="127" uniqueCount="123">
  <si>
    <t>TRANSPOR-
TATION
FTE</t>
  </si>
  <si>
    <t>REPORTED FTE</t>
  </si>
  <si>
    <t>BENJAMIN BANNEKER</t>
  </si>
  <si>
    <t>HILLTOWN COOPERATIVE</t>
  </si>
  <si>
    <t>Lea</t>
  </si>
  <si>
    <t>LOWELL COMMUNITY</t>
  </si>
  <si>
    <t>SOUTH SHORE</t>
  </si>
  <si>
    <t>LOWELL MIDDLESEX ACADEMY</t>
  </si>
  <si>
    <t>SEVEN HILLS</t>
  </si>
  <si>
    <t>ACADEMY OF THE PACIFIC RIM</t>
  </si>
  <si>
    <t>LEA</t>
  </si>
  <si>
    <t>SABIS INTERNATIONAL</t>
  </si>
  <si>
    <t>NEIGHBORHOOD HOUSE</t>
  </si>
  <si>
    <t>CAPE COD LIGHTHOUSE</t>
  </si>
  <si>
    <t>BENJAMIN FRANKLIN CLASSICAL</t>
  </si>
  <si>
    <t>MARBLEHEAD COMMUNITY</t>
  </si>
  <si>
    <t>MARTHA'S VINEYARD</t>
  </si>
  <si>
    <t>ATLANTIS</t>
  </si>
  <si>
    <t>CODMAN ACADEMY</t>
  </si>
  <si>
    <t>CONSERVATORY LAB</t>
  </si>
  <si>
    <t>LAWRENCE FAMILY DEVELOPMENT</t>
  </si>
  <si>
    <t>RIVER VALLEY</t>
  </si>
  <si>
    <t>ROXBURY PREPARATORY</t>
  </si>
  <si>
    <t>STURGIS</t>
  </si>
  <si>
    <t>HOLYOKE COMMUNITY</t>
  </si>
  <si>
    <t>FOUR RIVERS</t>
  </si>
  <si>
    <t>EXCEL ACADEMY</t>
  </si>
  <si>
    <t>FTE</t>
  </si>
  <si>
    <t>BOSTON PREPARATORY</t>
  </si>
  <si>
    <t>PIONEER VALLEY PERFORMING ARTS</t>
  </si>
  <si>
    <t>SALEM ACADEMY</t>
  </si>
  <si>
    <t>PROSPECT HILL ACADEMY</t>
  </si>
  <si>
    <t>KIPP ACADEMY LYNN</t>
  </si>
  <si>
    <t>HILL VIEW MONTESSORI</t>
  </si>
  <si>
    <t>BOSTON COLLEGIATE</t>
  </si>
  <si>
    <t>CHARTER SCHOOL</t>
  </si>
  <si>
    <t>INNOVATION ACADEMY</t>
  </si>
  <si>
    <t>PIONEER VALLEY CHINESE IMMERSION</t>
  </si>
  <si>
    <t>BOSTON RENAISSANCE</t>
  </si>
  <si>
    <t>ABBY KELLEY FOSTER</t>
  </si>
  <si>
    <t>FRANCIS W. PARKER CHARTER ESSENTIAL</t>
  </si>
  <si>
    <t>RISING TIDE</t>
  </si>
  <si>
    <t>PHOENIX CHARTER ACADEMY</t>
  </si>
  <si>
    <t>GLOBAL LEARNING</t>
  </si>
  <si>
    <t>BERKSHIRE ARTS AND TECHNOLOGY</t>
  </si>
  <si>
    <t>ADVANCED MATH AND SCIENCE ACADEMY</t>
  </si>
  <si>
    <t>FOXBOROUGH REGIONAL</t>
  </si>
  <si>
    <t>MYSTIC VALLEY REGIONAL</t>
  </si>
  <si>
    <t>MARTIN LUTHER KING JR CS OF EXCELLENCE</t>
  </si>
  <si>
    <t>STATE TOTAL</t>
  </si>
  <si>
    <t>Massachusetts Department of Elementary and Secondary Education</t>
  </si>
  <si>
    <t>F T E</t>
  </si>
  <si>
    <t>T U I T I O N</t>
  </si>
  <si>
    <t>PROJECTED (MAXIMUM) FTE</t>
  </si>
  <si>
    <t>KIPP ACADEMY BOSTON</t>
  </si>
  <si>
    <t>VERITAS PREPARATORY</t>
  </si>
  <si>
    <t>FOUNDATION TUITION</t>
  </si>
  <si>
    <t>TRANSPOR-
TATION
TUITION</t>
  </si>
  <si>
    <t>FACILITILES TUITION</t>
  </si>
  <si>
    <t>TOTAL
PAYMENT
TO CHARTER</t>
  </si>
  <si>
    <t>ALMA DEL MAR</t>
  </si>
  <si>
    <t>BRIDGE BOSTON</t>
  </si>
  <si>
    <t>FTE IN EXCESS OF PROJECTION MAX</t>
  </si>
  <si>
    <t>Local Facilities Tuition</t>
  </si>
  <si>
    <t>Total Local Payment</t>
  </si>
  <si>
    <t>State Tuition</t>
  </si>
  <si>
    <t>State Facilities Tuition</t>
  </si>
  <si>
    <t>Total State Payment</t>
  </si>
  <si>
    <t>Total Payment to Charter</t>
  </si>
  <si>
    <t>diff</t>
  </si>
  <si>
    <t>Total FTE</t>
  </si>
  <si>
    <t>Cap'd FTE</t>
  </si>
  <si>
    <t>Unadj Local Transp</t>
  </si>
  <si>
    <t>NSS Reduction</t>
  </si>
  <si>
    <t>Local Base Tuition Payment</t>
  </si>
  <si>
    <t>State Transp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</si>
  <si>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</si>
  <si>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</si>
  <si>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</si>
  <si>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</si>
  <si>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</si>
  <si>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</si>
  <si>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</si>
  <si>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</si>
  <si>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</si>
  <si>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PAULO FREIRE SOCIAL JUSTICE</t>
  </si>
  <si>
    <t>BAYSTATE ACADEMY</t>
  </si>
  <si>
    <t>PIONEER CS OF SCIENCE II</t>
  </si>
  <si>
    <t>COMMUNITY DAY - PROSPECT</t>
  </si>
  <si>
    <t>MATCH</t>
  </si>
  <si>
    <t>PIONEER CS OF SCIENCE</t>
  </si>
  <si>
    <t>HAMPDEN CS OF SCIENCE</t>
  </si>
  <si>
    <t>PHOENIX CHARTER ACADEMY SPRINGFIELD</t>
  </si>
  <si>
    <t>ARGOSY COLLEGIATE</t>
  </si>
  <si>
    <t>COMMUNITY DAY - GATEWAY</t>
  </si>
  <si>
    <t>COMMUNITY DAY - R. KINGMAN WEBSTER</t>
  </si>
  <si>
    <t>COMMUNITY CS OF CAMBRIDGE</t>
  </si>
  <si>
    <t>LOWELL COLLEGIATE</t>
  </si>
  <si>
    <t>CITY ON A HILL NEW BEDFORD</t>
  </si>
  <si>
    <t>HELEN Y. DAVIS LEADERSHIP ACADEMY</t>
  </si>
  <si>
    <t>SIZER SCHOOL, A NORTH CENTRAL CHARTER ESSENTIAL SCHOOL</t>
  </si>
  <si>
    <t>CHRISTA MCAULIFFE</t>
  </si>
  <si>
    <t>CITY ON A HILL - CIRCUIT ST</t>
  </si>
  <si>
    <t>CITY ON A HILL - DUDLEY SQUARE</t>
  </si>
  <si>
    <t>SPRINGFIELD PREPARATORY</t>
  </si>
  <si>
    <t>NEW HEIGHTS CS OF BROCKTON</t>
  </si>
  <si>
    <t>LIBERTAS ACADEMY</t>
  </si>
  <si>
    <t>BROOKE</t>
  </si>
  <si>
    <t xml:space="preserve">OLD STURBRUDGE ACADEMY </t>
  </si>
  <si>
    <t>Total
Transp
FTE</t>
  </si>
  <si>
    <t>Unadj
Local Tuition</t>
  </si>
  <si>
    <t>Office of District and School Finance</t>
  </si>
  <si>
    <t xml:space="preserve">F Y 1 8    C h a r t e r   S c h o o l   F T E   a n d   T u i t i o n   (Q 4) </t>
  </si>
  <si>
    <t xml:space="preserve"> </t>
  </si>
  <si>
    <t>NSS
Sibling
FTE</t>
  </si>
  <si>
    <t>Foundation
Tuition</t>
  </si>
  <si>
    <t>Trans-
portation</t>
  </si>
  <si>
    <t>Facilities Tuition</t>
  </si>
  <si>
    <t>Total
Sibling
Tuition</t>
  </si>
  <si>
    <t>derived</t>
  </si>
  <si>
    <t xml:space="preserve">  R A W    C H A R T E R   D A T A </t>
  </si>
  <si>
    <t xml:space="preserve">    S I B L I N G S</t>
  </si>
  <si>
    <t xml:space="preserve">  P R I O R     Y E A R   A D J U S T M E N T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</si>
</sst>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_);[Red]\(#,##0.0\)"/>
    <numFmt numFmtId="166" formatCode="_(* #,##0_);_(* \(#,##0\);_(* &quot;-&quot;??_);_(@_)"/>
    <numFmt numFmtId="167" formatCode="0_);[Red]\(0\)"/>
    <numFmt numFmtId="168" formatCode="0_);\(0\)"/>
  </numFmts>
  <fonts count="51">
    <font>
      <sz val="11"/>
      <name val="Calibri"/>
      <family val="2"/>
    </font>
    <font>
      <sz val="12"/>
      <name val="Times New Roman"/>
      <family val="1"/>
    </font>
    <font>
      <sz val="9"/>
      <color indexed="9"/>
      <name val="Geneva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9"/>
      <name val="Calibri"/>
      <family val="2"/>
    </font>
    <font>
      <sz val="10"/>
      <name val="Calibri"/>
      <family val="2"/>
    </font>
    <font>
      <sz val="14"/>
      <name val="Arial"/>
      <family val="2"/>
    </font>
    <font>
      <b/>
      <sz val="18"/>
      <name val="Calibri"/>
      <family val="2"/>
    </font>
    <font>
      <sz val="12"/>
      <name val="Arial"/>
      <family val="2"/>
    </font>
    <font>
      <b/>
      <sz val="10"/>
      <name val="Calibri"/>
      <family val="2"/>
    </font>
    <font>
      <b/>
      <sz val="11"/>
      <name val="Arial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4"/>
      <name val="Calibri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6"/>
      <name val="Calibri"/>
      <family val="2"/>
    </font>
    <font>
      <sz val="10"/>
      <color indexed="9"/>
      <name val="Calibri"/>
      <family val="2"/>
    </font>
    <font>
      <b/>
      <sz val="10"/>
      <color theme="2" tint="-9.9978637043366805E-2"/>
      <name val="Calibri"/>
      <family val="2"/>
    </font>
    <font>
      <b/>
      <sz val="10"/>
      <color theme="2"/>
      <name val="Calibri"/>
      <family val="2"/>
    </font>
    <font>
      <b/>
      <sz val="10"/>
      <color indexed="23"/>
      <name val="Calibri"/>
      <family val="2"/>
    </font>
    <font>
      <b/>
      <sz val="10"/>
      <name val="Arial"/>
      <family val="2"/>
    </font>
    <font>
      <b/>
      <sz val="10"/>
      <color theme="4" tint="0.79998168889431442"/>
      <name val="Calibri"/>
      <family val="2"/>
    </font>
    <font>
      <sz val="10"/>
      <color theme="4" tint="0.79998168889431442"/>
      <name val="Calibri"/>
      <family val="2"/>
    </font>
    <font>
      <sz val="10"/>
      <color theme="2"/>
      <name val="Calibri"/>
      <family val="2"/>
    </font>
    <font>
      <sz val="10"/>
      <color indexed="63"/>
      <name val="Calibri"/>
      <family val="2"/>
    </font>
    <font>
      <b/>
      <sz val="18"/>
      <color theme="2"/>
      <name val="Calibri"/>
      <family val="2"/>
    </font>
    <font>
      <b/>
      <sz val="12"/>
      <color indexed="9"/>
      <name val="Calibri"/>
      <family val="2"/>
    </font>
    <font>
      <b/>
      <sz val="12"/>
      <color theme="4" tint="0.7999816888943144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0" fontId="2" fillId="0" borderId="0">
      <protection locked="0"/>
    </xf>
    <xf numFmtId="0" fontId="6" fillId="0" borderId="0"/>
    <xf numFmtId="0" fontId="6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3" borderId="0" applyNumberFormat="0" applyBorder="0" applyAlignment="0" applyProtection="0"/>
    <xf numFmtId="0" fontId="22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3" fillId="22" borderId="0" applyNumberFormat="0" applyBorder="0" applyAlignment="0" applyProtection="0"/>
    <xf numFmtId="0" fontId="18" fillId="23" borderId="17" applyNumberFormat="0" applyAlignment="0" applyProtection="0"/>
    <xf numFmtId="0" fontId="24" fillId="24" borderId="18" applyNumberFormat="0" applyAlignment="0" applyProtection="0"/>
    <xf numFmtId="43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3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17" applyNumberFormat="0" applyAlignment="0" applyProtection="0"/>
    <xf numFmtId="0" fontId="31" fillId="0" borderId="22" applyNumberFormat="0" applyFill="0" applyAlignment="0" applyProtection="0"/>
    <xf numFmtId="0" fontId="32" fillId="14" borderId="0" applyNumberFormat="0" applyBorder="0" applyAlignment="0" applyProtection="0"/>
    <xf numFmtId="0" fontId="3" fillId="0" borderId="0"/>
    <xf numFmtId="0" fontId="15" fillId="0" borderId="0"/>
    <xf numFmtId="0" fontId="6" fillId="0" borderId="0"/>
    <xf numFmtId="0" fontId="33" fillId="0" borderId="0"/>
    <xf numFmtId="0" fontId="3" fillId="0" borderId="0"/>
    <xf numFmtId="0" fontId="8" fillId="0" borderId="0"/>
    <xf numFmtId="0" fontId="34" fillId="11" borderId="23" applyNumberFormat="0" applyFont="0" applyAlignment="0" applyProtection="0"/>
    <xf numFmtId="0" fontId="35" fillId="23" borderId="24" applyNumberFormat="0" applyAlignment="0" applyProtection="0"/>
    <xf numFmtId="0" fontId="36" fillId="0" borderId="0" applyNumberFormat="0" applyFill="0" applyBorder="0" applyAlignment="0" applyProtection="0"/>
    <xf numFmtId="0" fontId="37" fillId="0" borderId="25" applyNumberFormat="0" applyFill="0" applyAlignment="0" applyProtection="0"/>
    <xf numFmtId="0" fontId="3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3" applyFont="1" applyAlignment="1">
      <alignment horizontal="center"/>
    </xf>
    <xf numFmtId="0" fontId="9" fillId="0" borderId="0" xfId="0" applyFont="1"/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3" fillId="0" borderId="0" xfId="3" applyFont="1"/>
    <xf numFmtId="0" fontId="3" fillId="0" borderId="0" xfId="3" applyFont="1" applyFill="1" applyBorder="1" applyAlignment="1">
      <alignment horizontal="center"/>
    </xf>
    <xf numFmtId="0" fontId="16" fillId="0" borderId="0" xfId="4" applyFont="1"/>
    <xf numFmtId="0" fontId="17" fillId="0" borderId="0" xfId="4" applyFont="1"/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2" fillId="0" borderId="0" xfId="4" applyFont="1"/>
    <xf numFmtId="0" fontId="3" fillId="0" borderId="0" xfId="4" applyFont="1"/>
    <xf numFmtId="0" fontId="9" fillId="0" borderId="0" xfId="0" applyFont="1" applyFill="1" applyBorder="1"/>
    <xf numFmtId="0" fontId="3" fillId="0" borderId="0" xfId="4" applyFont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19" fillId="0" borderId="0" xfId="5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3" fillId="0" borderId="0" xfId="4" applyFont="1" applyBorder="1"/>
    <xf numFmtId="0" fontId="9" fillId="0" borderId="0" xfId="0" applyFont="1" applyFill="1"/>
    <xf numFmtId="0" fontId="9" fillId="0" borderId="0" xfId="0" applyFont="1" applyBorder="1" applyAlignment="1">
      <alignment horizontal="left"/>
    </xf>
    <xf numFmtId="0" fontId="20" fillId="0" borderId="0" xfId="3" applyFont="1"/>
    <xf numFmtId="0" fontId="20" fillId="0" borderId="0" xfId="4" applyFont="1"/>
    <xf numFmtId="38" fontId="20" fillId="0" borderId="0" xfId="3" applyNumberFormat="1" applyFont="1"/>
    <xf numFmtId="0" fontId="14" fillId="0" borderId="0" xfId="5" applyFont="1" applyAlignment="1">
      <alignment horizontal="left" vertical="center"/>
    </xf>
    <xf numFmtId="0" fontId="38" fillId="0" borderId="0" xfId="3" applyFont="1" applyBorder="1" applyAlignment="1">
      <alignment horizontal="left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9" fillId="0" borderId="0" xfId="4" applyFont="1" applyAlignment="1">
      <alignment vertical="center"/>
    </xf>
    <xf numFmtId="0" fontId="13" fillId="0" borderId="0" xfId="6" applyFont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21" fillId="0" borderId="0" xfId="5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/>
    </xf>
    <xf numFmtId="0" fontId="39" fillId="0" borderId="0" xfId="3" applyFont="1" applyFill="1" applyBorder="1" applyAlignment="1">
      <alignment horizontal="center" vertical="center"/>
    </xf>
    <xf numFmtId="0" fontId="40" fillId="3" borderId="4" xfId="5" applyFont="1" applyFill="1" applyBorder="1" applyAlignment="1">
      <alignment horizontal="center" vertical="center"/>
    </xf>
    <xf numFmtId="0" fontId="41" fillId="3" borderId="5" xfId="5" applyFont="1" applyFill="1" applyBorder="1" applyAlignment="1">
      <alignment horizontal="center" vertical="center"/>
    </xf>
    <xf numFmtId="0" fontId="40" fillId="3" borderId="6" xfId="5" applyFont="1" applyFill="1" applyBorder="1" applyAlignment="1">
      <alignment horizontal="center" vertical="center"/>
    </xf>
    <xf numFmtId="0" fontId="42" fillId="0" borderId="0" xfId="5" applyFont="1" applyFill="1" applyBorder="1" applyAlignment="1">
      <alignment horizontal="center" vertical="center"/>
    </xf>
    <xf numFmtId="0" fontId="40" fillId="3" borderId="7" xfId="5" applyFont="1" applyFill="1" applyBorder="1" applyAlignment="1">
      <alignment horizontal="center" vertical="center"/>
    </xf>
    <xf numFmtId="0" fontId="41" fillId="3" borderId="8" xfId="5" applyFont="1" applyFill="1" applyBorder="1" applyAlignment="1">
      <alignment horizontal="center" vertical="center"/>
    </xf>
    <xf numFmtId="0" fontId="40" fillId="3" borderId="9" xfId="5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43" fillId="0" borderId="13" xfId="4" applyFont="1" applyBorder="1" applyAlignment="1">
      <alignment horizontal="center" vertical="center"/>
    </xf>
    <xf numFmtId="0" fontId="44" fillId="6" borderId="8" xfId="0" applyFont="1" applyFill="1" applyBorder="1" applyAlignment="1">
      <alignment horizontal="left" vertical="center"/>
    </xf>
    <xf numFmtId="0" fontId="45" fillId="6" borderId="8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39" fillId="2" borderId="4" xfId="3" applyFont="1" applyFill="1" applyBorder="1" applyAlignment="1">
      <alignment horizontal="center" wrapText="1"/>
    </xf>
    <xf numFmtId="0" fontId="39" fillId="2" borderId="5" xfId="3" applyFont="1" applyFill="1" applyBorder="1" applyAlignment="1">
      <alignment horizontal="left"/>
    </xf>
    <xf numFmtId="0" fontId="39" fillId="2" borderId="4" xfId="3" applyFont="1" applyFill="1" applyBorder="1" applyAlignment="1">
      <alignment horizontal="right" wrapText="1"/>
    </xf>
    <xf numFmtId="0" fontId="39" fillId="2" borderId="5" xfId="3" applyFont="1" applyFill="1" applyBorder="1" applyAlignment="1">
      <alignment horizontal="right" wrapText="1"/>
    </xf>
    <xf numFmtId="0" fontId="39" fillId="2" borderId="6" xfId="3" applyFont="1" applyFill="1" applyBorder="1" applyAlignment="1">
      <alignment horizontal="right" wrapText="1" indent="1"/>
    </xf>
    <xf numFmtId="0" fontId="39" fillId="0" borderId="0" xfId="3" applyFont="1" applyFill="1" applyBorder="1" applyAlignment="1">
      <alignment horizontal="right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right" wrapText="1"/>
    </xf>
    <xf numFmtId="0" fontId="12" fillId="7" borderId="9" xfId="0" applyFont="1" applyFill="1" applyBorder="1" applyAlignment="1">
      <alignment horizontal="right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46" fillId="8" borderId="7" xfId="0" applyFont="1" applyFill="1" applyBorder="1" applyAlignment="1">
      <alignment horizontal="center" wrapText="1"/>
    </xf>
    <xf numFmtId="0" fontId="46" fillId="8" borderId="8" xfId="0" applyFont="1" applyFill="1" applyBorder="1" applyAlignment="1">
      <alignment horizontal="right" wrapText="1" indent="1"/>
    </xf>
    <xf numFmtId="0" fontId="46" fillId="4" borderId="1" xfId="0" applyFont="1" applyFill="1" applyBorder="1" applyAlignment="1">
      <alignment horizontal="right" wrapText="1" indent="1"/>
    </xf>
    <xf numFmtId="0" fontId="39" fillId="2" borderId="14" xfId="3" applyFont="1" applyFill="1" applyBorder="1" applyAlignment="1">
      <alignment horizontal="center" wrapText="1"/>
    </xf>
    <xf numFmtId="0" fontId="39" fillId="2" borderId="15" xfId="3" applyFont="1" applyFill="1" applyBorder="1"/>
    <xf numFmtId="0" fontId="39" fillId="2" borderId="14" xfId="3" applyFont="1" applyFill="1" applyBorder="1"/>
    <xf numFmtId="0" fontId="39" fillId="2" borderId="15" xfId="3" applyFont="1" applyFill="1" applyBorder="1" applyAlignment="1">
      <alignment horizontal="center"/>
    </xf>
    <xf numFmtId="0" fontId="39" fillId="2" borderId="16" xfId="3" applyFont="1" applyFill="1" applyBorder="1" applyAlignment="1">
      <alignment horizontal="right" indent="1"/>
    </xf>
    <xf numFmtId="0" fontId="39" fillId="0" borderId="0" xfId="3" applyFont="1" applyFill="1" applyBorder="1" applyAlignment="1">
      <alignment horizontal="center"/>
    </xf>
    <xf numFmtId="0" fontId="39" fillId="2" borderId="14" xfId="3" applyFont="1" applyFill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0" xfId="4" applyFont="1"/>
    <xf numFmtId="0" fontId="12" fillId="0" borderId="0" xfId="3" applyFont="1" applyBorder="1" applyAlignment="1">
      <alignment horizontal="center"/>
    </xf>
    <xf numFmtId="0" fontId="12" fillId="0" borderId="0" xfId="3" applyFont="1" applyBorder="1"/>
    <xf numFmtId="164" fontId="12" fillId="0" borderId="2" xfId="3" applyNumberFormat="1" applyFont="1" applyBorder="1" applyAlignment="1">
      <alignment horizontal="right" indent="1"/>
    </xf>
    <xf numFmtId="164" fontId="12" fillId="0" borderId="0" xfId="3" applyNumberFormat="1" applyFont="1" applyBorder="1" applyAlignment="1">
      <alignment horizontal="right" indent="1"/>
    </xf>
    <xf numFmtId="164" fontId="12" fillId="0" borderId="3" xfId="3" applyNumberFormat="1" applyFont="1" applyBorder="1" applyAlignment="1">
      <alignment horizontal="right" indent="2"/>
    </xf>
    <xf numFmtId="40" fontId="12" fillId="0" borderId="0" xfId="3" applyNumberFormat="1" applyFont="1" applyFill="1" applyBorder="1" applyAlignment="1">
      <alignment horizontal="center"/>
    </xf>
    <xf numFmtId="38" fontId="12" fillId="0" borderId="2" xfId="3" applyNumberFormat="1" applyFont="1" applyBorder="1" applyAlignment="1">
      <alignment horizontal="right" indent="1"/>
    </xf>
    <xf numFmtId="38" fontId="12" fillId="0" borderId="0" xfId="3" applyNumberFormat="1" applyFont="1" applyBorder="1" applyAlignment="1">
      <alignment horizontal="right" indent="1"/>
    </xf>
    <xf numFmtId="38" fontId="12" fillId="0" borderId="3" xfId="3" applyNumberFormat="1" applyFont="1" applyBorder="1" applyAlignment="1">
      <alignment horizontal="right" indent="1"/>
    </xf>
    <xf numFmtId="167" fontId="12" fillId="0" borderId="2" xfId="0" applyNumberFormat="1" applyFont="1" applyBorder="1" applyAlignment="1">
      <alignment horizontal="center"/>
    </xf>
    <xf numFmtId="165" fontId="12" fillId="0" borderId="0" xfId="0" applyNumberFormat="1" applyFont="1" applyBorder="1"/>
    <xf numFmtId="38" fontId="12" fillId="0" borderId="0" xfId="0" applyNumberFormat="1" applyFont="1" applyBorder="1"/>
    <xf numFmtId="38" fontId="12" fillId="0" borderId="3" xfId="0" applyNumberFormat="1" applyFont="1" applyBorder="1"/>
    <xf numFmtId="0" fontId="6" fillId="0" borderId="3" xfId="4" applyFont="1" applyBorder="1"/>
    <xf numFmtId="165" fontId="12" fillId="0" borderId="0" xfId="0" applyNumberFormat="1" applyFont="1" applyBorder="1" applyAlignment="1">
      <alignment horizontal="center"/>
    </xf>
    <xf numFmtId="38" fontId="12" fillId="0" borderId="0" xfId="0" applyNumberFormat="1" applyFont="1" applyBorder="1" applyAlignment="1">
      <alignment horizontal="center"/>
    </xf>
    <xf numFmtId="38" fontId="12" fillId="0" borderId="3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38" fontId="12" fillId="0" borderId="0" xfId="0" applyNumberFormat="1" applyFont="1" applyBorder="1" applyAlignment="1">
      <alignment horizontal="right" indent="1"/>
    </xf>
    <xf numFmtId="38" fontId="12" fillId="5" borderId="0" xfId="0" applyNumberFormat="1" applyFont="1" applyFill="1" applyBorder="1" applyAlignment="1">
      <alignment horizontal="right" indent="1"/>
    </xf>
    <xf numFmtId="38" fontId="12" fillId="5" borderId="13" xfId="0" applyNumberFormat="1" applyFont="1" applyFill="1" applyBorder="1" applyAlignment="1">
      <alignment horizontal="right" indent="1"/>
    </xf>
    <xf numFmtId="168" fontId="39" fillId="2" borderId="12" xfId="1" quotePrefix="1" applyNumberFormat="1" applyFont="1" applyFill="1" applyBorder="1" applyAlignment="1">
      <alignment horizontal="center"/>
    </xf>
    <xf numFmtId="0" fontId="39" fillId="2" borderId="10" xfId="3" applyFont="1" applyFill="1" applyBorder="1"/>
    <xf numFmtId="40" fontId="39" fillId="2" borderId="12" xfId="3" applyNumberFormat="1" applyFont="1" applyFill="1" applyBorder="1" applyAlignment="1">
      <alignment horizontal="right"/>
    </xf>
    <xf numFmtId="40" fontId="39" fillId="2" borderId="10" xfId="3" applyNumberFormat="1" applyFont="1" applyFill="1" applyBorder="1" applyAlignment="1">
      <alignment horizontal="right"/>
    </xf>
    <xf numFmtId="40" fontId="39" fillId="2" borderId="11" xfId="3" applyNumberFormat="1" applyFont="1" applyFill="1" applyBorder="1" applyAlignment="1">
      <alignment horizontal="right" indent="1"/>
    </xf>
    <xf numFmtId="40" fontId="39" fillId="0" borderId="0" xfId="3" applyNumberFormat="1" applyFont="1" applyFill="1" applyBorder="1" applyAlignment="1">
      <alignment horizontal="center"/>
    </xf>
    <xf numFmtId="38" fontId="39" fillId="2" borderId="12" xfId="3" applyNumberFormat="1" applyFont="1" applyFill="1" applyBorder="1" applyAlignment="1">
      <alignment horizontal="right"/>
    </xf>
    <xf numFmtId="38" fontId="39" fillId="2" borderId="10" xfId="3" applyNumberFormat="1" applyFont="1" applyFill="1" applyBorder="1" applyAlignment="1">
      <alignment horizontal="right"/>
    </xf>
    <xf numFmtId="38" fontId="39" fillId="2" borderId="11" xfId="3" applyNumberFormat="1" applyFont="1" applyFill="1" applyBorder="1" applyAlignment="1">
      <alignment horizontal="right" indent="1"/>
    </xf>
    <xf numFmtId="0" fontId="47" fillId="7" borderId="7" xfId="0" applyFont="1" applyFill="1" applyBorder="1" applyAlignment="1">
      <alignment horizontal="center"/>
    </xf>
    <xf numFmtId="40" fontId="47" fillId="7" borderId="8" xfId="0" applyNumberFormat="1" applyFont="1" applyFill="1" applyBorder="1" applyAlignment="1">
      <alignment horizontal="right"/>
    </xf>
    <xf numFmtId="38" fontId="47" fillId="7" borderId="8" xfId="0" applyNumberFormat="1" applyFont="1" applyFill="1" applyBorder="1" applyAlignment="1">
      <alignment horizontal="right"/>
    </xf>
    <xf numFmtId="38" fontId="47" fillId="7" borderId="9" xfId="0" applyNumberFormat="1" applyFont="1" applyFill="1" applyBorder="1" applyAlignment="1">
      <alignment horizontal="right"/>
    </xf>
    <xf numFmtId="40" fontId="47" fillId="7" borderId="8" xfId="0" applyNumberFormat="1" applyFont="1" applyFill="1" applyBorder="1" applyAlignment="1">
      <alignment horizontal="center"/>
    </xf>
    <xf numFmtId="38" fontId="47" fillId="7" borderId="8" xfId="0" applyNumberFormat="1" applyFont="1" applyFill="1" applyBorder="1" applyAlignment="1">
      <alignment horizontal="center"/>
    </xf>
    <xf numFmtId="38" fontId="47" fillId="7" borderId="9" xfId="0" applyNumberFormat="1" applyFont="1" applyFill="1" applyBorder="1" applyAlignment="1">
      <alignment horizontal="center"/>
    </xf>
    <xf numFmtId="0" fontId="46" fillId="8" borderId="4" xfId="7" applyNumberFormat="1" applyFont="1" applyFill="1" applyBorder="1" applyAlignment="1">
      <alignment horizontal="center" vertical="center"/>
    </xf>
    <xf numFmtId="43" fontId="46" fillId="8" borderId="5" xfId="7" applyNumberFormat="1" applyFont="1" applyFill="1" applyBorder="1"/>
    <xf numFmtId="166" fontId="46" fillId="8" borderId="5" xfId="7" applyNumberFormat="1" applyFont="1" applyFill="1" applyBorder="1"/>
    <xf numFmtId="166" fontId="46" fillId="8" borderId="8" xfId="7" applyNumberFormat="1" applyFont="1" applyFill="1" applyBorder="1"/>
    <xf numFmtId="166" fontId="46" fillId="4" borderId="1" xfId="7" applyNumberFormat="1" applyFont="1" applyFill="1" applyBorder="1"/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6" fillId="0" borderId="0" xfId="4" applyFont="1" applyBorder="1"/>
    <xf numFmtId="0" fontId="48" fillId="3" borderId="5" xfId="5" applyFont="1" applyFill="1" applyBorder="1" applyAlignment="1">
      <alignment horizontal="left" vertical="center" indent="7"/>
    </xf>
    <xf numFmtId="0" fontId="48" fillId="3" borderId="8" xfId="5" applyFont="1" applyFill="1" applyBorder="1" applyAlignment="1">
      <alignment horizontal="left" vertical="center" indent="2"/>
    </xf>
    <xf numFmtId="0" fontId="49" fillId="2" borderId="7" xfId="0" applyFont="1" applyFill="1" applyBorder="1" applyAlignment="1">
      <alignment horizontal="left" vertical="center"/>
    </xf>
    <xf numFmtId="0" fontId="50" fillId="6" borderId="7" xfId="0" applyFont="1" applyFill="1" applyBorder="1" applyAlignment="1">
      <alignment horizontal="left" vertical="center"/>
    </xf>
  </cellXfs>
  <cellStyles count="60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" xfId="1" builtinId="3"/>
    <cellStyle name="Comma 2" xfId="7"/>
    <cellStyle name="Comma 3" xfId="36"/>
    <cellStyle name="Comma 3 2" xfId="58"/>
    <cellStyle name="Currency 2" xfId="37"/>
    <cellStyle name="Default" xfId="2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8"/>
    <cellStyle name="Normal 2 2" xfId="47"/>
    <cellStyle name="Normal 3" xfId="48"/>
    <cellStyle name="Normal 4" xfId="49"/>
    <cellStyle name="Normal 5" xfId="50"/>
    <cellStyle name="Normal 6" xfId="51"/>
    <cellStyle name="Normal 7" xfId="52"/>
    <cellStyle name="Normal_01 - FIN chasum" xfId="3"/>
    <cellStyle name="Normal_11 - Q2  chasum old" xfId="4"/>
    <cellStyle name="Normal_11 - Q2  summaries" xfId="5"/>
    <cellStyle name="Normal_CHA99OCT" xfId="6"/>
    <cellStyle name="Note 2" xfId="53"/>
    <cellStyle name="Output 2" xfId="54"/>
    <cellStyle name="Percent 2" xfId="59"/>
    <cellStyle name="Title 2" xfId="55"/>
    <cellStyle name="Total 2" xfId="56"/>
    <cellStyle name="Warning Text 2" xfId="5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2C9B8"/>
      <rgbColor rgb="0055D7BE"/>
      <rgbColor rgb="00CBCAA2"/>
      <rgbColor rgb="00A4D0BF"/>
      <rgbColor rgb="00FDB9C3"/>
      <rgbColor rgb="00BCF583"/>
      <rgbColor rgb="0083A0CF"/>
      <rgbColor rgb="00AC5600"/>
      <rgbColor rgb="00BB966D"/>
      <rgbColor rgb="0090DC94"/>
      <rgbColor rgb="00E7DEC3"/>
      <rgbColor rgb="003DAD98"/>
      <rgbColor rgb="00C6A1D7"/>
      <rgbColor rgb="0084D600"/>
      <rgbColor rgb="004F57A3"/>
      <rgbColor rgb="00CC99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F5FF"/>
      <color rgb="FFDBEEF3"/>
      <color rgb="FFF1F6EE"/>
      <color rgb="FF00FF00"/>
      <color rgb="FF5C7B7A"/>
      <color rgb="FF6E9292"/>
      <color rgb="FFF6F9F1"/>
      <color rgb="FFACDEC6"/>
      <color rgb="FFFF3399"/>
      <color rgb="FF59B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U460"/>
  <sheetViews>
    <sheetView showGridLines="0" tabSelected="1" zoomScaleNormal="100" zoomScaleSheetLayoutView="25" workbookViewId="0">
      <pane ySplit="9" topLeftCell="A10" activePane="bottomLeft" state="frozen"/>
      <selection pane="bottomLeft" activeCell="A10" sqref="A10"/>
    </sheetView>
  </sheetViews>
  <sheetFormatPr defaultRowHeight="15"/>
  <cols>
    <col min="1" max="1" width="6.5703125" style="14" customWidth="1"/>
    <col min="2" max="2" width="36.7109375" style="14" customWidth="1"/>
    <col min="3" max="3" width="12" style="14" customWidth="1"/>
    <col min="4" max="4" width="15" style="16" customWidth="1"/>
    <col min="5" max="5" width="13" style="16" customWidth="1"/>
    <col min="6" max="6" width="13.7109375" style="16" customWidth="1"/>
    <col min="7" max="7" width="2.42578125" style="17" customWidth="1"/>
    <col min="8" max="8" width="15.7109375" style="16" customWidth="1"/>
    <col min="9" max="9" width="13.85546875" style="16" customWidth="1"/>
    <col min="10" max="10" width="12.5703125" style="16" customWidth="1"/>
    <col min="11" max="11" width="16.140625" style="16" customWidth="1"/>
    <col min="12" max="12" width="19.28515625" style="13" customWidth="1"/>
    <col min="13" max="13" width="6.42578125" style="2" customWidth="1"/>
    <col min="14" max="14" width="11.28515625" style="2" customWidth="1"/>
    <col min="15" max="15" width="7.42578125" style="2" customWidth="1"/>
    <col min="16" max="16" width="9.7109375" style="2" customWidth="1"/>
    <col min="17" max="17" width="14.42578125" style="2" customWidth="1"/>
    <col min="18" max="18" width="10.28515625" style="2" customWidth="1"/>
    <col min="19" max="20" width="14" style="20" customWidth="1"/>
    <col min="21" max="21" width="11.7109375" style="20" customWidth="1"/>
    <col min="22" max="22" width="12.5703125" style="20" customWidth="1"/>
    <col min="23" max="23" width="10.5703125" style="20" customWidth="1"/>
    <col min="24" max="24" width="7.85546875" style="20" customWidth="1"/>
    <col min="25" max="25" width="9.5703125" style="20" customWidth="1"/>
    <col min="26" max="26" width="12" style="20" customWidth="1"/>
    <col min="27" max="27" width="15" style="20" customWidth="1"/>
    <col min="28" max="28" width="2.28515625" style="21" customWidth="1"/>
    <col min="29" max="29" width="6.7109375" style="20" customWidth="1"/>
    <col min="30" max="34" width="11.7109375" style="20" customWidth="1"/>
    <col min="35" max="35" width="2.28515625" style="21" customWidth="1"/>
    <col min="36" max="37" width="9.5703125" style="20" customWidth="1"/>
    <col min="38" max="38" width="11.28515625" style="20" customWidth="1"/>
    <col min="39" max="39" width="12.7109375" style="20" customWidth="1"/>
    <col min="40" max="40" width="9.85546875" style="20" customWidth="1"/>
    <col min="41" max="41" width="12.28515625" style="20" customWidth="1"/>
    <col min="42" max="44" width="9.85546875" style="2" customWidth="1"/>
    <col min="45" max="45" width="9.5703125" style="2" customWidth="1"/>
    <col min="46" max="46" width="11.7109375" style="2" customWidth="1"/>
    <col min="47" max="47" width="8.85546875" style="14"/>
    <col min="48" max="16384" width="9.140625" style="14"/>
  </cols>
  <sheetData>
    <row r="1" spans="1:47" s="35" customFormat="1" ht="22.15" customHeight="1">
      <c r="A1" s="27" t="s">
        <v>50</v>
      </c>
      <c r="B1" s="29"/>
      <c r="C1" s="29"/>
      <c r="D1" s="30"/>
      <c r="E1" s="30"/>
      <c r="F1" s="30"/>
      <c r="G1" s="31"/>
      <c r="H1" s="30"/>
      <c r="I1" s="30"/>
      <c r="J1" s="30"/>
      <c r="K1" s="30"/>
      <c r="L1" s="32"/>
      <c r="M1" s="33"/>
      <c r="N1" s="33"/>
      <c r="O1" s="34"/>
      <c r="P1" s="34"/>
      <c r="Q1" s="33"/>
      <c r="R1" s="33"/>
      <c r="S1" s="33"/>
      <c r="T1" s="33"/>
      <c r="U1" s="33"/>
      <c r="V1" s="33"/>
      <c r="W1" s="33"/>
      <c r="X1" s="34"/>
      <c r="Y1" s="33"/>
      <c r="Z1" s="33"/>
      <c r="AA1" s="33"/>
      <c r="AB1" s="14"/>
      <c r="AC1" s="19"/>
      <c r="AD1" s="19"/>
      <c r="AE1" s="19"/>
      <c r="AF1" s="19"/>
      <c r="AG1" s="19"/>
      <c r="AH1" s="19"/>
      <c r="AI1" s="14"/>
      <c r="AJ1" s="20"/>
      <c r="AK1" s="39"/>
      <c r="AL1" s="39"/>
      <c r="AM1" s="39"/>
      <c r="AN1" s="39"/>
      <c r="AO1" s="40" t="s">
        <v>119</v>
      </c>
      <c r="AP1" s="39"/>
      <c r="AQ1" s="39"/>
      <c r="AR1" s="39"/>
      <c r="AS1" s="40" t="s">
        <v>119</v>
      </c>
      <c r="AT1" s="40" t="s">
        <v>119</v>
      </c>
      <c r="AU1" s="14"/>
    </row>
    <row r="2" spans="1:47" s="35" customFormat="1" ht="22.15" customHeight="1">
      <c r="A2" s="28" t="s">
        <v>111</v>
      </c>
      <c r="B2" s="36"/>
      <c r="C2" s="36"/>
      <c r="D2" s="36"/>
      <c r="E2" s="36"/>
      <c r="F2" s="36"/>
      <c r="G2" s="37"/>
      <c r="H2" s="36"/>
      <c r="I2" s="36"/>
      <c r="J2" s="36"/>
      <c r="K2" s="36"/>
      <c r="L2" s="32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14"/>
      <c r="AC2" s="19"/>
      <c r="AD2" s="19"/>
      <c r="AE2" s="19"/>
      <c r="AF2" s="19"/>
      <c r="AG2" s="19"/>
      <c r="AH2" s="19"/>
      <c r="AI2" s="14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4"/>
    </row>
    <row r="3" spans="1:47" s="3" customFormat="1" ht="22.15" customHeight="1">
      <c r="A3" s="38" t="s">
        <v>112</v>
      </c>
      <c r="D3" s="4"/>
      <c r="E3" s="4"/>
      <c r="F3" s="4"/>
      <c r="G3" s="5"/>
      <c r="H3" s="36"/>
      <c r="I3" s="36"/>
      <c r="J3" s="36"/>
      <c r="K3" s="4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C3" s="19"/>
      <c r="AD3" s="19"/>
      <c r="AE3" s="19"/>
      <c r="AF3" s="19"/>
      <c r="AG3" s="19"/>
      <c r="AH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7" s="3" customFormat="1" ht="13.5" customHeight="1">
      <c r="D4" s="4"/>
      <c r="E4" s="4"/>
      <c r="F4" s="4"/>
      <c r="G4" s="5"/>
      <c r="H4" s="18"/>
      <c r="I4" s="4"/>
      <c r="J4" s="4"/>
      <c r="K4" s="4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C4" s="19"/>
      <c r="AD4" s="19"/>
      <c r="AE4" s="19"/>
      <c r="AF4" s="19"/>
      <c r="AG4" s="19"/>
      <c r="AH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7" s="10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C5" s="19"/>
      <c r="AD5" s="19"/>
      <c r="AE5" s="19"/>
      <c r="AF5" s="19"/>
      <c r="AG5" s="19"/>
      <c r="AH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7" s="12" customFormat="1" ht="13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C6" s="19"/>
      <c r="AD6" s="19"/>
      <c r="AE6" s="19"/>
      <c r="AF6" s="19"/>
      <c r="AG6" s="19"/>
      <c r="AH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7" s="56" customFormat="1" ht="23.25">
      <c r="A7" s="41"/>
      <c r="B7" s="41"/>
      <c r="C7" s="42"/>
      <c r="D7" s="128" t="s">
        <v>51</v>
      </c>
      <c r="E7" s="43"/>
      <c r="F7" s="44"/>
      <c r="G7" s="45"/>
      <c r="H7" s="46"/>
      <c r="I7" s="129" t="s">
        <v>52</v>
      </c>
      <c r="J7" s="47"/>
      <c r="K7" s="48"/>
      <c r="L7" s="11"/>
      <c r="M7" s="130" t="s">
        <v>120</v>
      </c>
      <c r="N7" s="49"/>
      <c r="O7" s="49"/>
      <c r="P7" s="49"/>
      <c r="Q7" s="49"/>
      <c r="R7" s="49"/>
      <c r="S7" s="50"/>
      <c r="T7" s="50"/>
      <c r="U7" s="50"/>
      <c r="V7" s="50"/>
      <c r="W7" s="50"/>
      <c r="X7" s="50"/>
      <c r="Y7" s="50"/>
      <c r="Z7" s="50"/>
      <c r="AA7" s="51"/>
      <c r="AB7" s="52"/>
      <c r="AC7" s="130" t="s">
        <v>121</v>
      </c>
      <c r="AD7" s="50"/>
      <c r="AE7" s="50"/>
      <c r="AF7" s="50"/>
      <c r="AG7" s="50"/>
      <c r="AH7" s="51" t="s">
        <v>113</v>
      </c>
      <c r="AI7" s="52"/>
      <c r="AJ7" s="131" t="s">
        <v>122</v>
      </c>
      <c r="AK7" s="53"/>
      <c r="AL7" s="53"/>
      <c r="AM7" s="53"/>
      <c r="AN7" s="54"/>
      <c r="AO7" s="54"/>
      <c r="AP7" s="54"/>
      <c r="AQ7" s="54"/>
      <c r="AR7" s="54"/>
      <c r="AS7" s="54"/>
      <c r="AT7" s="55"/>
    </row>
    <row r="8" spans="1:47" s="56" customFormat="1" ht="51">
      <c r="A8" s="57" t="s">
        <v>10</v>
      </c>
      <c r="B8" s="58" t="s">
        <v>35</v>
      </c>
      <c r="C8" s="59" t="s">
        <v>53</v>
      </c>
      <c r="D8" s="60" t="s">
        <v>62</v>
      </c>
      <c r="E8" s="60" t="s">
        <v>0</v>
      </c>
      <c r="F8" s="61" t="s">
        <v>1</v>
      </c>
      <c r="G8" s="62"/>
      <c r="H8" s="59" t="s">
        <v>56</v>
      </c>
      <c r="I8" s="60" t="s">
        <v>57</v>
      </c>
      <c r="J8" s="60" t="s">
        <v>58</v>
      </c>
      <c r="K8" s="61" t="s">
        <v>59</v>
      </c>
      <c r="L8" s="11"/>
      <c r="M8" s="63" t="s">
        <v>4</v>
      </c>
      <c r="N8" s="64" t="s">
        <v>70</v>
      </c>
      <c r="O8" s="64" t="s">
        <v>71</v>
      </c>
      <c r="P8" s="64" t="s">
        <v>109</v>
      </c>
      <c r="Q8" s="64" t="s">
        <v>110</v>
      </c>
      <c r="R8" s="64" t="s">
        <v>73</v>
      </c>
      <c r="S8" s="64" t="s">
        <v>74</v>
      </c>
      <c r="T8" s="64" t="s">
        <v>72</v>
      </c>
      <c r="U8" s="64" t="s">
        <v>63</v>
      </c>
      <c r="V8" s="64" t="s">
        <v>64</v>
      </c>
      <c r="W8" s="64" t="s">
        <v>65</v>
      </c>
      <c r="X8" s="64" t="s">
        <v>75</v>
      </c>
      <c r="Y8" s="64" t="s">
        <v>66</v>
      </c>
      <c r="Z8" s="64" t="s">
        <v>67</v>
      </c>
      <c r="AA8" s="65" t="s">
        <v>68</v>
      </c>
      <c r="AB8" s="52"/>
      <c r="AC8" s="63" t="s">
        <v>10</v>
      </c>
      <c r="AD8" s="66" t="s">
        <v>114</v>
      </c>
      <c r="AE8" s="66" t="s">
        <v>115</v>
      </c>
      <c r="AF8" s="66" t="s">
        <v>116</v>
      </c>
      <c r="AG8" s="66" t="s">
        <v>117</v>
      </c>
      <c r="AH8" s="67" t="s">
        <v>118</v>
      </c>
      <c r="AI8" s="52"/>
      <c r="AJ8" s="68" t="s">
        <v>10</v>
      </c>
      <c r="AK8" s="69" t="s">
        <v>27</v>
      </c>
      <c r="AL8" s="69" t="s">
        <v>76</v>
      </c>
      <c r="AM8" s="69" t="s">
        <v>77</v>
      </c>
      <c r="AN8" s="69" t="s">
        <v>78</v>
      </c>
      <c r="AO8" s="69" t="s">
        <v>79</v>
      </c>
      <c r="AP8" s="69" t="s">
        <v>80</v>
      </c>
      <c r="AQ8" s="69" t="s">
        <v>81</v>
      </c>
      <c r="AR8" s="69" t="s">
        <v>82</v>
      </c>
      <c r="AS8" s="69" t="s">
        <v>83</v>
      </c>
      <c r="AT8" s="70" t="s">
        <v>84</v>
      </c>
    </row>
    <row r="9" spans="1:47" s="79" customFormat="1" ht="16.5" customHeight="1" thickBot="1">
      <c r="A9" s="71"/>
      <c r="B9" s="72"/>
      <c r="C9" s="73"/>
      <c r="D9" s="74"/>
      <c r="E9" s="74"/>
      <c r="F9" s="75"/>
      <c r="G9" s="76"/>
      <c r="H9" s="77"/>
      <c r="I9" s="74"/>
      <c r="J9" s="74"/>
      <c r="K9" s="75"/>
      <c r="L9" s="13"/>
      <c r="M9" s="63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5"/>
      <c r="AB9" s="52"/>
      <c r="AC9" s="64"/>
      <c r="AD9" s="66"/>
      <c r="AE9" s="66"/>
      <c r="AF9" s="66"/>
      <c r="AG9" s="66"/>
      <c r="AH9" s="67"/>
      <c r="AI9" s="52"/>
      <c r="AJ9" s="68"/>
      <c r="AK9" s="69"/>
      <c r="AL9" s="69"/>
      <c r="AM9" s="69"/>
      <c r="AN9" s="69"/>
      <c r="AO9" s="69"/>
      <c r="AP9" s="69"/>
      <c r="AQ9" s="69"/>
      <c r="AR9" s="69"/>
      <c r="AS9" s="69"/>
      <c r="AT9" s="70"/>
      <c r="AU9" s="78" t="s">
        <v>69</v>
      </c>
    </row>
    <row r="10" spans="1:47" s="79" customFormat="1" ht="13.5" customHeight="1">
      <c r="A10" s="80">
        <v>409</v>
      </c>
      <c r="B10" s="81" t="s">
        <v>60</v>
      </c>
      <c r="C10" s="82">
        <v>420</v>
      </c>
      <c r="D10" s="83" t="str">
        <f t="shared" ref="D10:D73" si="0">IF(O10=0,"",O10)</f>
        <v/>
      </c>
      <c r="E10" s="83">
        <f t="shared" ref="E10:E73" si="1">P10</f>
        <v>0</v>
      </c>
      <c r="F10" s="84">
        <f t="shared" ref="F10:F73" si="2">N10</f>
        <v>408.08000000000004</v>
      </c>
      <c r="G10" s="85"/>
      <c r="H10" s="86">
        <f t="shared" ref="H10:H41" si="3">Q10-R10+W10+AL10+AP10</f>
        <v>4612949</v>
      </c>
      <c r="I10" s="87">
        <f t="shared" ref="I10:I41" si="4">T10+X10+AM10+AQ10</f>
        <v>0</v>
      </c>
      <c r="J10" s="87">
        <f t="shared" ref="J10:J41" si="5">U10+Y10+AN10+AR10</f>
        <v>364417</v>
      </c>
      <c r="K10" s="88">
        <f>SUM(H10:J10)</f>
        <v>4977366</v>
      </c>
      <c r="L10" s="87"/>
      <c r="M10" s="89">
        <v>409</v>
      </c>
      <c r="N10" s="90">
        <v>408.08000000000004</v>
      </c>
      <c r="O10" s="90">
        <v>0</v>
      </c>
      <c r="P10" s="90">
        <v>0</v>
      </c>
      <c r="Q10" s="91">
        <v>4579052</v>
      </c>
      <c r="R10" s="91">
        <v>0</v>
      </c>
      <c r="S10" s="91">
        <v>4579052</v>
      </c>
      <c r="T10" s="91">
        <v>0</v>
      </c>
      <c r="U10" s="91">
        <v>361738</v>
      </c>
      <c r="V10" s="91">
        <v>4940790</v>
      </c>
      <c r="W10" s="91">
        <v>33897</v>
      </c>
      <c r="X10" s="91">
        <v>0</v>
      </c>
      <c r="Y10" s="91">
        <v>2679</v>
      </c>
      <c r="Z10" s="91">
        <v>36576</v>
      </c>
      <c r="AA10" s="92">
        <v>4977366</v>
      </c>
      <c r="AB10" s="93"/>
      <c r="AC10" s="89">
        <v>409</v>
      </c>
      <c r="AD10" s="94">
        <v>0</v>
      </c>
      <c r="AE10" s="95">
        <v>0</v>
      </c>
      <c r="AF10" s="95">
        <v>0</v>
      </c>
      <c r="AG10" s="95">
        <v>0</v>
      </c>
      <c r="AH10" s="96">
        <v>0</v>
      </c>
      <c r="AI10" s="93"/>
      <c r="AJ10" s="97">
        <v>409</v>
      </c>
      <c r="AK10" s="98">
        <v>0</v>
      </c>
      <c r="AL10" s="98">
        <v>0</v>
      </c>
      <c r="AM10" s="98">
        <v>0</v>
      </c>
      <c r="AN10" s="98">
        <v>0</v>
      </c>
      <c r="AO10" s="99">
        <f t="shared" ref="AO10:AO73" si="6">SUM(AL10:AN10)</f>
        <v>0</v>
      </c>
      <c r="AP10" s="98">
        <v>0</v>
      </c>
      <c r="AQ10" s="98">
        <v>0</v>
      </c>
      <c r="AR10" s="98">
        <v>0</v>
      </c>
      <c r="AS10" s="99">
        <f t="shared" ref="AS10:AS73" si="7">SUM(AP10:AR10)</f>
        <v>0</v>
      </c>
      <c r="AT10" s="100">
        <f t="shared" ref="AT10:AT73" si="8">AO10+AS10</f>
        <v>0</v>
      </c>
    </row>
    <row r="11" spans="1:47" s="79" customFormat="1" ht="13.5" customHeight="1">
      <c r="A11" s="80">
        <v>410</v>
      </c>
      <c r="B11" s="81" t="s">
        <v>26</v>
      </c>
      <c r="C11" s="82">
        <v>1141</v>
      </c>
      <c r="D11" s="83" t="str">
        <f t="shared" si="0"/>
        <v/>
      </c>
      <c r="E11" s="83">
        <f t="shared" si="1"/>
        <v>0</v>
      </c>
      <c r="F11" s="84">
        <f t="shared" si="2"/>
        <v>1126.0799999999997</v>
      </c>
      <c r="G11" s="85"/>
      <c r="H11" s="86">
        <f t="shared" si="3"/>
        <v>15498072.823638581</v>
      </c>
      <c r="I11" s="87">
        <f t="shared" si="4"/>
        <v>0</v>
      </c>
      <c r="J11" s="87">
        <f t="shared" si="5"/>
        <v>1005591</v>
      </c>
      <c r="K11" s="88">
        <f t="shared" ref="K11:K74" si="9">SUM(H11:J11)</f>
        <v>16503663.823638581</v>
      </c>
      <c r="L11" s="87"/>
      <c r="M11" s="89">
        <v>410</v>
      </c>
      <c r="N11" s="90">
        <v>1126.0799999999997</v>
      </c>
      <c r="O11" s="90">
        <v>0</v>
      </c>
      <c r="P11" s="90">
        <v>0</v>
      </c>
      <c r="Q11" s="91">
        <v>15353201</v>
      </c>
      <c r="R11" s="91">
        <v>0</v>
      </c>
      <c r="S11" s="91">
        <v>15353201</v>
      </c>
      <c r="T11" s="91">
        <v>0</v>
      </c>
      <c r="U11" s="91">
        <v>996054</v>
      </c>
      <c r="V11" s="91">
        <v>16349255</v>
      </c>
      <c r="W11" s="91">
        <v>143694</v>
      </c>
      <c r="X11" s="91">
        <v>0</v>
      </c>
      <c r="Y11" s="91">
        <v>9537</v>
      </c>
      <c r="Z11" s="91">
        <v>153231</v>
      </c>
      <c r="AA11" s="92">
        <v>16502486</v>
      </c>
      <c r="AB11" s="93"/>
      <c r="AC11" s="89">
        <v>410</v>
      </c>
      <c r="AD11" s="94">
        <v>2</v>
      </c>
      <c r="AE11" s="95">
        <v>25044</v>
      </c>
      <c r="AF11" s="95">
        <v>0</v>
      </c>
      <c r="AG11" s="95">
        <v>1786</v>
      </c>
      <c r="AH11" s="96">
        <v>26830</v>
      </c>
      <c r="AI11" s="93"/>
      <c r="AJ11" s="97">
        <v>410</v>
      </c>
      <c r="AK11" s="98">
        <v>0</v>
      </c>
      <c r="AL11" s="98">
        <v>1177.8236385800619</v>
      </c>
      <c r="AM11" s="98">
        <v>0</v>
      </c>
      <c r="AN11" s="98">
        <v>0</v>
      </c>
      <c r="AO11" s="99">
        <f t="shared" si="6"/>
        <v>1177.8236385800619</v>
      </c>
      <c r="AP11" s="98">
        <v>0</v>
      </c>
      <c r="AQ11" s="98">
        <v>0</v>
      </c>
      <c r="AR11" s="98">
        <v>0</v>
      </c>
      <c r="AS11" s="99">
        <f t="shared" si="7"/>
        <v>0</v>
      </c>
      <c r="AT11" s="100">
        <f t="shared" si="8"/>
        <v>1177.8236385800619</v>
      </c>
    </row>
    <row r="12" spans="1:47" s="79" customFormat="1" ht="13.5" customHeight="1">
      <c r="A12" s="80">
        <v>412</v>
      </c>
      <c r="B12" s="81" t="s">
        <v>9</v>
      </c>
      <c r="C12" s="82">
        <v>540</v>
      </c>
      <c r="D12" s="83" t="str">
        <f t="shared" si="0"/>
        <v/>
      </c>
      <c r="E12" s="83">
        <f t="shared" si="1"/>
        <v>0</v>
      </c>
      <c r="F12" s="84">
        <f t="shared" si="2"/>
        <v>525.11999999999989</v>
      </c>
      <c r="G12" s="85"/>
      <c r="H12" s="86">
        <f t="shared" si="3"/>
        <v>8120380</v>
      </c>
      <c r="I12" s="87">
        <f t="shared" si="4"/>
        <v>0</v>
      </c>
      <c r="J12" s="87">
        <f t="shared" si="5"/>
        <v>468931</v>
      </c>
      <c r="K12" s="88">
        <f t="shared" si="9"/>
        <v>8589311</v>
      </c>
      <c r="L12" s="87"/>
      <c r="M12" s="89">
        <v>412</v>
      </c>
      <c r="N12" s="90">
        <v>525.11999999999989</v>
      </c>
      <c r="O12" s="90">
        <v>0</v>
      </c>
      <c r="P12" s="90">
        <v>0</v>
      </c>
      <c r="Q12" s="91">
        <v>7969594</v>
      </c>
      <c r="R12" s="91">
        <v>0</v>
      </c>
      <c r="S12" s="91">
        <v>7969594</v>
      </c>
      <c r="T12" s="91">
        <v>0</v>
      </c>
      <c r="U12" s="91">
        <v>460290</v>
      </c>
      <c r="V12" s="91">
        <v>8429884</v>
      </c>
      <c r="W12" s="91">
        <v>150834</v>
      </c>
      <c r="X12" s="91">
        <v>0</v>
      </c>
      <c r="Y12" s="91">
        <v>8645</v>
      </c>
      <c r="Z12" s="91">
        <v>159479</v>
      </c>
      <c r="AA12" s="92">
        <v>8589363</v>
      </c>
      <c r="AB12" s="93"/>
      <c r="AC12" s="89">
        <v>412</v>
      </c>
      <c r="AD12" s="94">
        <v>0</v>
      </c>
      <c r="AE12" s="95">
        <v>0</v>
      </c>
      <c r="AF12" s="95">
        <v>0</v>
      </c>
      <c r="AG12" s="95">
        <v>0</v>
      </c>
      <c r="AH12" s="96">
        <v>0</v>
      </c>
      <c r="AI12" s="93"/>
      <c r="AJ12" s="97">
        <v>412</v>
      </c>
      <c r="AK12" s="98">
        <v>-3.3222591362118692E-3</v>
      </c>
      <c r="AL12" s="98">
        <v>-48</v>
      </c>
      <c r="AM12" s="98">
        <v>0</v>
      </c>
      <c r="AN12" s="98">
        <v>-4</v>
      </c>
      <c r="AO12" s="99">
        <f t="shared" si="6"/>
        <v>-52</v>
      </c>
      <c r="AP12" s="98">
        <v>0</v>
      </c>
      <c r="AQ12" s="98">
        <v>0</v>
      </c>
      <c r="AR12" s="98">
        <v>0</v>
      </c>
      <c r="AS12" s="99">
        <f t="shared" si="7"/>
        <v>0</v>
      </c>
      <c r="AT12" s="100">
        <f t="shared" si="8"/>
        <v>-52</v>
      </c>
    </row>
    <row r="13" spans="1:47" s="79" customFormat="1" ht="13.5" customHeight="1">
      <c r="A13" s="80">
        <v>413</v>
      </c>
      <c r="B13" s="81" t="s">
        <v>25</v>
      </c>
      <c r="C13" s="82">
        <v>220</v>
      </c>
      <c r="D13" s="83">
        <f t="shared" si="0"/>
        <v>1.0500000000000131</v>
      </c>
      <c r="E13" s="83">
        <f t="shared" si="1"/>
        <v>0</v>
      </c>
      <c r="F13" s="84">
        <f t="shared" si="2"/>
        <v>221.05</v>
      </c>
      <c r="G13" s="85"/>
      <c r="H13" s="86">
        <f t="shared" si="3"/>
        <v>3507207</v>
      </c>
      <c r="I13" s="87">
        <f t="shared" si="4"/>
        <v>0</v>
      </c>
      <c r="J13" s="87">
        <f t="shared" si="5"/>
        <v>196502</v>
      </c>
      <c r="K13" s="88">
        <f t="shared" si="9"/>
        <v>3703709</v>
      </c>
      <c r="L13" s="87"/>
      <c r="M13" s="89">
        <v>413</v>
      </c>
      <c r="N13" s="90">
        <v>221.05</v>
      </c>
      <c r="O13" s="90">
        <v>1.0500000000000131</v>
      </c>
      <c r="P13" s="90">
        <v>0</v>
      </c>
      <c r="Q13" s="91">
        <v>3415757</v>
      </c>
      <c r="R13" s="91">
        <v>0</v>
      </c>
      <c r="S13" s="91">
        <v>3415757</v>
      </c>
      <c r="T13" s="91">
        <v>0</v>
      </c>
      <c r="U13" s="91">
        <v>191177</v>
      </c>
      <c r="V13" s="91">
        <v>3606934</v>
      </c>
      <c r="W13" s="91">
        <v>91450</v>
      </c>
      <c r="X13" s="91">
        <v>0</v>
      </c>
      <c r="Y13" s="91">
        <v>5325</v>
      </c>
      <c r="Z13" s="91">
        <v>96775</v>
      </c>
      <c r="AA13" s="92">
        <v>3703709</v>
      </c>
      <c r="AB13" s="93"/>
      <c r="AC13" s="89">
        <v>413</v>
      </c>
      <c r="AD13" s="94">
        <v>0</v>
      </c>
      <c r="AE13" s="95">
        <v>0</v>
      </c>
      <c r="AF13" s="95">
        <v>0</v>
      </c>
      <c r="AG13" s="95">
        <v>0</v>
      </c>
      <c r="AH13" s="96">
        <v>0</v>
      </c>
      <c r="AI13" s="93"/>
      <c r="AJ13" s="97">
        <v>413</v>
      </c>
      <c r="AK13" s="98">
        <v>0</v>
      </c>
      <c r="AL13" s="98">
        <v>0</v>
      </c>
      <c r="AM13" s="98">
        <v>0</v>
      </c>
      <c r="AN13" s="98">
        <v>0</v>
      </c>
      <c r="AO13" s="99">
        <f t="shared" si="6"/>
        <v>0</v>
      </c>
      <c r="AP13" s="98">
        <v>0</v>
      </c>
      <c r="AQ13" s="98">
        <v>0</v>
      </c>
      <c r="AR13" s="98">
        <v>0</v>
      </c>
      <c r="AS13" s="99">
        <f t="shared" si="7"/>
        <v>0</v>
      </c>
      <c r="AT13" s="100">
        <f t="shared" si="8"/>
        <v>0</v>
      </c>
    </row>
    <row r="14" spans="1:47" s="79" customFormat="1" ht="13.5" customHeight="1">
      <c r="A14" s="80">
        <v>414</v>
      </c>
      <c r="B14" s="81" t="s">
        <v>44</v>
      </c>
      <c r="C14" s="82">
        <v>363</v>
      </c>
      <c r="D14" s="83" t="str">
        <f t="shared" si="0"/>
        <v/>
      </c>
      <c r="E14" s="83">
        <f t="shared" si="1"/>
        <v>0</v>
      </c>
      <c r="F14" s="84">
        <f t="shared" si="2"/>
        <v>350.68000000000012</v>
      </c>
      <c r="G14" s="85"/>
      <c r="H14" s="86">
        <f t="shared" si="3"/>
        <v>4672067</v>
      </c>
      <c r="I14" s="87">
        <f t="shared" si="4"/>
        <v>0</v>
      </c>
      <c r="J14" s="87">
        <f t="shared" si="5"/>
        <v>313158</v>
      </c>
      <c r="K14" s="88">
        <f t="shared" si="9"/>
        <v>4985225</v>
      </c>
      <c r="L14" s="87"/>
      <c r="M14" s="89">
        <v>414</v>
      </c>
      <c r="N14" s="90">
        <v>350.68000000000012</v>
      </c>
      <c r="O14" s="90">
        <v>0</v>
      </c>
      <c r="P14" s="90">
        <v>0</v>
      </c>
      <c r="Q14" s="91">
        <v>4608510</v>
      </c>
      <c r="R14" s="91">
        <v>0</v>
      </c>
      <c r="S14" s="91">
        <v>4608510</v>
      </c>
      <c r="T14" s="91">
        <v>0</v>
      </c>
      <c r="U14" s="91">
        <v>308693</v>
      </c>
      <c r="V14" s="91">
        <v>4917203</v>
      </c>
      <c r="W14" s="91">
        <v>63557</v>
      </c>
      <c r="X14" s="91">
        <v>0</v>
      </c>
      <c r="Y14" s="91">
        <v>4465</v>
      </c>
      <c r="Z14" s="91">
        <v>68022</v>
      </c>
      <c r="AA14" s="92">
        <v>4985225</v>
      </c>
      <c r="AB14" s="93"/>
      <c r="AC14" s="89">
        <v>414</v>
      </c>
      <c r="AD14" s="94">
        <v>0</v>
      </c>
      <c r="AE14" s="95">
        <v>0</v>
      </c>
      <c r="AF14" s="95">
        <v>0</v>
      </c>
      <c r="AG14" s="95">
        <v>0</v>
      </c>
      <c r="AH14" s="96">
        <v>0</v>
      </c>
      <c r="AI14" s="93"/>
      <c r="AJ14" s="97">
        <v>414</v>
      </c>
      <c r="AK14" s="98">
        <v>0</v>
      </c>
      <c r="AL14" s="98">
        <v>0</v>
      </c>
      <c r="AM14" s="98">
        <v>0</v>
      </c>
      <c r="AN14" s="98">
        <v>0</v>
      </c>
      <c r="AO14" s="99">
        <f t="shared" si="6"/>
        <v>0</v>
      </c>
      <c r="AP14" s="98">
        <v>0</v>
      </c>
      <c r="AQ14" s="98">
        <v>0</v>
      </c>
      <c r="AR14" s="98">
        <v>0</v>
      </c>
      <c r="AS14" s="99">
        <f t="shared" si="7"/>
        <v>0</v>
      </c>
      <c r="AT14" s="100">
        <f t="shared" si="8"/>
        <v>0</v>
      </c>
    </row>
    <row r="15" spans="1:47" s="79" customFormat="1" ht="13.5" customHeight="1">
      <c r="A15" s="80">
        <v>416</v>
      </c>
      <c r="B15" s="81" t="s">
        <v>28</v>
      </c>
      <c r="C15" s="82">
        <v>466</v>
      </c>
      <c r="D15" s="83" t="str">
        <f t="shared" si="0"/>
        <v/>
      </c>
      <c r="E15" s="83">
        <f t="shared" si="1"/>
        <v>54.52</v>
      </c>
      <c r="F15" s="84">
        <f t="shared" si="2"/>
        <v>459.57</v>
      </c>
      <c r="G15" s="85"/>
      <c r="H15" s="86">
        <f t="shared" si="3"/>
        <v>7454865</v>
      </c>
      <c r="I15" s="87">
        <f t="shared" si="4"/>
        <v>66678</v>
      </c>
      <c r="J15" s="87">
        <f t="shared" si="5"/>
        <v>410394</v>
      </c>
      <c r="K15" s="88">
        <f t="shared" si="9"/>
        <v>7931937</v>
      </c>
      <c r="L15" s="87"/>
      <c r="M15" s="89">
        <v>416</v>
      </c>
      <c r="N15" s="90">
        <v>459.57</v>
      </c>
      <c r="O15" s="90">
        <v>0</v>
      </c>
      <c r="P15" s="90">
        <v>54.52</v>
      </c>
      <c r="Q15" s="91">
        <v>7270816</v>
      </c>
      <c r="R15" s="91">
        <v>0</v>
      </c>
      <c r="S15" s="91">
        <v>7270816</v>
      </c>
      <c r="T15" s="91">
        <v>65455</v>
      </c>
      <c r="U15" s="91">
        <v>400124</v>
      </c>
      <c r="V15" s="91">
        <v>7736395</v>
      </c>
      <c r="W15" s="91">
        <v>184049</v>
      </c>
      <c r="X15" s="91">
        <v>1223</v>
      </c>
      <c r="Y15" s="91">
        <v>10270</v>
      </c>
      <c r="Z15" s="91">
        <v>195542</v>
      </c>
      <c r="AA15" s="92">
        <v>7931937</v>
      </c>
      <c r="AB15" s="93"/>
      <c r="AC15" s="89">
        <v>416</v>
      </c>
      <c r="AD15" s="94">
        <v>0</v>
      </c>
      <c r="AE15" s="95">
        <v>0</v>
      </c>
      <c r="AF15" s="95">
        <v>0</v>
      </c>
      <c r="AG15" s="95">
        <v>0</v>
      </c>
      <c r="AH15" s="96">
        <v>0</v>
      </c>
      <c r="AI15" s="93"/>
      <c r="AJ15" s="97">
        <v>416</v>
      </c>
      <c r="AK15" s="98">
        <v>0</v>
      </c>
      <c r="AL15" s="98">
        <v>0</v>
      </c>
      <c r="AM15" s="98">
        <v>0</v>
      </c>
      <c r="AN15" s="98">
        <v>0</v>
      </c>
      <c r="AO15" s="99">
        <f t="shared" si="6"/>
        <v>0</v>
      </c>
      <c r="AP15" s="98">
        <v>0</v>
      </c>
      <c r="AQ15" s="98">
        <v>0</v>
      </c>
      <c r="AR15" s="98">
        <v>0</v>
      </c>
      <c r="AS15" s="99">
        <f t="shared" si="7"/>
        <v>0</v>
      </c>
      <c r="AT15" s="100">
        <f t="shared" si="8"/>
        <v>0</v>
      </c>
    </row>
    <row r="16" spans="1:47" s="79" customFormat="1" ht="13.5" customHeight="1">
      <c r="A16" s="80">
        <v>417</v>
      </c>
      <c r="B16" s="81" t="s">
        <v>61</v>
      </c>
      <c r="C16" s="82">
        <v>312</v>
      </c>
      <c r="D16" s="83" t="str">
        <f t="shared" si="0"/>
        <v/>
      </c>
      <c r="E16" s="83">
        <f t="shared" si="1"/>
        <v>0</v>
      </c>
      <c r="F16" s="84">
        <f t="shared" si="2"/>
        <v>309.85000000000002</v>
      </c>
      <c r="G16" s="85"/>
      <c r="H16" s="86">
        <f t="shared" si="3"/>
        <v>5151945</v>
      </c>
      <c r="I16" s="87">
        <f t="shared" si="4"/>
        <v>0</v>
      </c>
      <c r="J16" s="87">
        <f t="shared" si="5"/>
        <v>276695</v>
      </c>
      <c r="K16" s="88">
        <f t="shared" si="9"/>
        <v>5428640</v>
      </c>
      <c r="L16" s="87"/>
      <c r="M16" s="89">
        <v>417</v>
      </c>
      <c r="N16" s="90">
        <v>309.85000000000002</v>
      </c>
      <c r="O16" s="90">
        <v>0</v>
      </c>
      <c r="P16" s="90">
        <v>0</v>
      </c>
      <c r="Q16" s="91">
        <v>5151945</v>
      </c>
      <c r="R16" s="91">
        <v>0</v>
      </c>
      <c r="S16" s="91">
        <v>5151945</v>
      </c>
      <c r="T16" s="91">
        <v>0</v>
      </c>
      <c r="U16" s="91">
        <v>276695</v>
      </c>
      <c r="V16" s="91">
        <v>5428640</v>
      </c>
      <c r="W16" s="91">
        <v>0</v>
      </c>
      <c r="X16" s="91">
        <v>0</v>
      </c>
      <c r="Y16" s="91">
        <v>0</v>
      </c>
      <c r="Z16" s="91">
        <v>0</v>
      </c>
      <c r="AA16" s="92">
        <v>5428640</v>
      </c>
      <c r="AB16" s="93"/>
      <c r="AC16" s="89">
        <v>417</v>
      </c>
      <c r="AD16" s="94">
        <v>0</v>
      </c>
      <c r="AE16" s="95">
        <v>0</v>
      </c>
      <c r="AF16" s="95">
        <v>0</v>
      </c>
      <c r="AG16" s="95">
        <v>0</v>
      </c>
      <c r="AH16" s="96">
        <v>0</v>
      </c>
      <c r="AI16" s="93"/>
      <c r="AJ16" s="97">
        <v>417</v>
      </c>
      <c r="AK16" s="98">
        <v>0</v>
      </c>
      <c r="AL16" s="98">
        <v>0</v>
      </c>
      <c r="AM16" s="98">
        <v>0</v>
      </c>
      <c r="AN16" s="98">
        <v>0</v>
      </c>
      <c r="AO16" s="99">
        <f t="shared" si="6"/>
        <v>0</v>
      </c>
      <c r="AP16" s="98">
        <v>0</v>
      </c>
      <c r="AQ16" s="98">
        <v>0</v>
      </c>
      <c r="AR16" s="98">
        <v>0</v>
      </c>
      <c r="AS16" s="99">
        <f t="shared" si="7"/>
        <v>0</v>
      </c>
      <c r="AT16" s="100">
        <f t="shared" si="8"/>
        <v>0</v>
      </c>
    </row>
    <row r="17" spans="1:46" s="79" customFormat="1" ht="13.5" customHeight="1">
      <c r="A17" s="80">
        <v>418</v>
      </c>
      <c r="B17" s="81" t="s">
        <v>101</v>
      </c>
      <c r="C17" s="82">
        <v>396</v>
      </c>
      <c r="D17" s="83">
        <f t="shared" si="0"/>
        <v>0.56999999999999629</v>
      </c>
      <c r="E17" s="83">
        <f t="shared" si="1"/>
        <v>0</v>
      </c>
      <c r="F17" s="84">
        <f t="shared" si="2"/>
        <v>396.57</v>
      </c>
      <c r="G17" s="85"/>
      <c r="H17" s="86">
        <f t="shared" si="3"/>
        <v>5515877</v>
      </c>
      <c r="I17" s="87">
        <f t="shared" si="4"/>
        <v>0</v>
      </c>
      <c r="J17" s="87">
        <f t="shared" si="5"/>
        <v>353737</v>
      </c>
      <c r="K17" s="88">
        <f t="shared" si="9"/>
        <v>5869614</v>
      </c>
      <c r="L17" s="87"/>
      <c r="M17" s="89">
        <v>418</v>
      </c>
      <c r="N17" s="90">
        <v>396.57</v>
      </c>
      <c r="O17" s="90">
        <v>0.56999999999999629</v>
      </c>
      <c r="P17" s="90">
        <v>0</v>
      </c>
      <c r="Q17" s="91">
        <v>5369875</v>
      </c>
      <c r="R17" s="91">
        <v>0</v>
      </c>
      <c r="S17" s="91">
        <v>5369875</v>
      </c>
      <c r="T17" s="91">
        <v>0</v>
      </c>
      <c r="U17" s="91">
        <v>343926</v>
      </c>
      <c r="V17" s="91">
        <v>5713801</v>
      </c>
      <c r="W17" s="91">
        <v>146002</v>
      </c>
      <c r="X17" s="91">
        <v>0</v>
      </c>
      <c r="Y17" s="91">
        <v>9811</v>
      </c>
      <c r="Z17" s="91">
        <v>155813</v>
      </c>
      <c r="AA17" s="92">
        <v>5869614</v>
      </c>
      <c r="AB17" s="93"/>
      <c r="AC17" s="89">
        <v>418</v>
      </c>
      <c r="AD17" s="94">
        <v>0</v>
      </c>
      <c r="AE17" s="95">
        <v>0</v>
      </c>
      <c r="AF17" s="95">
        <v>0</v>
      </c>
      <c r="AG17" s="95">
        <v>0</v>
      </c>
      <c r="AH17" s="96">
        <v>0</v>
      </c>
      <c r="AI17" s="93"/>
      <c r="AJ17" s="97">
        <v>418</v>
      </c>
      <c r="AK17" s="98">
        <v>0</v>
      </c>
      <c r="AL17" s="98">
        <v>0</v>
      </c>
      <c r="AM17" s="98">
        <v>0</v>
      </c>
      <c r="AN17" s="98">
        <v>0</v>
      </c>
      <c r="AO17" s="99">
        <f t="shared" si="6"/>
        <v>0</v>
      </c>
      <c r="AP17" s="98">
        <v>0</v>
      </c>
      <c r="AQ17" s="98">
        <v>0</v>
      </c>
      <c r="AR17" s="98">
        <v>0</v>
      </c>
      <c r="AS17" s="99">
        <f t="shared" si="7"/>
        <v>0</v>
      </c>
      <c r="AT17" s="100">
        <f t="shared" si="8"/>
        <v>0</v>
      </c>
    </row>
    <row r="18" spans="1:46" s="79" customFormat="1" ht="13.5" customHeight="1">
      <c r="A18" s="80">
        <v>419</v>
      </c>
      <c r="B18" s="81" t="s">
        <v>99</v>
      </c>
      <c r="C18" s="82">
        <v>216</v>
      </c>
      <c r="D18" s="83" t="str">
        <f t="shared" si="0"/>
        <v/>
      </c>
      <c r="E18" s="83">
        <f t="shared" si="1"/>
        <v>0</v>
      </c>
      <c r="F18" s="84">
        <f t="shared" si="2"/>
        <v>214.32999999999996</v>
      </c>
      <c r="G18" s="85"/>
      <c r="H18" s="86">
        <f t="shared" si="3"/>
        <v>3337971.8762347386</v>
      </c>
      <c r="I18" s="87">
        <f t="shared" si="4"/>
        <v>0</v>
      </c>
      <c r="J18" s="87">
        <f t="shared" si="5"/>
        <v>191317</v>
      </c>
      <c r="K18" s="88">
        <f t="shared" si="9"/>
        <v>3529288.8762347386</v>
      </c>
      <c r="L18" s="87"/>
      <c r="M18" s="89">
        <v>419</v>
      </c>
      <c r="N18" s="90">
        <v>214.32999999999996</v>
      </c>
      <c r="O18" s="90">
        <v>0</v>
      </c>
      <c r="P18" s="90">
        <v>0</v>
      </c>
      <c r="Q18" s="91">
        <v>3288710</v>
      </c>
      <c r="R18" s="91">
        <v>0</v>
      </c>
      <c r="S18" s="91">
        <v>3288710</v>
      </c>
      <c r="T18" s="91">
        <v>0</v>
      </c>
      <c r="U18" s="91">
        <v>188643</v>
      </c>
      <c r="V18" s="91">
        <v>3477353</v>
      </c>
      <c r="W18" s="91">
        <v>48593</v>
      </c>
      <c r="X18" s="91">
        <v>0</v>
      </c>
      <c r="Y18" s="91">
        <v>2749</v>
      </c>
      <c r="Z18" s="91">
        <v>51342</v>
      </c>
      <c r="AA18" s="92">
        <v>3528695</v>
      </c>
      <c r="AB18" s="93"/>
      <c r="AC18" s="89">
        <v>419</v>
      </c>
      <c r="AD18" s="94">
        <v>0</v>
      </c>
      <c r="AE18" s="95">
        <v>0</v>
      </c>
      <c r="AF18" s="95">
        <v>0</v>
      </c>
      <c r="AG18" s="95">
        <v>0</v>
      </c>
      <c r="AH18" s="96">
        <v>0</v>
      </c>
      <c r="AI18" s="93"/>
      <c r="AJ18" s="97">
        <v>419</v>
      </c>
      <c r="AK18" s="98">
        <v>-0.34653465346536905</v>
      </c>
      <c r="AL18" s="98">
        <v>385.87623473842598</v>
      </c>
      <c r="AM18" s="98">
        <v>0</v>
      </c>
      <c r="AN18" s="98">
        <v>-85</v>
      </c>
      <c r="AO18" s="99">
        <f t="shared" si="6"/>
        <v>300.87623473842598</v>
      </c>
      <c r="AP18" s="98">
        <v>283</v>
      </c>
      <c r="AQ18" s="98">
        <v>0</v>
      </c>
      <c r="AR18" s="98">
        <v>10</v>
      </c>
      <c r="AS18" s="99">
        <f t="shared" si="7"/>
        <v>293</v>
      </c>
      <c r="AT18" s="100">
        <f t="shared" si="8"/>
        <v>593.87623473842598</v>
      </c>
    </row>
    <row r="19" spans="1:46" s="79" customFormat="1" ht="13.5" customHeight="1">
      <c r="A19" s="80">
        <v>420</v>
      </c>
      <c r="B19" s="81" t="s">
        <v>2</v>
      </c>
      <c r="C19" s="82">
        <v>350</v>
      </c>
      <c r="D19" s="83">
        <f t="shared" si="0"/>
        <v>0.59999999999996556</v>
      </c>
      <c r="E19" s="83">
        <f t="shared" si="1"/>
        <v>0</v>
      </c>
      <c r="F19" s="84">
        <f t="shared" si="2"/>
        <v>350.6</v>
      </c>
      <c r="G19" s="85"/>
      <c r="H19" s="86">
        <f t="shared" si="3"/>
        <v>7244360.9948985549</v>
      </c>
      <c r="I19" s="87">
        <f t="shared" si="4"/>
        <v>0</v>
      </c>
      <c r="J19" s="87">
        <f t="shared" si="5"/>
        <v>312399</v>
      </c>
      <c r="K19" s="88">
        <f t="shared" si="9"/>
        <v>7556759.9948985549</v>
      </c>
      <c r="L19" s="87"/>
      <c r="M19" s="89">
        <v>420</v>
      </c>
      <c r="N19" s="90">
        <v>350.6</v>
      </c>
      <c r="O19" s="90">
        <v>0.59999999999996556</v>
      </c>
      <c r="P19" s="90">
        <v>0</v>
      </c>
      <c r="Q19" s="91">
        <v>7148149</v>
      </c>
      <c r="R19" s="91">
        <v>0</v>
      </c>
      <c r="S19" s="91">
        <v>7148149</v>
      </c>
      <c r="T19" s="91">
        <v>0</v>
      </c>
      <c r="U19" s="91">
        <v>307498</v>
      </c>
      <c r="V19" s="91">
        <v>7455647</v>
      </c>
      <c r="W19" s="91">
        <v>91553</v>
      </c>
      <c r="X19" s="91">
        <v>0</v>
      </c>
      <c r="Y19" s="91">
        <v>4901</v>
      </c>
      <c r="Z19" s="91">
        <v>96454</v>
      </c>
      <c r="AA19" s="92">
        <v>7552101</v>
      </c>
      <c r="AB19" s="93"/>
      <c r="AC19" s="89">
        <v>420</v>
      </c>
      <c r="AD19" s="94">
        <v>4</v>
      </c>
      <c r="AE19" s="95">
        <v>56708</v>
      </c>
      <c r="AF19" s="95">
        <v>0</v>
      </c>
      <c r="AG19" s="95">
        <v>3564</v>
      </c>
      <c r="AH19" s="96">
        <v>60272</v>
      </c>
      <c r="AI19" s="93"/>
      <c r="AJ19" s="97">
        <v>420</v>
      </c>
      <c r="AK19" s="98">
        <v>0</v>
      </c>
      <c r="AL19" s="98">
        <v>4658.9948985549026</v>
      </c>
      <c r="AM19" s="98">
        <v>0</v>
      </c>
      <c r="AN19" s="98">
        <v>0</v>
      </c>
      <c r="AO19" s="99">
        <f t="shared" si="6"/>
        <v>4658.9948985549026</v>
      </c>
      <c r="AP19" s="98">
        <v>0</v>
      </c>
      <c r="AQ19" s="98">
        <v>0</v>
      </c>
      <c r="AR19" s="98">
        <v>0</v>
      </c>
      <c r="AS19" s="99">
        <f t="shared" si="7"/>
        <v>0</v>
      </c>
      <c r="AT19" s="100">
        <f t="shared" si="8"/>
        <v>4658.9948985549026</v>
      </c>
    </row>
    <row r="20" spans="1:46" s="79" customFormat="1" ht="13.5" customHeight="1">
      <c r="A20" s="80">
        <v>426</v>
      </c>
      <c r="B20" s="81" t="s">
        <v>94</v>
      </c>
      <c r="C20" s="82">
        <v>320</v>
      </c>
      <c r="D20" s="83" t="str">
        <f t="shared" si="0"/>
        <v/>
      </c>
      <c r="E20" s="83">
        <f t="shared" si="1"/>
        <v>144.99</v>
      </c>
      <c r="F20" s="84">
        <f t="shared" si="2"/>
        <v>319.74</v>
      </c>
      <c r="G20" s="85"/>
      <c r="H20" s="86">
        <f t="shared" si="3"/>
        <v>3849761</v>
      </c>
      <c r="I20" s="87">
        <f t="shared" si="4"/>
        <v>228794</v>
      </c>
      <c r="J20" s="87">
        <f t="shared" si="5"/>
        <v>285529</v>
      </c>
      <c r="K20" s="88">
        <f t="shared" si="9"/>
        <v>4364084</v>
      </c>
      <c r="L20" s="87"/>
      <c r="M20" s="89">
        <v>426</v>
      </c>
      <c r="N20" s="90">
        <v>319.74</v>
      </c>
      <c r="O20" s="90">
        <v>0</v>
      </c>
      <c r="P20" s="90">
        <v>144.99</v>
      </c>
      <c r="Q20" s="91">
        <v>3849761</v>
      </c>
      <c r="R20" s="91">
        <v>0</v>
      </c>
      <c r="S20" s="91">
        <v>3849761</v>
      </c>
      <c r="T20" s="91">
        <v>228794</v>
      </c>
      <c r="U20" s="91">
        <v>285529</v>
      </c>
      <c r="V20" s="91">
        <v>4364084</v>
      </c>
      <c r="W20" s="91">
        <v>0</v>
      </c>
      <c r="X20" s="91">
        <v>0</v>
      </c>
      <c r="Y20" s="91">
        <v>0</v>
      </c>
      <c r="Z20" s="91">
        <v>0</v>
      </c>
      <c r="AA20" s="92">
        <v>4364084</v>
      </c>
      <c r="AB20" s="93"/>
      <c r="AC20" s="89">
        <v>426</v>
      </c>
      <c r="AD20" s="94">
        <v>0</v>
      </c>
      <c r="AE20" s="95">
        <v>0</v>
      </c>
      <c r="AF20" s="95">
        <v>0</v>
      </c>
      <c r="AG20" s="95">
        <v>0</v>
      </c>
      <c r="AH20" s="96">
        <v>0</v>
      </c>
      <c r="AI20" s="93"/>
      <c r="AJ20" s="97">
        <v>426</v>
      </c>
      <c r="AK20" s="98">
        <v>0</v>
      </c>
      <c r="AL20" s="98">
        <v>0</v>
      </c>
      <c r="AM20" s="98">
        <v>0</v>
      </c>
      <c r="AN20" s="98">
        <v>0</v>
      </c>
      <c r="AO20" s="99">
        <f t="shared" si="6"/>
        <v>0</v>
      </c>
      <c r="AP20" s="98">
        <v>0</v>
      </c>
      <c r="AQ20" s="98">
        <v>0</v>
      </c>
      <c r="AR20" s="98">
        <v>0</v>
      </c>
      <c r="AS20" s="99">
        <f t="shared" si="7"/>
        <v>0</v>
      </c>
      <c r="AT20" s="100">
        <f t="shared" si="8"/>
        <v>0</v>
      </c>
    </row>
    <row r="21" spans="1:46" s="79" customFormat="1" ht="12.75">
      <c r="A21" s="80">
        <v>428</v>
      </c>
      <c r="B21" s="81" t="s">
        <v>107</v>
      </c>
      <c r="C21" s="82">
        <v>1792</v>
      </c>
      <c r="D21" s="83" t="str">
        <f t="shared" si="0"/>
        <v/>
      </c>
      <c r="E21" s="83">
        <f t="shared" si="1"/>
        <v>0</v>
      </c>
      <c r="F21" s="84">
        <f t="shared" si="2"/>
        <v>1752.78</v>
      </c>
      <c r="G21" s="85"/>
      <c r="H21" s="86">
        <f t="shared" si="3"/>
        <v>26407991.735457871</v>
      </c>
      <c r="I21" s="87">
        <f t="shared" si="4"/>
        <v>0</v>
      </c>
      <c r="J21" s="87">
        <f t="shared" si="5"/>
        <v>1565234</v>
      </c>
      <c r="K21" s="88">
        <f t="shared" si="9"/>
        <v>27973225.735457871</v>
      </c>
      <c r="L21" s="87"/>
      <c r="M21" s="89">
        <v>428</v>
      </c>
      <c r="N21" s="90">
        <v>1752.78</v>
      </c>
      <c r="O21" s="90">
        <v>0</v>
      </c>
      <c r="P21" s="90">
        <v>0</v>
      </c>
      <c r="Q21" s="91">
        <v>26375261</v>
      </c>
      <c r="R21" s="91">
        <v>0</v>
      </c>
      <c r="S21" s="91">
        <v>26375261</v>
      </c>
      <c r="T21" s="91">
        <v>0</v>
      </c>
      <c r="U21" s="91">
        <v>1563448</v>
      </c>
      <c r="V21" s="91">
        <v>27938709</v>
      </c>
      <c r="W21" s="91">
        <v>30964</v>
      </c>
      <c r="X21" s="91">
        <v>0</v>
      </c>
      <c r="Y21" s="91">
        <v>1786</v>
      </c>
      <c r="Z21" s="91">
        <v>32750</v>
      </c>
      <c r="AA21" s="92">
        <v>27971459</v>
      </c>
      <c r="AB21" s="93"/>
      <c r="AC21" s="89">
        <v>428</v>
      </c>
      <c r="AD21" s="94">
        <v>0</v>
      </c>
      <c r="AE21" s="95">
        <v>0</v>
      </c>
      <c r="AF21" s="95">
        <v>0</v>
      </c>
      <c r="AG21" s="95">
        <v>0</v>
      </c>
      <c r="AH21" s="96">
        <v>0</v>
      </c>
      <c r="AI21" s="93"/>
      <c r="AJ21" s="97">
        <v>428</v>
      </c>
      <c r="AK21" s="98">
        <v>0</v>
      </c>
      <c r="AL21" s="98">
        <v>1766.7354578700929</v>
      </c>
      <c r="AM21" s="98">
        <v>0</v>
      </c>
      <c r="AN21" s="98">
        <v>0</v>
      </c>
      <c r="AO21" s="99">
        <f t="shared" si="6"/>
        <v>1766.7354578700929</v>
      </c>
      <c r="AP21" s="98">
        <v>0</v>
      </c>
      <c r="AQ21" s="98">
        <v>0</v>
      </c>
      <c r="AR21" s="98">
        <v>0</v>
      </c>
      <c r="AS21" s="99">
        <f t="shared" si="7"/>
        <v>0</v>
      </c>
      <c r="AT21" s="100">
        <f t="shared" si="8"/>
        <v>1766.7354578700929</v>
      </c>
    </row>
    <row r="22" spans="1:46" s="79" customFormat="1" ht="12.75">
      <c r="A22" s="80">
        <v>429</v>
      </c>
      <c r="B22" s="81" t="s">
        <v>32</v>
      </c>
      <c r="C22" s="82">
        <v>1367</v>
      </c>
      <c r="D22" s="83" t="str">
        <f t="shared" si="0"/>
        <v/>
      </c>
      <c r="E22" s="83">
        <f t="shared" si="1"/>
        <v>461.25999999999993</v>
      </c>
      <c r="F22" s="84">
        <f t="shared" si="2"/>
        <v>1330.57</v>
      </c>
      <c r="G22" s="85"/>
      <c r="H22" s="86">
        <f t="shared" si="3"/>
        <v>16378828</v>
      </c>
      <c r="I22" s="87">
        <f t="shared" si="4"/>
        <v>1005087</v>
      </c>
      <c r="J22" s="87">
        <f t="shared" si="5"/>
        <v>1188197</v>
      </c>
      <c r="K22" s="88">
        <f t="shared" si="9"/>
        <v>18572112</v>
      </c>
      <c r="L22" s="87"/>
      <c r="M22" s="89">
        <v>429</v>
      </c>
      <c r="N22" s="90">
        <v>1330.57</v>
      </c>
      <c r="O22" s="90">
        <v>0</v>
      </c>
      <c r="P22" s="90">
        <v>461.25999999999993</v>
      </c>
      <c r="Q22" s="91">
        <v>16296197</v>
      </c>
      <c r="R22" s="91">
        <v>0</v>
      </c>
      <c r="S22" s="91">
        <v>16296197</v>
      </c>
      <c r="T22" s="91">
        <v>996763</v>
      </c>
      <c r="U22" s="91">
        <v>1182107</v>
      </c>
      <c r="V22" s="91">
        <v>18475067</v>
      </c>
      <c r="W22" s="91">
        <v>82631</v>
      </c>
      <c r="X22" s="91">
        <v>8324</v>
      </c>
      <c r="Y22" s="91">
        <v>6090</v>
      </c>
      <c r="Z22" s="91">
        <v>97045</v>
      </c>
      <c r="AA22" s="92">
        <v>18572112</v>
      </c>
      <c r="AB22" s="93"/>
      <c r="AC22" s="89">
        <v>429</v>
      </c>
      <c r="AD22" s="94">
        <v>0</v>
      </c>
      <c r="AE22" s="95">
        <v>0</v>
      </c>
      <c r="AF22" s="95">
        <v>0</v>
      </c>
      <c r="AG22" s="95">
        <v>0</v>
      </c>
      <c r="AH22" s="96">
        <v>0</v>
      </c>
      <c r="AI22" s="93"/>
      <c r="AJ22" s="97">
        <v>429</v>
      </c>
      <c r="AK22" s="98">
        <v>0</v>
      </c>
      <c r="AL22" s="98">
        <v>0</v>
      </c>
      <c r="AM22" s="98">
        <v>0</v>
      </c>
      <c r="AN22" s="98">
        <v>0</v>
      </c>
      <c r="AO22" s="99">
        <f t="shared" si="6"/>
        <v>0</v>
      </c>
      <c r="AP22" s="98">
        <v>0</v>
      </c>
      <c r="AQ22" s="98">
        <v>0</v>
      </c>
      <c r="AR22" s="98">
        <v>0</v>
      </c>
      <c r="AS22" s="99">
        <f t="shared" si="7"/>
        <v>0</v>
      </c>
      <c r="AT22" s="100">
        <f t="shared" si="8"/>
        <v>0</v>
      </c>
    </row>
    <row r="23" spans="1:46" s="79" customFormat="1" ht="12.75">
      <c r="A23" s="80">
        <v>430</v>
      </c>
      <c r="B23" s="81" t="s">
        <v>45</v>
      </c>
      <c r="C23" s="82">
        <v>966</v>
      </c>
      <c r="D23" s="83">
        <f t="shared" si="0"/>
        <v>24.150000000000176</v>
      </c>
      <c r="E23" s="83">
        <f t="shared" si="1"/>
        <v>0</v>
      </c>
      <c r="F23" s="84">
        <f t="shared" si="2"/>
        <v>990.15000000000009</v>
      </c>
      <c r="G23" s="85"/>
      <c r="H23" s="86">
        <f t="shared" si="3"/>
        <v>12899187</v>
      </c>
      <c r="I23" s="87">
        <f t="shared" si="4"/>
        <v>0</v>
      </c>
      <c r="J23" s="87">
        <f t="shared" si="5"/>
        <v>862463</v>
      </c>
      <c r="K23" s="88">
        <f t="shared" si="9"/>
        <v>13761650</v>
      </c>
      <c r="L23" s="87"/>
      <c r="M23" s="89">
        <v>430</v>
      </c>
      <c r="N23" s="90">
        <v>990.15000000000009</v>
      </c>
      <c r="O23" s="90">
        <v>24.150000000000176</v>
      </c>
      <c r="P23" s="90">
        <v>0</v>
      </c>
      <c r="Q23" s="91">
        <v>12616451</v>
      </c>
      <c r="R23" s="91">
        <v>0</v>
      </c>
      <c r="S23" s="91">
        <v>12616451</v>
      </c>
      <c r="T23" s="91">
        <v>0</v>
      </c>
      <c r="U23" s="91">
        <v>843497</v>
      </c>
      <c r="V23" s="91">
        <v>13459948</v>
      </c>
      <c r="W23" s="91">
        <v>282418</v>
      </c>
      <c r="X23" s="91">
        <v>0</v>
      </c>
      <c r="Y23" s="91">
        <v>18945</v>
      </c>
      <c r="Z23" s="91">
        <v>301363</v>
      </c>
      <c r="AA23" s="92">
        <v>13761311</v>
      </c>
      <c r="AB23" s="93"/>
      <c r="AC23" s="89">
        <v>430</v>
      </c>
      <c r="AD23" s="94">
        <v>0</v>
      </c>
      <c r="AE23" s="95">
        <v>0</v>
      </c>
      <c r="AF23" s="95">
        <v>0</v>
      </c>
      <c r="AG23" s="95">
        <v>0</v>
      </c>
      <c r="AH23" s="96">
        <v>0</v>
      </c>
      <c r="AI23" s="93"/>
      <c r="AJ23" s="97">
        <v>430</v>
      </c>
      <c r="AK23" s="98">
        <v>0</v>
      </c>
      <c r="AL23" s="98">
        <v>270</v>
      </c>
      <c r="AM23" s="98">
        <v>0</v>
      </c>
      <c r="AN23" s="98">
        <v>18</v>
      </c>
      <c r="AO23" s="99">
        <f t="shared" si="6"/>
        <v>288</v>
      </c>
      <c r="AP23" s="98">
        <v>48</v>
      </c>
      <c r="AQ23" s="98">
        <v>0</v>
      </c>
      <c r="AR23" s="98">
        <v>3</v>
      </c>
      <c r="AS23" s="99">
        <f t="shared" si="7"/>
        <v>51</v>
      </c>
      <c r="AT23" s="100">
        <f t="shared" si="8"/>
        <v>339</v>
      </c>
    </row>
    <row r="24" spans="1:46" s="79" customFormat="1" ht="12.75">
      <c r="A24" s="80">
        <v>431</v>
      </c>
      <c r="B24" s="81" t="s">
        <v>95</v>
      </c>
      <c r="C24" s="82">
        <v>320</v>
      </c>
      <c r="D24" s="83" t="str">
        <f t="shared" si="0"/>
        <v/>
      </c>
      <c r="E24" s="83">
        <f t="shared" si="1"/>
        <v>136.67999999999998</v>
      </c>
      <c r="F24" s="84">
        <f t="shared" si="2"/>
        <v>319.8</v>
      </c>
      <c r="G24" s="85"/>
      <c r="H24" s="86">
        <f t="shared" si="3"/>
        <v>3703952</v>
      </c>
      <c r="I24" s="87">
        <f t="shared" si="4"/>
        <v>229211</v>
      </c>
      <c r="J24" s="87">
        <f t="shared" si="5"/>
        <v>285587</v>
      </c>
      <c r="K24" s="88">
        <f t="shared" si="9"/>
        <v>4218750</v>
      </c>
      <c r="L24" s="87"/>
      <c r="M24" s="89">
        <v>431</v>
      </c>
      <c r="N24" s="90">
        <v>319.8</v>
      </c>
      <c r="O24" s="90">
        <v>0</v>
      </c>
      <c r="P24" s="90">
        <v>136.67999999999998</v>
      </c>
      <c r="Q24" s="91">
        <v>3703952</v>
      </c>
      <c r="R24" s="91">
        <v>0</v>
      </c>
      <c r="S24" s="91">
        <v>3703952</v>
      </c>
      <c r="T24" s="91">
        <v>229211</v>
      </c>
      <c r="U24" s="91">
        <v>285587</v>
      </c>
      <c r="V24" s="91">
        <v>4218750</v>
      </c>
      <c r="W24" s="91">
        <v>0</v>
      </c>
      <c r="X24" s="91">
        <v>0</v>
      </c>
      <c r="Y24" s="91">
        <v>0</v>
      </c>
      <c r="Z24" s="91">
        <v>0</v>
      </c>
      <c r="AA24" s="92">
        <v>4218750</v>
      </c>
      <c r="AB24" s="93"/>
      <c r="AC24" s="89">
        <v>431</v>
      </c>
      <c r="AD24" s="94">
        <v>0</v>
      </c>
      <c r="AE24" s="95">
        <v>0</v>
      </c>
      <c r="AF24" s="95">
        <v>0</v>
      </c>
      <c r="AG24" s="95">
        <v>0</v>
      </c>
      <c r="AH24" s="96">
        <v>0</v>
      </c>
      <c r="AI24" s="93"/>
      <c r="AJ24" s="97">
        <v>431</v>
      </c>
      <c r="AK24" s="98">
        <v>0</v>
      </c>
      <c r="AL24" s="98">
        <v>0</v>
      </c>
      <c r="AM24" s="98">
        <v>0</v>
      </c>
      <c r="AN24" s="98">
        <v>0</v>
      </c>
      <c r="AO24" s="99">
        <f t="shared" si="6"/>
        <v>0</v>
      </c>
      <c r="AP24" s="98">
        <v>0</v>
      </c>
      <c r="AQ24" s="98">
        <v>0</v>
      </c>
      <c r="AR24" s="98">
        <v>0</v>
      </c>
      <c r="AS24" s="99">
        <f t="shared" si="7"/>
        <v>0</v>
      </c>
      <c r="AT24" s="100">
        <f t="shared" si="8"/>
        <v>0</v>
      </c>
    </row>
    <row r="25" spans="1:46" s="79" customFormat="1" ht="12.75">
      <c r="A25" s="80">
        <v>432</v>
      </c>
      <c r="B25" s="81" t="s">
        <v>13</v>
      </c>
      <c r="C25" s="82">
        <v>243</v>
      </c>
      <c r="D25" s="83" t="str">
        <f t="shared" si="0"/>
        <v/>
      </c>
      <c r="E25" s="83">
        <f t="shared" si="1"/>
        <v>0</v>
      </c>
      <c r="F25" s="84">
        <f t="shared" si="2"/>
        <v>242.13000000000002</v>
      </c>
      <c r="G25" s="85"/>
      <c r="H25" s="86">
        <f t="shared" si="3"/>
        <v>3406378</v>
      </c>
      <c r="I25" s="87">
        <f t="shared" si="4"/>
        <v>0</v>
      </c>
      <c r="J25" s="87">
        <f t="shared" si="5"/>
        <v>216226</v>
      </c>
      <c r="K25" s="88">
        <f t="shared" si="9"/>
        <v>3622604</v>
      </c>
      <c r="L25" s="87"/>
      <c r="M25" s="89">
        <v>432</v>
      </c>
      <c r="N25" s="90">
        <v>242.13000000000002</v>
      </c>
      <c r="O25" s="90">
        <v>0</v>
      </c>
      <c r="P25" s="90">
        <v>0</v>
      </c>
      <c r="Q25" s="91">
        <v>3321504</v>
      </c>
      <c r="R25" s="91">
        <v>0</v>
      </c>
      <c r="S25" s="91">
        <v>3321504</v>
      </c>
      <c r="T25" s="91">
        <v>0</v>
      </c>
      <c r="U25" s="91">
        <v>212654</v>
      </c>
      <c r="V25" s="91">
        <v>3534158</v>
      </c>
      <c r="W25" s="91">
        <v>84874</v>
      </c>
      <c r="X25" s="91">
        <v>0</v>
      </c>
      <c r="Y25" s="91">
        <v>3572</v>
      </c>
      <c r="Z25" s="91">
        <v>88446</v>
      </c>
      <c r="AA25" s="92">
        <v>3622604</v>
      </c>
      <c r="AB25" s="93"/>
      <c r="AC25" s="89">
        <v>432</v>
      </c>
      <c r="AD25" s="94">
        <v>0</v>
      </c>
      <c r="AE25" s="95">
        <v>0</v>
      </c>
      <c r="AF25" s="95">
        <v>0</v>
      </c>
      <c r="AG25" s="95">
        <v>0</v>
      </c>
      <c r="AH25" s="96">
        <v>0</v>
      </c>
      <c r="AI25" s="93"/>
      <c r="AJ25" s="97">
        <v>432</v>
      </c>
      <c r="AK25" s="98">
        <v>0</v>
      </c>
      <c r="AL25" s="98">
        <v>0</v>
      </c>
      <c r="AM25" s="98">
        <v>0</v>
      </c>
      <c r="AN25" s="98">
        <v>0</v>
      </c>
      <c r="AO25" s="99">
        <f t="shared" si="6"/>
        <v>0</v>
      </c>
      <c r="AP25" s="98">
        <v>0</v>
      </c>
      <c r="AQ25" s="98">
        <v>0</v>
      </c>
      <c r="AR25" s="98">
        <v>0</v>
      </c>
      <c r="AS25" s="99">
        <f t="shared" si="7"/>
        <v>0</v>
      </c>
      <c r="AT25" s="100">
        <f t="shared" si="8"/>
        <v>0</v>
      </c>
    </row>
    <row r="26" spans="1:46" s="79" customFormat="1" ht="12.75">
      <c r="A26" s="80">
        <v>435</v>
      </c>
      <c r="B26" s="81" t="s">
        <v>36</v>
      </c>
      <c r="C26" s="82">
        <v>800</v>
      </c>
      <c r="D26" s="83">
        <f t="shared" si="0"/>
        <v>0.83000000000004037</v>
      </c>
      <c r="E26" s="83">
        <f t="shared" si="1"/>
        <v>0</v>
      </c>
      <c r="F26" s="84">
        <f t="shared" si="2"/>
        <v>800.83</v>
      </c>
      <c r="G26" s="85"/>
      <c r="H26" s="86">
        <f t="shared" si="3"/>
        <v>9445745</v>
      </c>
      <c r="I26" s="87">
        <f t="shared" si="4"/>
        <v>0</v>
      </c>
      <c r="J26" s="87">
        <f t="shared" si="5"/>
        <v>714339</v>
      </c>
      <c r="K26" s="88">
        <f t="shared" si="9"/>
        <v>10160084</v>
      </c>
      <c r="L26" s="87"/>
      <c r="M26" s="89">
        <v>435</v>
      </c>
      <c r="N26" s="90">
        <v>800.83</v>
      </c>
      <c r="O26" s="90">
        <v>0.83000000000004037</v>
      </c>
      <c r="P26" s="90">
        <v>0</v>
      </c>
      <c r="Q26" s="91">
        <v>9226760</v>
      </c>
      <c r="R26" s="91">
        <v>0</v>
      </c>
      <c r="S26" s="91">
        <v>9226760</v>
      </c>
      <c r="T26" s="91">
        <v>0</v>
      </c>
      <c r="U26" s="91">
        <v>695634</v>
      </c>
      <c r="V26" s="91">
        <v>9922394</v>
      </c>
      <c r="W26" s="91">
        <v>218985</v>
      </c>
      <c r="X26" s="91">
        <v>0</v>
      </c>
      <c r="Y26" s="91">
        <v>18705</v>
      </c>
      <c r="Z26" s="91">
        <v>237690</v>
      </c>
      <c r="AA26" s="92">
        <v>10160084</v>
      </c>
      <c r="AB26" s="93"/>
      <c r="AC26" s="89">
        <v>435</v>
      </c>
      <c r="AD26" s="94">
        <v>0</v>
      </c>
      <c r="AE26" s="95">
        <v>0</v>
      </c>
      <c r="AF26" s="95">
        <v>0</v>
      </c>
      <c r="AG26" s="95">
        <v>0</v>
      </c>
      <c r="AH26" s="96">
        <v>0</v>
      </c>
      <c r="AI26" s="93"/>
      <c r="AJ26" s="97">
        <v>435</v>
      </c>
      <c r="AK26" s="98">
        <v>0</v>
      </c>
      <c r="AL26" s="98">
        <v>0</v>
      </c>
      <c r="AM26" s="98">
        <v>0</v>
      </c>
      <c r="AN26" s="98">
        <v>0</v>
      </c>
      <c r="AO26" s="99">
        <f t="shared" si="6"/>
        <v>0</v>
      </c>
      <c r="AP26" s="98">
        <v>0</v>
      </c>
      <c r="AQ26" s="98">
        <v>0</v>
      </c>
      <c r="AR26" s="98">
        <v>0</v>
      </c>
      <c r="AS26" s="99">
        <f t="shared" si="7"/>
        <v>0</v>
      </c>
      <c r="AT26" s="100">
        <f t="shared" si="8"/>
        <v>0</v>
      </c>
    </row>
    <row r="27" spans="1:46" s="79" customFormat="1" ht="12.75">
      <c r="A27" s="80">
        <v>436</v>
      </c>
      <c r="B27" s="81" t="s">
        <v>96</v>
      </c>
      <c r="C27" s="82">
        <v>394</v>
      </c>
      <c r="D27" s="83" t="str">
        <f t="shared" si="0"/>
        <v/>
      </c>
      <c r="E27" s="83">
        <f t="shared" si="1"/>
        <v>0</v>
      </c>
      <c r="F27" s="84">
        <f t="shared" si="2"/>
        <v>361.68999999999994</v>
      </c>
      <c r="G27" s="85"/>
      <c r="H27" s="86">
        <f t="shared" si="3"/>
        <v>7547945.5140090957</v>
      </c>
      <c r="I27" s="87">
        <f t="shared" si="4"/>
        <v>0</v>
      </c>
      <c r="J27" s="87">
        <f t="shared" si="5"/>
        <v>322993</v>
      </c>
      <c r="K27" s="88">
        <f t="shared" si="9"/>
        <v>7870938.5140090957</v>
      </c>
      <c r="L27" s="87"/>
      <c r="M27" s="89">
        <v>436</v>
      </c>
      <c r="N27" s="90">
        <v>361.68999999999994</v>
      </c>
      <c r="O27" s="90">
        <v>0</v>
      </c>
      <c r="P27" s="90">
        <v>0</v>
      </c>
      <c r="Q27" s="91">
        <v>7344829</v>
      </c>
      <c r="R27" s="91">
        <v>0</v>
      </c>
      <c r="S27" s="91">
        <v>7344829</v>
      </c>
      <c r="T27" s="91">
        <v>0</v>
      </c>
      <c r="U27" s="91">
        <v>308699</v>
      </c>
      <c r="V27" s="91">
        <v>7653528</v>
      </c>
      <c r="W27" s="91">
        <v>188393</v>
      </c>
      <c r="X27" s="91">
        <v>0</v>
      </c>
      <c r="Y27" s="91">
        <v>14288</v>
      </c>
      <c r="Z27" s="91">
        <v>202681</v>
      </c>
      <c r="AA27" s="92">
        <v>7856209</v>
      </c>
      <c r="AB27" s="93"/>
      <c r="AC27" s="89">
        <v>436</v>
      </c>
      <c r="AD27" s="94">
        <v>15</v>
      </c>
      <c r="AE27" s="95">
        <v>173905</v>
      </c>
      <c r="AF27" s="95">
        <v>0</v>
      </c>
      <c r="AG27" s="95">
        <v>13395</v>
      </c>
      <c r="AH27" s="96">
        <v>187300</v>
      </c>
      <c r="AI27" s="93"/>
      <c r="AJ27" s="97">
        <v>436</v>
      </c>
      <c r="AK27" s="98">
        <v>1.0204081632650741E-2</v>
      </c>
      <c r="AL27" s="98">
        <v>14723.514009095759</v>
      </c>
      <c r="AM27" s="98">
        <v>0</v>
      </c>
      <c r="AN27" s="98">
        <v>6</v>
      </c>
      <c r="AO27" s="99">
        <f t="shared" si="6"/>
        <v>14729.514009095759</v>
      </c>
      <c r="AP27" s="98">
        <v>0</v>
      </c>
      <c r="AQ27" s="98">
        <v>0</v>
      </c>
      <c r="AR27" s="98">
        <v>0</v>
      </c>
      <c r="AS27" s="99">
        <f t="shared" si="7"/>
        <v>0</v>
      </c>
      <c r="AT27" s="100">
        <f t="shared" si="8"/>
        <v>14729.514009095759</v>
      </c>
    </row>
    <row r="28" spans="1:46" s="79" customFormat="1" ht="12.75">
      <c r="A28" s="80">
        <v>437</v>
      </c>
      <c r="B28" s="81" t="s">
        <v>102</v>
      </c>
      <c r="C28" s="82">
        <v>280</v>
      </c>
      <c r="D28" s="83" t="str">
        <f t="shared" si="0"/>
        <v/>
      </c>
      <c r="E28" s="83">
        <f t="shared" si="1"/>
        <v>188.68</v>
      </c>
      <c r="F28" s="84">
        <f t="shared" si="2"/>
        <v>276.65999999999997</v>
      </c>
      <c r="G28" s="85"/>
      <c r="H28" s="86">
        <f t="shared" si="3"/>
        <v>4950006</v>
      </c>
      <c r="I28" s="87">
        <f t="shared" si="4"/>
        <v>186984</v>
      </c>
      <c r="J28" s="87">
        <f t="shared" si="5"/>
        <v>247057</v>
      </c>
      <c r="K28" s="88">
        <f t="shared" si="9"/>
        <v>5384047</v>
      </c>
      <c r="L28" s="87"/>
      <c r="M28" s="89">
        <v>437</v>
      </c>
      <c r="N28" s="90">
        <v>276.65999999999997</v>
      </c>
      <c r="O28" s="90">
        <v>0</v>
      </c>
      <c r="P28" s="90">
        <v>188.68</v>
      </c>
      <c r="Q28" s="91">
        <v>4878302</v>
      </c>
      <c r="R28" s="91">
        <v>0</v>
      </c>
      <c r="S28" s="91">
        <v>4878302</v>
      </c>
      <c r="T28" s="91">
        <v>184011</v>
      </c>
      <c r="U28" s="91">
        <v>243485</v>
      </c>
      <c r="V28" s="91">
        <v>5305798</v>
      </c>
      <c r="W28" s="91">
        <v>71704</v>
      </c>
      <c r="X28" s="91">
        <v>2973</v>
      </c>
      <c r="Y28" s="91">
        <v>3572</v>
      </c>
      <c r="Z28" s="91">
        <v>78249</v>
      </c>
      <c r="AA28" s="92">
        <v>5384047</v>
      </c>
      <c r="AB28" s="93"/>
      <c r="AC28" s="89">
        <v>437</v>
      </c>
      <c r="AD28" s="94">
        <v>0</v>
      </c>
      <c r="AE28" s="95">
        <v>0</v>
      </c>
      <c r="AF28" s="95">
        <v>0</v>
      </c>
      <c r="AG28" s="95">
        <v>0</v>
      </c>
      <c r="AH28" s="96">
        <v>0</v>
      </c>
      <c r="AI28" s="93"/>
      <c r="AJ28" s="97">
        <v>437</v>
      </c>
      <c r="AK28" s="98">
        <v>0</v>
      </c>
      <c r="AL28" s="98">
        <v>0</v>
      </c>
      <c r="AM28" s="98">
        <v>0</v>
      </c>
      <c r="AN28" s="98">
        <v>0</v>
      </c>
      <c r="AO28" s="99">
        <f t="shared" si="6"/>
        <v>0</v>
      </c>
      <c r="AP28" s="98">
        <v>0</v>
      </c>
      <c r="AQ28" s="98">
        <v>0</v>
      </c>
      <c r="AR28" s="98">
        <v>0</v>
      </c>
      <c r="AS28" s="99">
        <f t="shared" si="7"/>
        <v>0</v>
      </c>
      <c r="AT28" s="100">
        <f t="shared" si="8"/>
        <v>0</v>
      </c>
    </row>
    <row r="29" spans="1:46" s="79" customFormat="1" ht="12.75">
      <c r="A29" s="80">
        <v>438</v>
      </c>
      <c r="B29" s="81" t="s">
        <v>18</v>
      </c>
      <c r="C29" s="82">
        <v>345</v>
      </c>
      <c r="D29" s="83" t="str">
        <f t="shared" si="0"/>
        <v/>
      </c>
      <c r="E29" s="83">
        <f t="shared" si="1"/>
        <v>104.03</v>
      </c>
      <c r="F29" s="84">
        <f t="shared" si="2"/>
        <v>344.13000000000005</v>
      </c>
      <c r="G29" s="85"/>
      <c r="H29" s="86">
        <f t="shared" si="3"/>
        <v>5655932</v>
      </c>
      <c r="I29" s="87">
        <f t="shared" si="4"/>
        <v>37022</v>
      </c>
      <c r="J29" s="87">
        <f t="shared" si="5"/>
        <v>307165</v>
      </c>
      <c r="K29" s="88">
        <f t="shared" si="9"/>
        <v>6000119</v>
      </c>
      <c r="L29" s="87"/>
      <c r="M29" s="89">
        <v>438</v>
      </c>
      <c r="N29" s="90">
        <v>344.13000000000005</v>
      </c>
      <c r="O29" s="90">
        <v>0</v>
      </c>
      <c r="P29" s="90">
        <v>104.03</v>
      </c>
      <c r="Q29" s="91">
        <v>5614441</v>
      </c>
      <c r="R29" s="91">
        <v>0</v>
      </c>
      <c r="S29" s="91">
        <v>5614441</v>
      </c>
      <c r="T29" s="91">
        <v>36575</v>
      </c>
      <c r="U29" s="91">
        <v>305055</v>
      </c>
      <c r="V29" s="91">
        <v>5956071</v>
      </c>
      <c r="W29" s="91">
        <v>41676</v>
      </c>
      <c r="X29" s="91">
        <v>355</v>
      </c>
      <c r="Y29" s="91">
        <v>2250</v>
      </c>
      <c r="Z29" s="91">
        <v>44281</v>
      </c>
      <c r="AA29" s="92">
        <v>6000352</v>
      </c>
      <c r="AB29" s="93"/>
      <c r="AC29" s="89">
        <v>438</v>
      </c>
      <c r="AD29" s="94">
        <v>0</v>
      </c>
      <c r="AE29" s="95">
        <v>0</v>
      </c>
      <c r="AF29" s="95">
        <v>0</v>
      </c>
      <c r="AG29" s="95">
        <v>0</v>
      </c>
      <c r="AH29" s="96">
        <v>0</v>
      </c>
      <c r="AI29" s="93"/>
      <c r="AJ29" s="97">
        <v>438</v>
      </c>
      <c r="AK29" s="98">
        <v>0.25</v>
      </c>
      <c r="AL29" s="98">
        <v>-163</v>
      </c>
      <c r="AM29" s="98">
        <v>92</v>
      </c>
      <c r="AN29" s="98">
        <v>-138</v>
      </c>
      <c r="AO29" s="99">
        <f t="shared" si="6"/>
        <v>-209</v>
      </c>
      <c r="AP29" s="98">
        <v>-22</v>
      </c>
      <c r="AQ29" s="98">
        <v>0</v>
      </c>
      <c r="AR29" s="98">
        <v>-2</v>
      </c>
      <c r="AS29" s="99">
        <f t="shared" si="7"/>
        <v>-24</v>
      </c>
      <c r="AT29" s="100">
        <f t="shared" si="8"/>
        <v>-233</v>
      </c>
    </row>
    <row r="30" spans="1:46" s="79" customFormat="1" ht="12.75">
      <c r="A30" s="80">
        <v>439</v>
      </c>
      <c r="B30" s="81" t="s">
        <v>19</v>
      </c>
      <c r="C30" s="82">
        <v>444</v>
      </c>
      <c r="D30" s="83">
        <f t="shared" si="0"/>
        <v>2.2199999999999682</v>
      </c>
      <c r="E30" s="83">
        <f t="shared" si="1"/>
        <v>0</v>
      </c>
      <c r="F30" s="84">
        <f t="shared" si="2"/>
        <v>446.21999999999997</v>
      </c>
      <c r="G30" s="85"/>
      <c r="H30" s="86">
        <f t="shared" si="3"/>
        <v>6766245</v>
      </c>
      <c r="I30" s="87">
        <f t="shared" si="4"/>
        <v>0</v>
      </c>
      <c r="J30" s="87">
        <f t="shared" si="5"/>
        <v>396670</v>
      </c>
      <c r="K30" s="88">
        <f t="shared" si="9"/>
        <v>7162915</v>
      </c>
      <c r="L30" s="87"/>
      <c r="M30" s="89">
        <v>439</v>
      </c>
      <c r="N30" s="90">
        <v>446.21999999999997</v>
      </c>
      <c r="O30" s="90">
        <v>2.2199999999999682</v>
      </c>
      <c r="P30" s="90">
        <v>0</v>
      </c>
      <c r="Q30" s="91">
        <v>6745010</v>
      </c>
      <c r="R30" s="91">
        <v>0</v>
      </c>
      <c r="S30" s="91">
        <v>6745010</v>
      </c>
      <c r="T30" s="91">
        <v>0</v>
      </c>
      <c r="U30" s="91">
        <v>395426</v>
      </c>
      <c r="V30" s="91">
        <v>7140436</v>
      </c>
      <c r="W30" s="91">
        <v>21235</v>
      </c>
      <c r="X30" s="91">
        <v>0</v>
      </c>
      <c r="Y30" s="91">
        <v>1244</v>
      </c>
      <c r="Z30" s="91">
        <v>22479</v>
      </c>
      <c r="AA30" s="92">
        <v>7162915</v>
      </c>
      <c r="AB30" s="93"/>
      <c r="AC30" s="89">
        <v>439</v>
      </c>
      <c r="AD30" s="94">
        <v>0</v>
      </c>
      <c r="AE30" s="95">
        <v>0</v>
      </c>
      <c r="AF30" s="95">
        <v>0</v>
      </c>
      <c r="AG30" s="95">
        <v>0</v>
      </c>
      <c r="AH30" s="96">
        <v>0</v>
      </c>
      <c r="AI30" s="93"/>
      <c r="AJ30" s="97">
        <v>439</v>
      </c>
      <c r="AK30" s="98">
        <v>0</v>
      </c>
      <c r="AL30" s="98">
        <v>0</v>
      </c>
      <c r="AM30" s="98">
        <v>0</v>
      </c>
      <c r="AN30" s="98">
        <v>0</v>
      </c>
      <c r="AO30" s="99">
        <f t="shared" si="6"/>
        <v>0</v>
      </c>
      <c r="AP30" s="98">
        <v>0</v>
      </c>
      <c r="AQ30" s="98">
        <v>0</v>
      </c>
      <c r="AR30" s="98">
        <v>0</v>
      </c>
      <c r="AS30" s="99">
        <f t="shared" si="7"/>
        <v>0</v>
      </c>
      <c r="AT30" s="100">
        <f t="shared" si="8"/>
        <v>0</v>
      </c>
    </row>
    <row r="31" spans="1:46" s="79" customFormat="1" ht="12.75">
      <c r="A31" s="80">
        <v>440</v>
      </c>
      <c r="B31" s="81" t="s">
        <v>88</v>
      </c>
      <c r="C31" s="82">
        <v>400</v>
      </c>
      <c r="D31" s="83" t="str">
        <f t="shared" si="0"/>
        <v/>
      </c>
      <c r="E31" s="83">
        <f t="shared" si="1"/>
        <v>58.14</v>
      </c>
      <c r="F31" s="84">
        <f t="shared" si="2"/>
        <v>399.90999999999991</v>
      </c>
      <c r="G31" s="85"/>
      <c r="H31" s="86">
        <f t="shared" si="3"/>
        <v>4605573</v>
      </c>
      <c r="I31" s="87">
        <f t="shared" si="4"/>
        <v>109013</v>
      </c>
      <c r="J31" s="87">
        <f t="shared" si="5"/>
        <v>357119</v>
      </c>
      <c r="K31" s="88">
        <f t="shared" si="9"/>
        <v>5071705</v>
      </c>
      <c r="L31" s="87"/>
      <c r="M31" s="89">
        <v>440</v>
      </c>
      <c r="N31" s="90">
        <v>399.90999999999991</v>
      </c>
      <c r="O31" s="90">
        <v>0</v>
      </c>
      <c r="P31" s="90">
        <v>58.14</v>
      </c>
      <c r="Q31" s="91">
        <v>4605573</v>
      </c>
      <c r="R31" s="91">
        <v>0</v>
      </c>
      <c r="S31" s="91">
        <v>4605573</v>
      </c>
      <c r="T31" s="91">
        <v>109013</v>
      </c>
      <c r="U31" s="91">
        <v>357119</v>
      </c>
      <c r="V31" s="91">
        <v>5071705</v>
      </c>
      <c r="W31" s="91">
        <v>0</v>
      </c>
      <c r="X31" s="91">
        <v>0</v>
      </c>
      <c r="Y31" s="91">
        <v>0</v>
      </c>
      <c r="Z31" s="91">
        <v>0</v>
      </c>
      <c r="AA31" s="92">
        <v>5071705</v>
      </c>
      <c r="AB31" s="93"/>
      <c r="AC31" s="89">
        <v>440</v>
      </c>
      <c r="AD31" s="94">
        <v>0</v>
      </c>
      <c r="AE31" s="95">
        <v>0</v>
      </c>
      <c r="AF31" s="95">
        <v>0</v>
      </c>
      <c r="AG31" s="95">
        <v>0</v>
      </c>
      <c r="AH31" s="96">
        <v>0</v>
      </c>
      <c r="AI31" s="93"/>
      <c r="AJ31" s="97">
        <v>440</v>
      </c>
      <c r="AK31" s="98">
        <v>0</v>
      </c>
      <c r="AL31" s="98">
        <v>0</v>
      </c>
      <c r="AM31" s="98">
        <v>0</v>
      </c>
      <c r="AN31" s="98">
        <v>0</v>
      </c>
      <c r="AO31" s="99">
        <f t="shared" si="6"/>
        <v>0</v>
      </c>
      <c r="AP31" s="98">
        <v>0</v>
      </c>
      <c r="AQ31" s="98">
        <v>0</v>
      </c>
      <c r="AR31" s="98">
        <v>0</v>
      </c>
      <c r="AS31" s="99">
        <f t="shared" si="7"/>
        <v>0</v>
      </c>
      <c r="AT31" s="100">
        <f t="shared" si="8"/>
        <v>0</v>
      </c>
    </row>
    <row r="32" spans="1:46" s="79" customFormat="1" ht="12.75">
      <c r="A32" s="80">
        <v>441</v>
      </c>
      <c r="B32" s="81" t="s">
        <v>11</v>
      </c>
      <c r="C32" s="82">
        <v>1574</v>
      </c>
      <c r="D32" s="83" t="str">
        <f t="shared" si="0"/>
        <v/>
      </c>
      <c r="E32" s="83">
        <f t="shared" si="1"/>
        <v>0</v>
      </c>
      <c r="F32" s="84">
        <f t="shared" si="2"/>
        <v>1570.4400000000021</v>
      </c>
      <c r="G32" s="85"/>
      <c r="H32" s="86">
        <f t="shared" si="3"/>
        <v>16719728</v>
      </c>
      <c r="I32" s="87">
        <f t="shared" si="4"/>
        <v>0</v>
      </c>
      <c r="J32" s="87">
        <f t="shared" si="5"/>
        <v>1402401</v>
      </c>
      <c r="K32" s="88">
        <f t="shared" si="9"/>
        <v>18122129</v>
      </c>
      <c r="L32" s="87"/>
      <c r="M32" s="89">
        <v>441</v>
      </c>
      <c r="N32" s="90">
        <v>1570.4400000000021</v>
      </c>
      <c r="O32" s="90">
        <v>0</v>
      </c>
      <c r="P32" s="90">
        <v>0</v>
      </c>
      <c r="Q32" s="91">
        <v>16684792</v>
      </c>
      <c r="R32" s="91">
        <v>0</v>
      </c>
      <c r="S32" s="91">
        <v>16684792</v>
      </c>
      <c r="T32" s="91">
        <v>0</v>
      </c>
      <c r="U32" s="91">
        <v>1399463</v>
      </c>
      <c r="V32" s="91">
        <v>18084255</v>
      </c>
      <c r="W32" s="91">
        <v>34936</v>
      </c>
      <c r="X32" s="91">
        <v>0</v>
      </c>
      <c r="Y32" s="91">
        <v>2938</v>
      </c>
      <c r="Z32" s="91">
        <v>37874</v>
      </c>
      <c r="AA32" s="92">
        <v>18122129</v>
      </c>
      <c r="AB32" s="93"/>
      <c r="AC32" s="89">
        <v>441</v>
      </c>
      <c r="AD32" s="94">
        <v>0</v>
      </c>
      <c r="AE32" s="95">
        <v>0</v>
      </c>
      <c r="AF32" s="95">
        <v>0</v>
      </c>
      <c r="AG32" s="95">
        <v>0</v>
      </c>
      <c r="AH32" s="96">
        <v>0</v>
      </c>
      <c r="AI32" s="93"/>
      <c r="AJ32" s="97">
        <v>441</v>
      </c>
      <c r="AK32" s="98">
        <v>0</v>
      </c>
      <c r="AL32" s="98">
        <v>0</v>
      </c>
      <c r="AM32" s="98">
        <v>0</v>
      </c>
      <c r="AN32" s="98">
        <v>0</v>
      </c>
      <c r="AO32" s="99">
        <f t="shared" si="6"/>
        <v>0</v>
      </c>
      <c r="AP32" s="98">
        <v>0</v>
      </c>
      <c r="AQ32" s="98">
        <v>0</v>
      </c>
      <c r="AR32" s="98">
        <v>0</v>
      </c>
      <c r="AS32" s="99">
        <f t="shared" si="7"/>
        <v>0</v>
      </c>
      <c r="AT32" s="100">
        <f t="shared" si="8"/>
        <v>0</v>
      </c>
    </row>
    <row r="33" spans="1:46" s="79" customFormat="1" ht="12.75">
      <c r="A33" s="80">
        <v>444</v>
      </c>
      <c r="B33" s="81" t="s">
        <v>12</v>
      </c>
      <c r="C33" s="82">
        <v>566</v>
      </c>
      <c r="D33" s="83" t="str">
        <f t="shared" si="0"/>
        <v/>
      </c>
      <c r="E33" s="83">
        <f t="shared" si="1"/>
        <v>0</v>
      </c>
      <c r="F33" s="84">
        <f t="shared" si="2"/>
        <v>551.67999999999984</v>
      </c>
      <c r="G33" s="85"/>
      <c r="H33" s="86">
        <f t="shared" si="3"/>
        <v>7979963</v>
      </c>
      <c r="I33" s="87">
        <f t="shared" si="4"/>
        <v>0</v>
      </c>
      <c r="J33" s="87">
        <f t="shared" si="5"/>
        <v>492647</v>
      </c>
      <c r="K33" s="88">
        <f t="shared" si="9"/>
        <v>8472610</v>
      </c>
      <c r="L33" s="87"/>
      <c r="M33" s="89">
        <v>444</v>
      </c>
      <c r="N33" s="90">
        <v>551.67999999999984</v>
      </c>
      <c r="O33" s="90">
        <v>0</v>
      </c>
      <c r="P33" s="90">
        <v>0</v>
      </c>
      <c r="Q33" s="91">
        <v>7800824</v>
      </c>
      <c r="R33" s="91">
        <v>0</v>
      </c>
      <c r="S33" s="91">
        <v>7800824</v>
      </c>
      <c r="T33" s="91">
        <v>0</v>
      </c>
      <c r="U33" s="91">
        <v>481628</v>
      </c>
      <c r="V33" s="91">
        <v>8282452</v>
      </c>
      <c r="W33" s="91">
        <v>179139</v>
      </c>
      <c r="X33" s="91">
        <v>0</v>
      </c>
      <c r="Y33" s="91">
        <v>11019</v>
      </c>
      <c r="Z33" s="91">
        <v>190158</v>
      </c>
      <c r="AA33" s="92">
        <v>8472610</v>
      </c>
      <c r="AB33" s="93"/>
      <c r="AC33" s="89">
        <v>444</v>
      </c>
      <c r="AD33" s="94">
        <v>0</v>
      </c>
      <c r="AE33" s="95">
        <v>0</v>
      </c>
      <c r="AF33" s="95">
        <v>0</v>
      </c>
      <c r="AG33" s="95">
        <v>0</v>
      </c>
      <c r="AH33" s="96">
        <v>0</v>
      </c>
      <c r="AI33" s="93"/>
      <c r="AJ33" s="97">
        <v>444</v>
      </c>
      <c r="AK33" s="98">
        <v>0</v>
      </c>
      <c r="AL33" s="98">
        <v>0</v>
      </c>
      <c r="AM33" s="98">
        <v>0</v>
      </c>
      <c r="AN33" s="98">
        <v>0</v>
      </c>
      <c r="AO33" s="99">
        <f t="shared" si="6"/>
        <v>0</v>
      </c>
      <c r="AP33" s="98">
        <v>0</v>
      </c>
      <c r="AQ33" s="98">
        <v>0</v>
      </c>
      <c r="AR33" s="98">
        <v>0</v>
      </c>
      <c r="AS33" s="99">
        <f t="shared" si="7"/>
        <v>0</v>
      </c>
      <c r="AT33" s="100">
        <f t="shared" si="8"/>
        <v>0</v>
      </c>
    </row>
    <row r="34" spans="1:46" s="79" customFormat="1" ht="12.75">
      <c r="A34" s="80">
        <v>445</v>
      </c>
      <c r="B34" s="81" t="s">
        <v>39</v>
      </c>
      <c r="C34" s="82">
        <v>1426</v>
      </c>
      <c r="D34" s="83" t="str">
        <f t="shared" si="0"/>
        <v/>
      </c>
      <c r="E34" s="83">
        <f t="shared" si="1"/>
        <v>1000.4399999999999</v>
      </c>
      <c r="F34" s="84">
        <f t="shared" si="2"/>
        <v>1424.9099999999999</v>
      </c>
      <c r="G34" s="85"/>
      <c r="H34" s="86">
        <f t="shared" si="3"/>
        <v>15570596</v>
      </c>
      <c r="I34" s="87">
        <f t="shared" si="4"/>
        <v>923431</v>
      </c>
      <c r="J34" s="87">
        <f t="shared" si="5"/>
        <v>1272477</v>
      </c>
      <c r="K34" s="88">
        <f t="shared" si="9"/>
        <v>17766504</v>
      </c>
      <c r="L34" s="87"/>
      <c r="M34" s="89">
        <v>445</v>
      </c>
      <c r="N34" s="90">
        <v>1424.9099999999999</v>
      </c>
      <c r="O34" s="90">
        <v>0</v>
      </c>
      <c r="P34" s="90">
        <v>1000.4399999999999</v>
      </c>
      <c r="Q34" s="91">
        <v>15560295</v>
      </c>
      <c r="R34" s="91">
        <v>0</v>
      </c>
      <c r="S34" s="91">
        <v>15560295</v>
      </c>
      <c r="T34" s="91">
        <v>922554</v>
      </c>
      <c r="U34" s="91">
        <v>1271629</v>
      </c>
      <c r="V34" s="91">
        <v>17754478</v>
      </c>
      <c r="W34" s="91">
        <v>10301</v>
      </c>
      <c r="X34" s="91">
        <v>877</v>
      </c>
      <c r="Y34" s="91">
        <v>848</v>
      </c>
      <c r="Z34" s="91">
        <v>12026</v>
      </c>
      <c r="AA34" s="92">
        <v>17766504</v>
      </c>
      <c r="AB34" s="93"/>
      <c r="AC34" s="89">
        <v>445</v>
      </c>
      <c r="AD34" s="94">
        <v>0</v>
      </c>
      <c r="AE34" s="95">
        <v>0</v>
      </c>
      <c r="AF34" s="95">
        <v>0</v>
      </c>
      <c r="AG34" s="95">
        <v>0</v>
      </c>
      <c r="AH34" s="96">
        <v>0</v>
      </c>
      <c r="AI34" s="93"/>
      <c r="AJ34" s="97">
        <v>445</v>
      </c>
      <c r="AK34" s="98">
        <v>0</v>
      </c>
      <c r="AL34" s="98">
        <v>0</v>
      </c>
      <c r="AM34" s="98">
        <v>0</v>
      </c>
      <c r="AN34" s="98">
        <v>0</v>
      </c>
      <c r="AO34" s="99">
        <f t="shared" si="6"/>
        <v>0</v>
      </c>
      <c r="AP34" s="98">
        <v>0</v>
      </c>
      <c r="AQ34" s="98">
        <v>0</v>
      </c>
      <c r="AR34" s="98">
        <v>0</v>
      </c>
      <c r="AS34" s="99">
        <f t="shared" si="7"/>
        <v>0</v>
      </c>
      <c r="AT34" s="100">
        <f t="shared" si="8"/>
        <v>0</v>
      </c>
    </row>
    <row r="35" spans="1:46" s="79" customFormat="1" ht="12.75">
      <c r="A35" s="80">
        <v>446</v>
      </c>
      <c r="B35" s="81" t="s">
        <v>46</v>
      </c>
      <c r="C35" s="82">
        <v>1480</v>
      </c>
      <c r="D35" s="83" t="str">
        <f t="shared" si="0"/>
        <v/>
      </c>
      <c r="E35" s="83">
        <f t="shared" si="1"/>
        <v>0</v>
      </c>
      <c r="F35" s="84">
        <f t="shared" si="2"/>
        <v>1462.2099999999996</v>
      </c>
      <c r="G35" s="85"/>
      <c r="H35" s="86">
        <f t="shared" si="3"/>
        <v>17755822</v>
      </c>
      <c r="I35" s="87">
        <f t="shared" si="4"/>
        <v>0</v>
      </c>
      <c r="J35" s="87">
        <f t="shared" si="5"/>
        <v>1305798</v>
      </c>
      <c r="K35" s="88">
        <f t="shared" si="9"/>
        <v>19061620</v>
      </c>
      <c r="L35" s="87"/>
      <c r="M35" s="89">
        <v>446</v>
      </c>
      <c r="N35" s="90">
        <v>1462.2099999999996</v>
      </c>
      <c r="O35" s="90">
        <v>0</v>
      </c>
      <c r="P35" s="90">
        <v>0</v>
      </c>
      <c r="Q35" s="91">
        <v>17339329</v>
      </c>
      <c r="R35" s="91">
        <v>0</v>
      </c>
      <c r="S35" s="91">
        <v>17339329</v>
      </c>
      <c r="T35" s="91">
        <v>0</v>
      </c>
      <c r="U35" s="91">
        <v>1275098</v>
      </c>
      <c r="V35" s="91">
        <v>18614427</v>
      </c>
      <c r="W35" s="91">
        <v>415945</v>
      </c>
      <c r="X35" s="91">
        <v>0</v>
      </c>
      <c r="Y35" s="91">
        <v>30657</v>
      </c>
      <c r="Z35" s="91">
        <v>446602</v>
      </c>
      <c r="AA35" s="92">
        <v>19061029</v>
      </c>
      <c r="AB35" s="93"/>
      <c r="AC35" s="89">
        <v>446</v>
      </c>
      <c r="AD35" s="94">
        <v>0</v>
      </c>
      <c r="AE35" s="95">
        <v>0</v>
      </c>
      <c r="AF35" s="95">
        <v>0</v>
      </c>
      <c r="AG35" s="95">
        <v>0</v>
      </c>
      <c r="AH35" s="96">
        <v>0</v>
      </c>
      <c r="AI35" s="93"/>
      <c r="AJ35" s="97">
        <v>446</v>
      </c>
      <c r="AK35" s="98">
        <v>4.8442906574564404E-2</v>
      </c>
      <c r="AL35" s="98">
        <v>548</v>
      </c>
      <c r="AM35" s="98">
        <v>0</v>
      </c>
      <c r="AN35" s="98">
        <v>43</v>
      </c>
      <c r="AO35" s="99">
        <f t="shared" si="6"/>
        <v>591</v>
      </c>
      <c r="AP35" s="98">
        <v>0</v>
      </c>
      <c r="AQ35" s="98">
        <v>0</v>
      </c>
      <c r="AR35" s="98">
        <v>0</v>
      </c>
      <c r="AS35" s="99">
        <f t="shared" si="7"/>
        <v>0</v>
      </c>
      <c r="AT35" s="100">
        <f t="shared" si="8"/>
        <v>591</v>
      </c>
    </row>
    <row r="36" spans="1:46" s="79" customFormat="1" ht="12.75">
      <c r="A36" s="80">
        <v>447</v>
      </c>
      <c r="B36" s="81" t="s">
        <v>14</v>
      </c>
      <c r="C36" s="82">
        <v>452</v>
      </c>
      <c r="D36" s="83" t="str">
        <f t="shared" si="0"/>
        <v/>
      </c>
      <c r="E36" s="83">
        <f t="shared" si="1"/>
        <v>0</v>
      </c>
      <c r="F36" s="84">
        <f t="shared" si="2"/>
        <v>445.15</v>
      </c>
      <c r="G36" s="85"/>
      <c r="H36" s="86">
        <f t="shared" si="3"/>
        <v>5089394</v>
      </c>
      <c r="I36" s="87">
        <f t="shared" si="4"/>
        <v>0</v>
      </c>
      <c r="J36" s="87">
        <f t="shared" si="5"/>
        <v>397527</v>
      </c>
      <c r="K36" s="88">
        <f t="shared" si="9"/>
        <v>5486921</v>
      </c>
      <c r="L36" s="87"/>
      <c r="M36" s="89">
        <v>447</v>
      </c>
      <c r="N36" s="90">
        <v>445.15</v>
      </c>
      <c r="O36" s="90">
        <v>0</v>
      </c>
      <c r="P36" s="90">
        <v>0</v>
      </c>
      <c r="Q36" s="91">
        <v>5045116</v>
      </c>
      <c r="R36" s="91">
        <v>0</v>
      </c>
      <c r="S36" s="91">
        <v>5045116</v>
      </c>
      <c r="T36" s="91">
        <v>0</v>
      </c>
      <c r="U36" s="91">
        <v>393955</v>
      </c>
      <c r="V36" s="91">
        <v>5439071</v>
      </c>
      <c r="W36" s="91">
        <v>44278</v>
      </c>
      <c r="X36" s="91">
        <v>0</v>
      </c>
      <c r="Y36" s="91">
        <v>3572</v>
      </c>
      <c r="Z36" s="91">
        <v>47850</v>
      </c>
      <c r="AA36" s="92">
        <v>5486921</v>
      </c>
      <c r="AB36" s="93"/>
      <c r="AC36" s="89">
        <v>447</v>
      </c>
      <c r="AD36" s="94">
        <v>0</v>
      </c>
      <c r="AE36" s="95">
        <v>0</v>
      </c>
      <c r="AF36" s="95">
        <v>0</v>
      </c>
      <c r="AG36" s="95">
        <v>0</v>
      </c>
      <c r="AH36" s="96">
        <v>0</v>
      </c>
      <c r="AI36" s="93"/>
      <c r="AJ36" s="97">
        <v>447</v>
      </c>
      <c r="AK36" s="98">
        <v>0</v>
      </c>
      <c r="AL36" s="98">
        <v>0</v>
      </c>
      <c r="AM36" s="98">
        <v>0</v>
      </c>
      <c r="AN36" s="98">
        <v>0</v>
      </c>
      <c r="AO36" s="99">
        <f t="shared" si="6"/>
        <v>0</v>
      </c>
      <c r="AP36" s="98">
        <v>0</v>
      </c>
      <c r="AQ36" s="98">
        <v>0</v>
      </c>
      <c r="AR36" s="98">
        <v>0</v>
      </c>
      <c r="AS36" s="99">
        <f t="shared" si="7"/>
        <v>0</v>
      </c>
      <c r="AT36" s="100">
        <f t="shared" si="8"/>
        <v>0</v>
      </c>
    </row>
    <row r="37" spans="1:46" s="79" customFormat="1" ht="12.75">
      <c r="A37" s="80">
        <v>449</v>
      </c>
      <c r="B37" s="81" t="s">
        <v>34</v>
      </c>
      <c r="C37" s="82">
        <v>700</v>
      </c>
      <c r="D37" s="83" t="str">
        <f t="shared" si="0"/>
        <v/>
      </c>
      <c r="E37" s="83">
        <f t="shared" si="1"/>
        <v>0</v>
      </c>
      <c r="F37" s="84">
        <f t="shared" si="2"/>
        <v>697.23000000000025</v>
      </c>
      <c r="G37" s="85"/>
      <c r="H37" s="86">
        <f t="shared" si="3"/>
        <v>10299602.35917558</v>
      </c>
      <c r="I37" s="87">
        <f t="shared" si="4"/>
        <v>0</v>
      </c>
      <c r="J37" s="87">
        <f t="shared" si="5"/>
        <v>622633</v>
      </c>
      <c r="K37" s="88">
        <f t="shared" si="9"/>
        <v>10922235.35917558</v>
      </c>
      <c r="L37" s="87"/>
      <c r="M37" s="89">
        <v>449</v>
      </c>
      <c r="N37" s="90">
        <v>697.23000000000025</v>
      </c>
      <c r="O37" s="90">
        <v>0</v>
      </c>
      <c r="P37" s="90">
        <v>0</v>
      </c>
      <c r="Q37" s="91">
        <v>9967237</v>
      </c>
      <c r="R37" s="91">
        <v>0</v>
      </c>
      <c r="S37" s="91">
        <v>9967237</v>
      </c>
      <c r="T37" s="91">
        <v>0</v>
      </c>
      <c r="U37" s="91">
        <v>602597</v>
      </c>
      <c r="V37" s="91">
        <v>10569834</v>
      </c>
      <c r="W37" s="91">
        <v>331762</v>
      </c>
      <c r="X37" s="91">
        <v>0</v>
      </c>
      <c r="Y37" s="91">
        <v>20030</v>
      </c>
      <c r="Z37" s="91">
        <v>351792</v>
      </c>
      <c r="AA37" s="92">
        <v>10921626</v>
      </c>
      <c r="AB37" s="93"/>
      <c r="AC37" s="89">
        <v>449</v>
      </c>
      <c r="AD37" s="94">
        <v>0</v>
      </c>
      <c r="AE37" s="95">
        <v>0</v>
      </c>
      <c r="AF37" s="95">
        <v>0</v>
      </c>
      <c r="AG37" s="95">
        <v>0</v>
      </c>
      <c r="AH37" s="96">
        <v>0</v>
      </c>
      <c r="AI37" s="93"/>
      <c r="AJ37" s="97">
        <v>449</v>
      </c>
      <c r="AK37" s="98">
        <v>6.734006733950082E-3</v>
      </c>
      <c r="AL37" s="98">
        <v>603.35917557953985</v>
      </c>
      <c r="AM37" s="98">
        <v>0</v>
      </c>
      <c r="AN37" s="98">
        <v>6</v>
      </c>
      <c r="AO37" s="99">
        <f t="shared" si="6"/>
        <v>609.35917557953985</v>
      </c>
      <c r="AP37" s="98">
        <v>0</v>
      </c>
      <c r="AQ37" s="98">
        <v>0</v>
      </c>
      <c r="AR37" s="98">
        <v>0</v>
      </c>
      <c r="AS37" s="99">
        <f t="shared" si="7"/>
        <v>0</v>
      </c>
      <c r="AT37" s="100">
        <f t="shared" si="8"/>
        <v>609.35917557953985</v>
      </c>
    </row>
    <row r="38" spans="1:46" s="79" customFormat="1" ht="12.75">
      <c r="A38" s="80">
        <v>450</v>
      </c>
      <c r="B38" s="81" t="s">
        <v>3</v>
      </c>
      <c r="C38" s="82">
        <v>218</v>
      </c>
      <c r="D38" s="83" t="str">
        <f t="shared" si="0"/>
        <v/>
      </c>
      <c r="E38" s="83">
        <f t="shared" si="1"/>
        <v>0</v>
      </c>
      <c r="F38" s="84">
        <f t="shared" si="2"/>
        <v>217.99</v>
      </c>
      <c r="G38" s="85"/>
      <c r="H38" s="86">
        <f t="shared" si="3"/>
        <v>2593194</v>
      </c>
      <c r="I38" s="87">
        <f t="shared" si="4"/>
        <v>0</v>
      </c>
      <c r="J38" s="87">
        <f t="shared" si="5"/>
        <v>194706</v>
      </c>
      <c r="K38" s="88">
        <f t="shared" si="9"/>
        <v>2787900</v>
      </c>
      <c r="L38" s="87"/>
      <c r="M38" s="89">
        <v>450</v>
      </c>
      <c r="N38" s="90">
        <v>217.99</v>
      </c>
      <c r="O38" s="90">
        <v>0</v>
      </c>
      <c r="P38" s="90">
        <v>0</v>
      </c>
      <c r="Q38" s="91">
        <v>2529212</v>
      </c>
      <c r="R38" s="91">
        <v>0</v>
      </c>
      <c r="S38" s="91">
        <v>2529212</v>
      </c>
      <c r="T38" s="91">
        <v>0</v>
      </c>
      <c r="U38" s="91">
        <v>190229</v>
      </c>
      <c r="V38" s="91">
        <v>2719441</v>
      </c>
      <c r="W38" s="91">
        <v>63914</v>
      </c>
      <c r="X38" s="91">
        <v>0</v>
      </c>
      <c r="Y38" s="91">
        <v>4465</v>
      </c>
      <c r="Z38" s="91">
        <v>68379</v>
      </c>
      <c r="AA38" s="92">
        <v>2787820</v>
      </c>
      <c r="AB38" s="93"/>
      <c r="AC38" s="89">
        <v>450</v>
      </c>
      <c r="AD38" s="94">
        <v>0</v>
      </c>
      <c r="AE38" s="95">
        <v>0</v>
      </c>
      <c r="AF38" s="95">
        <v>0</v>
      </c>
      <c r="AG38" s="95">
        <v>0</v>
      </c>
      <c r="AH38" s="96">
        <v>0</v>
      </c>
      <c r="AI38" s="93"/>
      <c r="AJ38" s="97">
        <v>450</v>
      </c>
      <c r="AK38" s="98">
        <v>1.3888888888828888E-2</v>
      </c>
      <c r="AL38" s="98">
        <v>68</v>
      </c>
      <c r="AM38" s="98">
        <v>0</v>
      </c>
      <c r="AN38" s="98">
        <v>12</v>
      </c>
      <c r="AO38" s="99">
        <f t="shared" si="6"/>
        <v>80</v>
      </c>
      <c r="AP38" s="98">
        <v>0</v>
      </c>
      <c r="AQ38" s="98">
        <v>0</v>
      </c>
      <c r="AR38" s="98">
        <v>0</v>
      </c>
      <c r="AS38" s="99">
        <f t="shared" si="7"/>
        <v>0</v>
      </c>
      <c r="AT38" s="100">
        <f t="shared" si="8"/>
        <v>80</v>
      </c>
    </row>
    <row r="39" spans="1:46" s="79" customFormat="1" ht="12.75">
      <c r="A39" s="80">
        <v>453</v>
      </c>
      <c r="B39" s="81" t="s">
        <v>24</v>
      </c>
      <c r="C39" s="82">
        <v>702</v>
      </c>
      <c r="D39" s="83">
        <f t="shared" si="0"/>
        <v>0.479999999999912</v>
      </c>
      <c r="E39" s="83">
        <f t="shared" si="1"/>
        <v>512.86999999999989</v>
      </c>
      <c r="F39" s="84">
        <f t="shared" si="2"/>
        <v>702.4799999999999</v>
      </c>
      <c r="G39" s="85"/>
      <c r="H39" s="86">
        <f t="shared" si="3"/>
        <v>8289847</v>
      </c>
      <c r="I39" s="87">
        <f t="shared" si="4"/>
        <v>491329</v>
      </c>
      <c r="J39" s="87">
        <f t="shared" si="5"/>
        <v>626633</v>
      </c>
      <c r="K39" s="88">
        <f t="shared" si="9"/>
        <v>9407809</v>
      </c>
      <c r="L39" s="87"/>
      <c r="M39" s="89">
        <v>453</v>
      </c>
      <c r="N39" s="90">
        <v>702.4799999999999</v>
      </c>
      <c r="O39" s="90">
        <v>0.479999999999912</v>
      </c>
      <c r="P39" s="90">
        <v>512.86999999999989</v>
      </c>
      <c r="Q39" s="91">
        <v>8267672</v>
      </c>
      <c r="R39" s="91">
        <v>0</v>
      </c>
      <c r="S39" s="91">
        <v>8267672</v>
      </c>
      <c r="T39" s="91">
        <v>490467</v>
      </c>
      <c r="U39" s="91">
        <v>624938</v>
      </c>
      <c r="V39" s="91">
        <v>9383077</v>
      </c>
      <c r="W39" s="91">
        <v>22175</v>
      </c>
      <c r="X39" s="91">
        <v>862</v>
      </c>
      <c r="Y39" s="91">
        <v>1695</v>
      </c>
      <c r="Z39" s="91">
        <v>24732</v>
      </c>
      <c r="AA39" s="92">
        <v>9407809</v>
      </c>
      <c r="AB39" s="93"/>
      <c r="AC39" s="89">
        <v>453</v>
      </c>
      <c r="AD39" s="94">
        <v>0</v>
      </c>
      <c r="AE39" s="95">
        <v>0</v>
      </c>
      <c r="AF39" s="95">
        <v>0</v>
      </c>
      <c r="AG39" s="95">
        <v>0</v>
      </c>
      <c r="AH39" s="96">
        <v>0</v>
      </c>
      <c r="AI39" s="93"/>
      <c r="AJ39" s="97">
        <v>453</v>
      </c>
      <c r="AK39" s="98">
        <v>0</v>
      </c>
      <c r="AL39" s="98">
        <v>0</v>
      </c>
      <c r="AM39" s="98">
        <v>0</v>
      </c>
      <c r="AN39" s="98">
        <v>0</v>
      </c>
      <c r="AO39" s="99">
        <f t="shared" si="6"/>
        <v>0</v>
      </c>
      <c r="AP39" s="98">
        <v>0</v>
      </c>
      <c r="AQ39" s="98">
        <v>0</v>
      </c>
      <c r="AR39" s="98">
        <v>0</v>
      </c>
      <c r="AS39" s="99">
        <f t="shared" si="7"/>
        <v>0</v>
      </c>
      <c r="AT39" s="100">
        <f t="shared" si="8"/>
        <v>0</v>
      </c>
    </row>
    <row r="40" spans="1:46" s="79" customFormat="1" ht="12.75">
      <c r="A40" s="80">
        <v>454</v>
      </c>
      <c r="B40" s="81" t="s">
        <v>20</v>
      </c>
      <c r="C40" s="82">
        <v>740</v>
      </c>
      <c r="D40" s="83" t="str">
        <f t="shared" si="0"/>
        <v/>
      </c>
      <c r="E40" s="83">
        <f t="shared" si="1"/>
        <v>256.09000000000003</v>
      </c>
      <c r="F40" s="84">
        <f t="shared" si="2"/>
        <v>737.03</v>
      </c>
      <c r="G40" s="85"/>
      <c r="H40" s="86">
        <f t="shared" si="3"/>
        <v>8432556</v>
      </c>
      <c r="I40" s="87">
        <f t="shared" si="4"/>
        <v>161081</v>
      </c>
      <c r="J40" s="87">
        <f t="shared" si="5"/>
        <v>658167</v>
      </c>
      <c r="K40" s="88">
        <f t="shared" si="9"/>
        <v>9251804</v>
      </c>
      <c r="L40" s="87"/>
      <c r="M40" s="89">
        <v>454</v>
      </c>
      <c r="N40" s="90">
        <v>737.03</v>
      </c>
      <c r="O40" s="90">
        <v>0</v>
      </c>
      <c r="P40" s="90">
        <v>256.09000000000003</v>
      </c>
      <c r="Q40" s="91">
        <v>8421951</v>
      </c>
      <c r="R40" s="91">
        <v>0</v>
      </c>
      <c r="S40" s="91">
        <v>8421951</v>
      </c>
      <c r="T40" s="91">
        <v>160496</v>
      </c>
      <c r="U40" s="91">
        <v>657337</v>
      </c>
      <c r="V40" s="91">
        <v>9239784</v>
      </c>
      <c r="W40" s="91">
        <v>10605</v>
      </c>
      <c r="X40" s="91">
        <v>585</v>
      </c>
      <c r="Y40" s="91">
        <v>830</v>
      </c>
      <c r="Z40" s="91">
        <v>12020</v>
      </c>
      <c r="AA40" s="92">
        <v>9251804</v>
      </c>
      <c r="AB40" s="93"/>
      <c r="AC40" s="89">
        <v>454</v>
      </c>
      <c r="AD40" s="94">
        <v>0</v>
      </c>
      <c r="AE40" s="95">
        <v>0</v>
      </c>
      <c r="AF40" s="95">
        <v>0</v>
      </c>
      <c r="AG40" s="95">
        <v>0</v>
      </c>
      <c r="AH40" s="96">
        <v>0</v>
      </c>
      <c r="AI40" s="93"/>
      <c r="AJ40" s="97">
        <v>454</v>
      </c>
      <c r="AK40" s="98">
        <v>0</v>
      </c>
      <c r="AL40" s="98">
        <v>0</v>
      </c>
      <c r="AM40" s="98">
        <v>0</v>
      </c>
      <c r="AN40" s="98">
        <v>0</v>
      </c>
      <c r="AO40" s="99">
        <f t="shared" si="6"/>
        <v>0</v>
      </c>
      <c r="AP40" s="98">
        <v>0</v>
      </c>
      <c r="AQ40" s="98">
        <v>0</v>
      </c>
      <c r="AR40" s="98">
        <v>0</v>
      </c>
      <c r="AS40" s="99">
        <f t="shared" si="7"/>
        <v>0</v>
      </c>
      <c r="AT40" s="100">
        <f t="shared" si="8"/>
        <v>0</v>
      </c>
    </row>
    <row r="41" spans="1:46" s="79" customFormat="1" ht="12.75">
      <c r="A41" s="80">
        <v>455</v>
      </c>
      <c r="B41" s="81" t="s">
        <v>33</v>
      </c>
      <c r="C41" s="82">
        <v>306</v>
      </c>
      <c r="D41" s="83" t="str">
        <f t="shared" si="0"/>
        <v/>
      </c>
      <c r="E41" s="83">
        <f t="shared" si="1"/>
        <v>0</v>
      </c>
      <c r="F41" s="84">
        <f t="shared" si="2"/>
        <v>301.87</v>
      </c>
      <c r="G41" s="85"/>
      <c r="H41" s="86">
        <f t="shared" si="3"/>
        <v>2921250</v>
      </c>
      <c r="I41" s="87">
        <f t="shared" si="4"/>
        <v>0</v>
      </c>
      <c r="J41" s="87">
        <f t="shared" si="5"/>
        <v>269568</v>
      </c>
      <c r="K41" s="88">
        <f t="shared" si="9"/>
        <v>3190818</v>
      </c>
      <c r="L41" s="87"/>
      <c r="M41" s="89">
        <v>455</v>
      </c>
      <c r="N41" s="90">
        <v>301.87</v>
      </c>
      <c r="O41" s="90">
        <v>0</v>
      </c>
      <c r="P41" s="90">
        <v>0</v>
      </c>
      <c r="Q41" s="91">
        <v>2921250</v>
      </c>
      <c r="R41" s="91">
        <v>0</v>
      </c>
      <c r="S41" s="91">
        <v>2921250</v>
      </c>
      <c r="T41" s="91">
        <v>0</v>
      </c>
      <c r="U41" s="91">
        <v>269568</v>
      </c>
      <c r="V41" s="91">
        <v>3190818</v>
      </c>
      <c r="W41" s="91">
        <v>0</v>
      </c>
      <c r="X41" s="91">
        <v>0</v>
      </c>
      <c r="Y41" s="91">
        <v>0</v>
      </c>
      <c r="Z41" s="91">
        <v>0</v>
      </c>
      <c r="AA41" s="92">
        <v>3190818</v>
      </c>
      <c r="AB41" s="93"/>
      <c r="AC41" s="89">
        <v>455</v>
      </c>
      <c r="AD41" s="94">
        <v>0</v>
      </c>
      <c r="AE41" s="95">
        <v>0</v>
      </c>
      <c r="AF41" s="95">
        <v>0</v>
      </c>
      <c r="AG41" s="95">
        <v>0</v>
      </c>
      <c r="AH41" s="96">
        <v>0</v>
      </c>
      <c r="AI41" s="93"/>
      <c r="AJ41" s="97">
        <v>455</v>
      </c>
      <c r="AK41" s="98">
        <v>0</v>
      </c>
      <c r="AL41" s="98">
        <v>0</v>
      </c>
      <c r="AM41" s="98">
        <v>0</v>
      </c>
      <c r="AN41" s="98">
        <v>0</v>
      </c>
      <c r="AO41" s="99">
        <f t="shared" si="6"/>
        <v>0</v>
      </c>
      <c r="AP41" s="98">
        <v>0</v>
      </c>
      <c r="AQ41" s="98">
        <v>0</v>
      </c>
      <c r="AR41" s="98">
        <v>0</v>
      </c>
      <c r="AS41" s="99">
        <f t="shared" si="7"/>
        <v>0</v>
      </c>
      <c r="AT41" s="100">
        <f t="shared" si="8"/>
        <v>0</v>
      </c>
    </row>
    <row r="42" spans="1:46" s="79" customFormat="1" ht="12.75">
      <c r="A42" s="80">
        <v>456</v>
      </c>
      <c r="B42" s="81" t="s">
        <v>5</v>
      </c>
      <c r="C42" s="82">
        <v>800</v>
      </c>
      <c r="D42" s="83">
        <f t="shared" si="0"/>
        <v>5.3600000000002392</v>
      </c>
      <c r="E42" s="83">
        <f t="shared" si="1"/>
        <v>0</v>
      </c>
      <c r="F42" s="84">
        <f t="shared" si="2"/>
        <v>805.36000000000013</v>
      </c>
      <c r="G42" s="85"/>
      <c r="H42" s="86">
        <f t="shared" ref="H42:H73" si="10">Q42-R42+W42+AL42+AP42</f>
        <v>9682650</v>
      </c>
      <c r="I42" s="87">
        <f t="shared" ref="I42:I73" si="11">T42+X42+AM42+AQ42</f>
        <v>0</v>
      </c>
      <c r="J42" s="87">
        <f t="shared" ref="J42:J73" si="12">U42+Y42+AN42+AR42</f>
        <v>714354</v>
      </c>
      <c r="K42" s="88">
        <f t="shared" si="9"/>
        <v>10397004</v>
      </c>
      <c r="L42" s="87"/>
      <c r="M42" s="89">
        <v>456</v>
      </c>
      <c r="N42" s="90">
        <v>805.36000000000013</v>
      </c>
      <c r="O42" s="90">
        <v>5.3600000000002392</v>
      </c>
      <c r="P42" s="90">
        <v>0</v>
      </c>
      <c r="Q42" s="91">
        <v>9647111</v>
      </c>
      <c r="R42" s="91">
        <v>0</v>
      </c>
      <c r="S42" s="91">
        <v>9647111</v>
      </c>
      <c r="T42" s="91">
        <v>0</v>
      </c>
      <c r="U42" s="91">
        <v>711720</v>
      </c>
      <c r="V42" s="91">
        <v>10358831</v>
      </c>
      <c r="W42" s="91">
        <v>35539</v>
      </c>
      <c r="X42" s="91">
        <v>0</v>
      </c>
      <c r="Y42" s="91">
        <v>2634</v>
      </c>
      <c r="Z42" s="91">
        <v>38173</v>
      </c>
      <c r="AA42" s="92">
        <v>10397004</v>
      </c>
      <c r="AB42" s="93"/>
      <c r="AC42" s="89">
        <v>456</v>
      </c>
      <c r="AD42" s="94">
        <v>0</v>
      </c>
      <c r="AE42" s="95">
        <v>0</v>
      </c>
      <c r="AF42" s="95">
        <v>0</v>
      </c>
      <c r="AG42" s="95">
        <v>0</v>
      </c>
      <c r="AH42" s="96">
        <v>0</v>
      </c>
      <c r="AI42" s="93"/>
      <c r="AJ42" s="97">
        <v>456</v>
      </c>
      <c r="AK42" s="98">
        <v>0</v>
      </c>
      <c r="AL42" s="98">
        <v>0</v>
      </c>
      <c r="AM42" s="98">
        <v>0</v>
      </c>
      <c r="AN42" s="98">
        <v>0</v>
      </c>
      <c r="AO42" s="99">
        <f t="shared" si="6"/>
        <v>0</v>
      </c>
      <c r="AP42" s="98">
        <v>0</v>
      </c>
      <c r="AQ42" s="98">
        <v>0</v>
      </c>
      <c r="AR42" s="98">
        <v>0</v>
      </c>
      <c r="AS42" s="99">
        <f t="shared" si="7"/>
        <v>0</v>
      </c>
      <c r="AT42" s="100">
        <f t="shared" si="8"/>
        <v>0</v>
      </c>
    </row>
    <row r="43" spans="1:46" s="79" customFormat="1" ht="12.75">
      <c r="A43" s="80">
        <v>458</v>
      </c>
      <c r="B43" s="81" t="s">
        <v>7</v>
      </c>
      <c r="C43" s="82">
        <v>150</v>
      </c>
      <c r="D43" s="83" t="str">
        <f t="shared" si="0"/>
        <v/>
      </c>
      <c r="E43" s="83">
        <f t="shared" si="1"/>
        <v>0</v>
      </c>
      <c r="F43" s="84">
        <f t="shared" si="2"/>
        <v>96.099999999999966</v>
      </c>
      <c r="G43" s="85"/>
      <c r="H43" s="86">
        <f t="shared" si="10"/>
        <v>1315777</v>
      </c>
      <c r="I43" s="87">
        <f t="shared" si="11"/>
        <v>0</v>
      </c>
      <c r="J43" s="87">
        <f t="shared" si="12"/>
        <v>85809</v>
      </c>
      <c r="K43" s="88">
        <f t="shared" si="9"/>
        <v>1401586</v>
      </c>
      <c r="L43" s="87"/>
      <c r="M43" s="89">
        <v>458</v>
      </c>
      <c r="N43" s="90">
        <v>96.099999999999966</v>
      </c>
      <c r="O43" s="90">
        <v>0</v>
      </c>
      <c r="P43" s="90">
        <v>0</v>
      </c>
      <c r="Q43" s="91">
        <v>1315777</v>
      </c>
      <c r="R43" s="91">
        <v>0</v>
      </c>
      <c r="S43" s="91">
        <v>1315777</v>
      </c>
      <c r="T43" s="91">
        <v>0</v>
      </c>
      <c r="U43" s="91">
        <v>85809</v>
      </c>
      <c r="V43" s="91">
        <v>1401586</v>
      </c>
      <c r="W43" s="91">
        <v>0</v>
      </c>
      <c r="X43" s="91">
        <v>0</v>
      </c>
      <c r="Y43" s="91">
        <v>0</v>
      </c>
      <c r="Z43" s="91">
        <v>0</v>
      </c>
      <c r="AA43" s="92">
        <v>1401586</v>
      </c>
      <c r="AB43" s="93"/>
      <c r="AC43" s="89">
        <v>458</v>
      </c>
      <c r="AD43" s="94">
        <v>0</v>
      </c>
      <c r="AE43" s="95">
        <v>0</v>
      </c>
      <c r="AF43" s="95">
        <v>0</v>
      </c>
      <c r="AG43" s="95">
        <v>0</v>
      </c>
      <c r="AH43" s="96">
        <v>0</v>
      </c>
      <c r="AI43" s="93"/>
      <c r="AJ43" s="97">
        <v>458</v>
      </c>
      <c r="AK43" s="98">
        <v>0</v>
      </c>
      <c r="AL43" s="98">
        <v>0</v>
      </c>
      <c r="AM43" s="98">
        <v>0</v>
      </c>
      <c r="AN43" s="98">
        <v>0</v>
      </c>
      <c r="AO43" s="99">
        <f t="shared" si="6"/>
        <v>0</v>
      </c>
      <c r="AP43" s="98">
        <v>0</v>
      </c>
      <c r="AQ43" s="98">
        <v>0</v>
      </c>
      <c r="AR43" s="98">
        <v>0</v>
      </c>
      <c r="AS43" s="99">
        <f t="shared" si="7"/>
        <v>0</v>
      </c>
      <c r="AT43" s="100">
        <f t="shared" si="8"/>
        <v>0</v>
      </c>
    </row>
    <row r="44" spans="1:46" s="79" customFormat="1" ht="12.75">
      <c r="A44" s="80">
        <v>463</v>
      </c>
      <c r="B44" s="81" t="s">
        <v>54</v>
      </c>
      <c r="C44" s="82">
        <v>567</v>
      </c>
      <c r="D44" s="83" t="str">
        <f t="shared" si="0"/>
        <v/>
      </c>
      <c r="E44" s="83">
        <f t="shared" si="1"/>
        <v>0</v>
      </c>
      <c r="F44" s="84">
        <f t="shared" si="2"/>
        <v>554.94999999999982</v>
      </c>
      <c r="G44" s="85"/>
      <c r="H44" s="86">
        <f t="shared" si="10"/>
        <v>9420313</v>
      </c>
      <c r="I44" s="87">
        <f t="shared" si="11"/>
        <v>0</v>
      </c>
      <c r="J44" s="87">
        <f t="shared" si="12"/>
        <v>495572</v>
      </c>
      <c r="K44" s="88">
        <f t="shared" si="9"/>
        <v>9915885</v>
      </c>
      <c r="L44" s="87"/>
      <c r="M44" s="89">
        <v>463</v>
      </c>
      <c r="N44" s="90">
        <v>554.94999999999982</v>
      </c>
      <c r="O44" s="90">
        <v>0</v>
      </c>
      <c r="P44" s="90">
        <v>0</v>
      </c>
      <c r="Q44" s="91">
        <v>9419589</v>
      </c>
      <c r="R44" s="91">
        <v>0</v>
      </c>
      <c r="S44" s="91">
        <v>9419589</v>
      </c>
      <c r="T44" s="91">
        <v>0</v>
      </c>
      <c r="U44" s="91">
        <v>495492</v>
      </c>
      <c r="V44" s="91">
        <v>9915081</v>
      </c>
      <c r="W44" s="91">
        <v>1528</v>
      </c>
      <c r="X44" s="91">
        <v>0</v>
      </c>
      <c r="Y44" s="91">
        <v>80</v>
      </c>
      <c r="Z44" s="91">
        <v>1608</v>
      </c>
      <c r="AA44" s="92">
        <v>9916689</v>
      </c>
      <c r="AB44" s="93"/>
      <c r="AC44" s="89">
        <v>463</v>
      </c>
      <c r="AD44" s="94">
        <v>0</v>
      </c>
      <c r="AE44" s="95">
        <v>0</v>
      </c>
      <c r="AF44" s="95">
        <v>0</v>
      </c>
      <c r="AG44" s="95">
        <v>0</v>
      </c>
      <c r="AH44" s="96">
        <v>0</v>
      </c>
      <c r="AI44" s="93"/>
      <c r="AJ44" s="97">
        <v>463</v>
      </c>
      <c r="AK44" s="98">
        <v>0</v>
      </c>
      <c r="AL44" s="98">
        <v>-804</v>
      </c>
      <c r="AM44" s="98">
        <v>0</v>
      </c>
      <c r="AN44" s="98">
        <v>0</v>
      </c>
      <c r="AO44" s="99">
        <f t="shared" si="6"/>
        <v>-804</v>
      </c>
      <c r="AP44" s="98">
        <v>0</v>
      </c>
      <c r="AQ44" s="98">
        <v>0</v>
      </c>
      <c r="AR44" s="98">
        <v>0</v>
      </c>
      <c r="AS44" s="99">
        <f t="shared" si="7"/>
        <v>0</v>
      </c>
      <c r="AT44" s="100">
        <f t="shared" si="8"/>
        <v>-804</v>
      </c>
    </row>
    <row r="45" spans="1:46" s="79" customFormat="1" ht="12.75">
      <c r="A45" s="80">
        <v>464</v>
      </c>
      <c r="B45" s="81" t="s">
        <v>15</v>
      </c>
      <c r="C45" s="82">
        <v>230</v>
      </c>
      <c r="D45" s="83" t="str">
        <f t="shared" si="0"/>
        <v/>
      </c>
      <c r="E45" s="83">
        <f t="shared" si="1"/>
        <v>0</v>
      </c>
      <c r="F45" s="84">
        <f t="shared" si="2"/>
        <v>229.42999999999998</v>
      </c>
      <c r="G45" s="85"/>
      <c r="H45" s="86">
        <f t="shared" si="10"/>
        <v>2851032</v>
      </c>
      <c r="I45" s="87">
        <f t="shared" si="11"/>
        <v>0</v>
      </c>
      <c r="J45" s="87">
        <f t="shared" si="12"/>
        <v>204884</v>
      </c>
      <c r="K45" s="88">
        <f t="shared" si="9"/>
        <v>3055916</v>
      </c>
      <c r="L45" s="87"/>
      <c r="M45" s="89">
        <v>464</v>
      </c>
      <c r="N45" s="90">
        <v>229.42999999999998</v>
      </c>
      <c r="O45" s="90">
        <v>0</v>
      </c>
      <c r="P45" s="90">
        <v>0</v>
      </c>
      <c r="Q45" s="91">
        <v>2721526</v>
      </c>
      <c r="R45" s="91">
        <v>0</v>
      </c>
      <c r="S45" s="91">
        <v>2721526</v>
      </c>
      <c r="T45" s="91">
        <v>0</v>
      </c>
      <c r="U45" s="91">
        <v>194722</v>
      </c>
      <c r="V45" s="91">
        <v>2916248</v>
      </c>
      <c r="W45" s="91">
        <v>129506</v>
      </c>
      <c r="X45" s="91">
        <v>0</v>
      </c>
      <c r="Y45" s="91">
        <v>10162</v>
      </c>
      <c r="Z45" s="91">
        <v>139668</v>
      </c>
      <c r="AA45" s="92">
        <v>3055916</v>
      </c>
      <c r="AB45" s="93"/>
      <c r="AC45" s="89">
        <v>464</v>
      </c>
      <c r="AD45" s="94">
        <v>0</v>
      </c>
      <c r="AE45" s="95">
        <v>0</v>
      </c>
      <c r="AF45" s="95">
        <v>0</v>
      </c>
      <c r="AG45" s="95">
        <v>0</v>
      </c>
      <c r="AH45" s="96">
        <v>0</v>
      </c>
      <c r="AI45" s="93"/>
      <c r="AJ45" s="97">
        <v>464</v>
      </c>
      <c r="AK45" s="98">
        <v>0</v>
      </c>
      <c r="AL45" s="98">
        <v>0</v>
      </c>
      <c r="AM45" s="98">
        <v>0</v>
      </c>
      <c r="AN45" s="98">
        <v>0</v>
      </c>
      <c r="AO45" s="99">
        <f t="shared" si="6"/>
        <v>0</v>
      </c>
      <c r="AP45" s="98">
        <v>0</v>
      </c>
      <c r="AQ45" s="98">
        <v>0</v>
      </c>
      <c r="AR45" s="98">
        <v>0</v>
      </c>
      <c r="AS45" s="99">
        <f t="shared" si="7"/>
        <v>0</v>
      </c>
      <c r="AT45" s="100">
        <f t="shared" si="8"/>
        <v>0</v>
      </c>
    </row>
    <row r="46" spans="1:46" s="79" customFormat="1" ht="12.75">
      <c r="A46" s="80">
        <v>466</v>
      </c>
      <c r="B46" s="81" t="s">
        <v>16</v>
      </c>
      <c r="C46" s="82">
        <v>180</v>
      </c>
      <c r="D46" s="83">
        <f t="shared" si="0"/>
        <v>4.7599999999999918</v>
      </c>
      <c r="E46" s="83">
        <f t="shared" si="1"/>
        <v>0</v>
      </c>
      <c r="F46" s="84">
        <f t="shared" si="2"/>
        <v>184.76</v>
      </c>
      <c r="G46" s="85"/>
      <c r="H46" s="86">
        <f t="shared" si="10"/>
        <v>4330660.2680880362</v>
      </c>
      <c r="I46" s="87">
        <f t="shared" si="11"/>
        <v>-29621</v>
      </c>
      <c r="J46" s="87">
        <f t="shared" si="12"/>
        <v>160741</v>
      </c>
      <c r="K46" s="88">
        <f t="shared" si="9"/>
        <v>4461780.2680880362</v>
      </c>
      <c r="L46" s="87"/>
      <c r="M46" s="89">
        <v>466</v>
      </c>
      <c r="N46" s="90">
        <v>184.76</v>
      </c>
      <c r="O46" s="90">
        <v>4.7599999999999918</v>
      </c>
      <c r="P46" s="90">
        <v>0</v>
      </c>
      <c r="Q46" s="91">
        <v>4195705</v>
      </c>
      <c r="R46" s="91">
        <v>94710</v>
      </c>
      <c r="S46" s="91">
        <v>4100995</v>
      </c>
      <c r="T46" s="91">
        <v>0</v>
      </c>
      <c r="U46" s="91">
        <v>152911</v>
      </c>
      <c r="V46" s="91">
        <v>4253906</v>
      </c>
      <c r="W46" s="91">
        <v>229664</v>
      </c>
      <c r="X46" s="91">
        <v>0</v>
      </c>
      <c r="Y46" s="91">
        <v>7830</v>
      </c>
      <c r="Z46" s="91">
        <v>237494</v>
      </c>
      <c r="AA46" s="92">
        <v>4491400</v>
      </c>
      <c r="AB46" s="93"/>
      <c r="AC46" s="89">
        <v>466</v>
      </c>
      <c r="AD46" s="94">
        <v>5</v>
      </c>
      <c r="AE46" s="95">
        <v>136180</v>
      </c>
      <c r="AF46" s="95">
        <v>0</v>
      </c>
      <c r="AG46" s="95">
        <v>4350</v>
      </c>
      <c r="AH46" s="96">
        <v>140530</v>
      </c>
      <c r="AI46" s="93"/>
      <c r="AJ46" s="97">
        <v>466</v>
      </c>
      <c r="AK46" s="98">
        <v>0</v>
      </c>
      <c r="AL46" s="98">
        <v>1.2680880365369376</v>
      </c>
      <c r="AM46" s="98">
        <v>-29621</v>
      </c>
      <c r="AN46" s="98">
        <v>0</v>
      </c>
      <c r="AO46" s="99">
        <f t="shared" si="6"/>
        <v>-29619.731911963463</v>
      </c>
      <c r="AP46" s="98">
        <v>0</v>
      </c>
      <c r="AQ46" s="98">
        <v>0</v>
      </c>
      <c r="AR46" s="98">
        <v>0</v>
      </c>
      <c r="AS46" s="99">
        <f t="shared" si="7"/>
        <v>0</v>
      </c>
      <c r="AT46" s="100">
        <f t="shared" si="8"/>
        <v>-29619.731911963463</v>
      </c>
    </row>
    <row r="47" spans="1:46" s="79" customFormat="1" ht="12.75">
      <c r="A47" s="80">
        <v>469</v>
      </c>
      <c r="B47" s="81" t="s">
        <v>89</v>
      </c>
      <c r="C47" s="82">
        <v>1240</v>
      </c>
      <c r="D47" s="83" t="str">
        <f t="shared" si="0"/>
        <v/>
      </c>
      <c r="E47" s="83">
        <f t="shared" si="1"/>
        <v>0</v>
      </c>
      <c r="F47" s="84">
        <f t="shared" si="2"/>
        <v>1217.5700000000006</v>
      </c>
      <c r="G47" s="85"/>
      <c r="H47" s="86">
        <f t="shared" si="10"/>
        <v>20991806</v>
      </c>
      <c r="I47" s="87">
        <f t="shared" si="11"/>
        <v>0</v>
      </c>
      <c r="J47" s="87">
        <f t="shared" si="12"/>
        <v>1087289</v>
      </c>
      <c r="K47" s="88">
        <f t="shared" si="9"/>
        <v>22079095</v>
      </c>
      <c r="L47" s="87"/>
      <c r="M47" s="89">
        <v>469</v>
      </c>
      <c r="N47" s="90">
        <v>1217.5700000000006</v>
      </c>
      <c r="O47" s="90">
        <v>0</v>
      </c>
      <c r="P47" s="90">
        <v>0</v>
      </c>
      <c r="Q47" s="91">
        <v>20889241</v>
      </c>
      <c r="R47" s="91">
        <v>0</v>
      </c>
      <c r="S47" s="91">
        <v>20889241</v>
      </c>
      <c r="T47" s="91">
        <v>0</v>
      </c>
      <c r="U47" s="91">
        <v>1081994</v>
      </c>
      <c r="V47" s="91">
        <v>21971235</v>
      </c>
      <c r="W47" s="91">
        <v>102565</v>
      </c>
      <c r="X47" s="91">
        <v>0</v>
      </c>
      <c r="Y47" s="91">
        <v>5295</v>
      </c>
      <c r="Z47" s="91">
        <v>107860</v>
      </c>
      <c r="AA47" s="92">
        <v>22079095</v>
      </c>
      <c r="AB47" s="93"/>
      <c r="AC47" s="89">
        <v>469</v>
      </c>
      <c r="AD47" s="94">
        <v>0</v>
      </c>
      <c r="AE47" s="95">
        <v>0</v>
      </c>
      <c r="AF47" s="95">
        <v>0</v>
      </c>
      <c r="AG47" s="95">
        <v>0</v>
      </c>
      <c r="AH47" s="96">
        <v>0</v>
      </c>
      <c r="AI47" s="93"/>
      <c r="AJ47" s="97">
        <v>469</v>
      </c>
      <c r="AK47" s="98">
        <v>0</v>
      </c>
      <c r="AL47" s="98">
        <v>0</v>
      </c>
      <c r="AM47" s="98">
        <v>0</v>
      </c>
      <c r="AN47" s="98">
        <v>0</v>
      </c>
      <c r="AO47" s="99">
        <f t="shared" si="6"/>
        <v>0</v>
      </c>
      <c r="AP47" s="98">
        <v>0</v>
      </c>
      <c r="AQ47" s="98">
        <v>0</v>
      </c>
      <c r="AR47" s="98">
        <v>0</v>
      </c>
      <c r="AS47" s="99">
        <f t="shared" si="7"/>
        <v>0</v>
      </c>
      <c r="AT47" s="100">
        <f t="shared" si="8"/>
        <v>0</v>
      </c>
    </row>
    <row r="48" spans="1:46" s="79" customFormat="1" ht="12.75">
      <c r="A48" s="80">
        <v>470</v>
      </c>
      <c r="B48" s="81" t="s">
        <v>47</v>
      </c>
      <c r="C48" s="82">
        <v>1612</v>
      </c>
      <c r="D48" s="83" t="str">
        <f t="shared" si="0"/>
        <v/>
      </c>
      <c r="E48" s="83">
        <f t="shared" si="1"/>
        <v>80.53</v>
      </c>
      <c r="F48" s="84">
        <f t="shared" si="2"/>
        <v>1563.67</v>
      </c>
      <c r="G48" s="85"/>
      <c r="H48" s="86">
        <f t="shared" si="10"/>
        <v>17849306.911258426</v>
      </c>
      <c r="I48" s="87">
        <f t="shared" si="11"/>
        <v>68694</v>
      </c>
      <c r="J48" s="87">
        <f t="shared" si="12"/>
        <v>1396367</v>
      </c>
      <c r="K48" s="88">
        <f t="shared" si="9"/>
        <v>19314367.911258426</v>
      </c>
      <c r="L48" s="87"/>
      <c r="M48" s="89">
        <v>470</v>
      </c>
      <c r="N48" s="90">
        <v>1563.67</v>
      </c>
      <c r="O48" s="90">
        <v>0</v>
      </c>
      <c r="P48" s="90">
        <v>80.53</v>
      </c>
      <c r="Q48" s="91">
        <v>15987474</v>
      </c>
      <c r="R48" s="91">
        <v>0</v>
      </c>
      <c r="S48" s="91">
        <v>15987474</v>
      </c>
      <c r="T48" s="91">
        <v>51301</v>
      </c>
      <c r="U48" s="91">
        <v>1267866</v>
      </c>
      <c r="V48" s="91">
        <v>17306641</v>
      </c>
      <c r="W48" s="91">
        <v>1520915</v>
      </c>
      <c r="X48" s="91">
        <v>17393</v>
      </c>
      <c r="Y48" s="91">
        <v>128501</v>
      </c>
      <c r="Z48" s="91">
        <v>1666809</v>
      </c>
      <c r="AA48" s="92">
        <v>18973450</v>
      </c>
      <c r="AB48" s="93"/>
      <c r="AC48" s="89">
        <v>470</v>
      </c>
      <c r="AD48" s="94">
        <v>138.29999999999998</v>
      </c>
      <c r="AE48" s="95">
        <v>1462061</v>
      </c>
      <c r="AF48" s="95">
        <v>16574</v>
      </c>
      <c r="AG48" s="95">
        <v>123501</v>
      </c>
      <c r="AH48" s="96">
        <v>1602136</v>
      </c>
      <c r="AI48" s="93"/>
      <c r="AJ48" s="97">
        <v>470</v>
      </c>
      <c r="AK48" s="98">
        <v>0</v>
      </c>
      <c r="AL48" s="98">
        <v>340917.91125842475</v>
      </c>
      <c r="AM48" s="98">
        <v>0</v>
      </c>
      <c r="AN48" s="98">
        <v>0</v>
      </c>
      <c r="AO48" s="99">
        <f t="shared" si="6"/>
        <v>340917.91125842475</v>
      </c>
      <c r="AP48" s="98">
        <v>0</v>
      </c>
      <c r="AQ48" s="98">
        <v>0</v>
      </c>
      <c r="AR48" s="98">
        <v>0</v>
      </c>
      <c r="AS48" s="99">
        <f t="shared" si="7"/>
        <v>0</v>
      </c>
      <c r="AT48" s="100">
        <f t="shared" si="8"/>
        <v>340917.91125842475</v>
      </c>
    </row>
    <row r="49" spans="1:46" s="79" customFormat="1" ht="12.75">
      <c r="A49" s="80">
        <v>474</v>
      </c>
      <c r="B49" s="81" t="s">
        <v>100</v>
      </c>
      <c r="C49" s="82">
        <v>392</v>
      </c>
      <c r="D49" s="83" t="str">
        <f t="shared" si="0"/>
        <v/>
      </c>
      <c r="E49" s="83">
        <f t="shared" si="1"/>
        <v>0</v>
      </c>
      <c r="F49" s="84">
        <f t="shared" si="2"/>
        <v>350.8900000000001</v>
      </c>
      <c r="G49" s="85"/>
      <c r="H49" s="86">
        <f t="shared" si="10"/>
        <v>4063662</v>
      </c>
      <c r="I49" s="87">
        <f t="shared" si="11"/>
        <v>0</v>
      </c>
      <c r="J49" s="87">
        <f t="shared" si="12"/>
        <v>313361</v>
      </c>
      <c r="K49" s="88">
        <f t="shared" si="9"/>
        <v>4377023</v>
      </c>
      <c r="L49" s="87"/>
      <c r="M49" s="89">
        <v>474</v>
      </c>
      <c r="N49" s="90">
        <v>350.8900000000001</v>
      </c>
      <c r="O49" s="90">
        <v>0</v>
      </c>
      <c r="P49" s="90">
        <v>0</v>
      </c>
      <c r="Q49" s="91">
        <v>3978087</v>
      </c>
      <c r="R49" s="91">
        <v>0</v>
      </c>
      <c r="S49" s="91">
        <v>3978087</v>
      </c>
      <c r="T49" s="91">
        <v>0</v>
      </c>
      <c r="U49" s="91">
        <v>307119</v>
      </c>
      <c r="V49" s="91">
        <v>4285206</v>
      </c>
      <c r="W49" s="91">
        <v>85575</v>
      </c>
      <c r="X49" s="91">
        <v>0</v>
      </c>
      <c r="Y49" s="91">
        <v>6242</v>
      </c>
      <c r="Z49" s="91">
        <v>91817</v>
      </c>
      <c r="AA49" s="92">
        <v>4377023</v>
      </c>
      <c r="AB49" s="93"/>
      <c r="AC49" s="89">
        <v>474</v>
      </c>
      <c r="AD49" s="94">
        <v>0</v>
      </c>
      <c r="AE49" s="95">
        <v>0</v>
      </c>
      <c r="AF49" s="95">
        <v>0</v>
      </c>
      <c r="AG49" s="95">
        <v>0</v>
      </c>
      <c r="AH49" s="96">
        <v>0</v>
      </c>
      <c r="AI49" s="93"/>
      <c r="AJ49" s="97">
        <v>474</v>
      </c>
      <c r="AK49" s="98">
        <v>0</v>
      </c>
      <c r="AL49" s="98">
        <v>0</v>
      </c>
      <c r="AM49" s="98">
        <v>0</v>
      </c>
      <c r="AN49" s="98">
        <v>0</v>
      </c>
      <c r="AO49" s="99">
        <f t="shared" si="6"/>
        <v>0</v>
      </c>
      <c r="AP49" s="98">
        <v>0</v>
      </c>
      <c r="AQ49" s="98">
        <v>0</v>
      </c>
      <c r="AR49" s="98">
        <v>0</v>
      </c>
      <c r="AS49" s="99">
        <f t="shared" si="7"/>
        <v>0</v>
      </c>
      <c r="AT49" s="100">
        <f t="shared" si="8"/>
        <v>0</v>
      </c>
    </row>
    <row r="50" spans="1:46" s="79" customFormat="1" ht="12.75">
      <c r="A50" s="80">
        <v>478</v>
      </c>
      <c r="B50" s="81" t="s">
        <v>40</v>
      </c>
      <c r="C50" s="82">
        <v>400</v>
      </c>
      <c r="D50" s="83" t="str">
        <f t="shared" si="0"/>
        <v/>
      </c>
      <c r="E50" s="83">
        <f t="shared" si="1"/>
        <v>0</v>
      </c>
      <c r="F50" s="84">
        <f t="shared" si="2"/>
        <v>396.62000000000006</v>
      </c>
      <c r="G50" s="85"/>
      <c r="H50" s="86">
        <f t="shared" si="10"/>
        <v>4989605</v>
      </c>
      <c r="I50" s="87">
        <f t="shared" si="11"/>
        <v>0</v>
      </c>
      <c r="J50" s="87">
        <f t="shared" si="12"/>
        <v>354181</v>
      </c>
      <c r="K50" s="88">
        <f t="shared" si="9"/>
        <v>5343786</v>
      </c>
      <c r="L50" s="87"/>
      <c r="M50" s="89">
        <v>478</v>
      </c>
      <c r="N50" s="90">
        <v>396.62000000000006</v>
      </c>
      <c r="O50" s="90">
        <v>0</v>
      </c>
      <c r="P50" s="90">
        <v>0</v>
      </c>
      <c r="Q50" s="91">
        <v>4808996</v>
      </c>
      <c r="R50" s="91">
        <v>0</v>
      </c>
      <c r="S50" s="91">
        <v>4808996</v>
      </c>
      <c r="T50" s="91">
        <v>0</v>
      </c>
      <c r="U50" s="91">
        <v>341295</v>
      </c>
      <c r="V50" s="91">
        <v>5150291</v>
      </c>
      <c r="W50" s="91">
        <v>180609</v>
      </c>
      <c r="X50" s="91">
        <v>0</v>
      </c>
      <c r="Y50" s="91">
        <v>12886</v>
      </c>
      <c r="Z50" s="91">
        <v>193495</v>
      </c>
      <c r="AA50" s="92">
        <v>5343786</v>
      </c>
      <c r="AB50" s="93"/>
      <c r="AC50" s="89">
        <v>478</v>
      </c>
      <c r="AD50" s="94">
        <v>0</v>
      </c>
      <c r="AE50" s="95">
        <v>0</v>
      </c>
      <c r="AF50" s="95">
        <v>0</v>
      </c>
      <c r="AG50" s="95">
        <v>0</v>
      </c>
      <c r="AH50" s="96">
        <v>0</v>
      </c>
      <c r="AI50" s="93"/>
      <c r="AJ50" s="97">
        <v>478</v>
      </c>
      <c r="AK50" s="98">
        <v>0</v>
      </c>
      <c r="AL50" s="98">
        <v>0</v>
      </c>
      <c r="AM50" s="98">
        <v>0</v>
      </c>
      <c r="AN50" s="98">
        <v>0</v>
      </c>
      <c r="AO50" s="99">
        <f t="shared" si="6"/>
        <v>0</v>
      </c>
      <c r="AP50" s="98">
        <v>0</v>
      </c>
      <c r="AQ50" s="98">
        <v>0</v>
      </c>
      <c r="AR50" s="98">
        <v>0</v>
      </c>
      <c r="AS50" s="99">
        <f t="shared" si="7"/>
        <v>0</v>
      </c>
      <c r="AT50" s="100">
        <f t="shared" si="8"/>
        <v>0</v>
      </c>
    </row>
    <row r="51" spans="1:46" s="79" customFormat="1" ht="12.75">
      <c r="A51" s="80">
        <v>479</v>
      </c>
      <c r="B51" s="81" t="s">
        <v>29</v>
      </c>
      <c r="C51" s="82">
        <v>400</v>
      </c>
      <c r="D51" s="83">
        <f t="shared" si="0"/>
        <v>1.3499999999999632</v>
      </c>
      <c r="E51" s="83">
        <f t="shared" si="1"/>
        <v>0</v>
      </c>
      <c r="F51" s="84">
        <f t="shared" si="2"/>
        <v>401.35</v>
      </c>
      <c r="G51" s="85"/>
      <c r="H51" s="86">
        <f t="shared" si="10"/>
        <v>5297813</v>
      </c>
      <c r="I51" s="87">
        <f t="shared" si="11"/>
        <v>0</v>
      </c>
      <c r="J51" s="87">
        <f t="shared" si="12"/>
        <v>357200</v>
      </c>
      <c r="K51" s="88">
        <f t="shared" si="9"/>
        <v>5655013</v>
      </c>
      <c r="L51" s="87"/>
      <c r="M51" s="89">
        <v>479</v>
      </c>
      <c r="N51" s="90">
        <v>401.35</v>
      </c>
      <c r="O51" s="90">
        <v>1.3499999999999632</v>
      </c>
      <c r="P51" s="90">
        <v>0</v>
      </c>
      <c r="Q51" s="91">
        <v>5089108</v>
      </c>
      <c r="R51" s="91">
        <v>0</v>
      </c>
      <c r="S51" s="91">
        <v>5089108</v>
      </c>
      <c r="T51" s="91">
        <v>0</v>
      </c>
      <c r="U51" s="91">
        <v>343788</v>
      </c>
      <c r="V51" s="91">
        <v>5432896</v>
      </c>
      <c r="W51" s="91">
        <v>208705</v>
      </c>
      <c r="X51" s="91">
        <v>0</v>
      </c>
      <c r="Y51" s="91">
        <v>13412</v>
      </c>
      <c r="Z51" s="91">
        <v>222117</v>
      </c>
      <c r="AA51" s="92">
        <v>5655013</v>
      </c>
      <c r="AB51" s="93"/>
      <c r="AC51" s="89">
        <v>479</v>
      </c>
      <c r="AD51" s="94">
        <v>0</v>
      </c>
      <c r="AE51" s="95">
        <v>0</v>
      </c>
      <c r="AF51" s="95">
        <v>0</v>
      </c>
      <c r="AG51" s="95">
        <v>0</v>
      </c>
      <c r="AH51" s="96">
        <v>0</v>
      </c>
      <c r="AI51" s="93"/>
      <c r="AJ51" s="97">
        <v>479</v>
      </c>
      <c r="AK51" s="98">
        <v>0</v>
      </c>
      <c r="AL51" s="98">
        <v>0</v>
      </c>
      <c r="AM51" s="98">
        <v>0</v>
      </c>
      <c r="AN51" s="98">
        <v>0</v>
      </c>
      <c r="AO51" s="99">
        <f t="shared" si="6"/>
        <v>0</v>
      </c>
      <c r="AP51" s="98">
        <v>0</v>
      </c>
      <c r="AQ51" s="98">
        <v>0</v>
      </c>
      <c r="AR51" s="98">
        <v>0</v>
      </c>
      <c r="AS51" s="99">
        <f t="shared" si="7"/>
        <v>0</v>
      </c>
      <c r="AT51" s="100">
        <f t="shared" si="8"/>
        <v>0</v>
      </c>
    </row>
    <row r="52" spans="1:46" s="79" customFormat="1" ht="12.75">
      <c r="A52" s="80">
        <v>481</v>
      </c>
      <c r="B52" s="81" t="s">
        <v>38</v>
      </c>
      <c r="C52" s="82">
        <v>944</v>
      </c>
      <c r="D52" s="83" t="str">
        <f t="shared" si="0"/>
        <v/>
      </c>
      <c r="E52" s="83">
        <f t="shared" si="1"/>
        <v>0</v>
      </c>
      <c r="F52" s="84">
        <f t="shared" si="2"/>
        <v>942.76000000000033</v>
      </c>
      <c r="G52" s="85"/>
      <c r="H52" s="86">
        <f t="shared" si="10"/>
        <v>14590437.896513006</v>
      </c>
      <c r="I52" s="87">
        <f t="shared" si="11"/>
        <v>0</v>
      </c>
      <c r="J52" s="87">
        <f t="shared" si="12"/>
        <v>841881</v>
      </c>
      <c r="K52" s="88">
        <f t="shared" si="9"/>
        <v>15432318.896513006</v>
      </c>
      <c r="L52" s="87"/>
      <c r="M52" s="89">
        <v>481</v>
      </c>
      <c r="N52" s="90">
        <v>942.76000000000033</v>
      </c>
      <c r="O52" s="90">
        <v>0</v>
      </c>
      <c r="P52" s="90">
        <v>0</v>
      </c>
      <c r="Q52" s="91">
        <v>14575069</v>
      </c>
      <c r="R52" s="91">
        <v>0</v>
      </c>
      <c r="S52" s="91">
        <v>14575069</v>
      </c>
      <c r="T52" s="91">
        <v>0</v>
      </c>
      <c r="U52" s="91">
        <v>841033</v>
      </c>
      <c r="V52" s="91">
        <v>15416102</v>
      </c>
      <c r="W52" s="91">
        <v>14782</v>
      </c>
      <c r="X52" s="91">
        <v>0</v>
      </c>
      <c r="Y52" s="91">
        <v>848</v>
      </c>
      <c r="Z52" s="91">
        <v>15630</v>
      </c>
      <c r="AA52" s="92">
        <v>15431732</v>
      </c>
      <c r="AB52" s="93"/>
      <c r="AC52" s="89">
        <v>481</v>
      </c>
      <c r="AD52" s="94">
        <v>0</v>
      </c>
      <c r="AE52" s="95">
        <v>0</v>
      </c>
      <c r="AF52" s="95">
        <v>0</v>
      </c>
      <c r="AG52" s="95">
        <v>0</v>
      </c>
      <c r="AH52" s="96">
        <v>0</v>
      </c>
      <c r="AI52" s="93"/>
      <c r="AJ52" s="97">
        <v>481</v>
      </c>
      <c r="AK52" s="98">
        <v>0</v>
      </c>
      <c r="AL52" s="98">
        <v>586.89651300584001</v>
      </c>
      <c r="AM52" s="98">
        <v>0</v>
      </c>
      <c r="AN52" s="98">
        <v>0</v>
      </c>
      <c r="AO52" s="99">
        <f t="shared" si="6"/>
        <v>586.89651300584001</v>
      </c>
      <c r="AP52" s="98">
        <v>0</v>
      </c>
      <c r="AQ52" s="98">
        <v>0</v>
      </c>
      <c r="AR52" s="98">
        <v>0</v>
      </c>
      <c r="AS52" s="99">
        <f t="shared" si="7"/>
        <v>0</v>
      </c>
      <c r="AT52" s="100">
        <f t="shared" si="8"/>
        <v>586.89651300584001</v>
      </c>
    </row>
    <row r="53" spans="1:46" s="79" customFormat="1" ht="12.75">
      <c r="A53" s="80">
        <v>482</v>
      </c>
      <c r="B53" s="81" t="s">
        <v>21</v>
      </c>
      <c r="C53" s="82">
        <v>288</v>
      </c>
      <c r="D53" s="83" t="str">
        <f t="shared" si="0"/>
        <v/>
      </c>
      <c r="E53" s="83">
        <f t="shared" si="1"/>
        <v>0</v>
      </c>
      <c r="F53" s="84">
        <f t="shared" si="2"/>
        <v>288.00000000000006</v>
      </c>
      <c r="G53" s="85"/>
      <c r="H53" s="86">
        <f t="shared" si="10"/>
        <v>3775774</v>
      </c>
      <c r="I53" s="87">
        <f t="shared" si="11"/>
        <v>0</v>
      </c>
      <c r="J53" s="87">
        <f t="shared" si="12"/>
        <v>257184</v>
      </c>
      <c r="K53" s="88">
        <f t="shared" si="9"/>
        <v>4032958</v>
      </c>
      <c r="L53" s="87"/>
      <c r="M53" s="89">
        <v>482</v>
      </c>
      <c r="N53" s="90">
        <v>288.00000000000006</v>
      </c>
      <c r="O53" s="90">
        <v>0</v>
      </c>
      <c r="P53" s="90">
        <v>0</v>
      </c>
      <c r="Q53" s="91">
        <v>3738025</v>
      </c>
      <c r="R53" s="91">
        <v>0</v>
      </c>
      <c r="S53" s="91">
        <v>3738025</v>
      </c>
      <c r="T53" s="91">
        <v>0</v>
      </c>
      <c r="U53" s="91">
        <v>254505</v>
      </c>
      <c r="V53" s="91">
        <v>3992530</v>
      </c>
      <c r="W53" s="91">
        <v>37749</v>
      </c>
      <c r="X53" s="91">
        <v>0</v>
      </c>
      <c r="Y53" s="91">
        <v>2679</v>
      </c>
      <c r="Z53" s="91">
        <v>40428</v>
      </c>
      <c r="AA53" s="92">
        <v>4032958</v>
      </c>
      <c r="AB53" s="93"/>
      <c r="AC53" s="89">
        <v>482</v>
      </c>
      <c r="AD53" s="94">
        <v>0</v>
      </c>
      <c r="AE53" s="95">
        <v>0</v>
      </c>
      <c r="AF53" s="95">
        <v>0</v>
      </c>
      <c r="AG53" s="95">
        <v>0</v>
      </c>
      <c r="AH53" s="96">
        <v>0</v>
      </c>
      <c r="AI53" s="93"/>
      <c r="AJ53" s="97">
        <v>482</v>
      </c>
      <c r="AK53" s="98">
        <v>0</v>
      </c>
      <c r="AL53" s="98">
        <v>0</v>
      </c>
      <c r="AM53" s="98">
        <v>0</v>
      </c>
      <c r="AN53" s="98">
        <v>0</v>
      </c>
      <c r="AO53" s="99">
        <f t="shared" si="6"/>
        <v>0</v>
      </c>
      <c r="AP53" s="98">
        <v>0</v>
      </c>
      <c r="AQ53" s="98">
        <v>0</v>
      </c>
      <c r="AR53" s="98">
        <v>0</v>
      </c>
      <c r="AS53" s="99">
        <f t="shared" si="7"/>
        <v>0</v>
      </c>
      <c r="AT53" s="100">
        <f t="shared" si="8"/>
        <v>0</v>
      </c>
    </row>
    <row r="54" spans="1:46" s="79" customFormat="1" ht="12.75">
      <c r="A54" s="80">
        <v>483</v>
      </c>
      <c r="B54" s="81" t="s">
        <v>41</v>
      </c>
      <c r="C54" s="82">
        <v>700</v>
      </c>
      <c r="D54" s="83" t="str">
        <f t="shared" si="0"/>
        <v/>
      </c>
      <c r="E54" s="83">
        <f t="shared" si="1"/>
        <v>0</v>
      </c>
      <c r="F54" s="84">
        <f t="shared" si="2"/>
        <v>661.53</v>
      </c>
      <c r="G54" s="85"/>
      <c r="H54" s="86">
        <f t="shared" si="10"/>
        <v>8459720</v>
      </c>
      <c r="I54" s="87">
        <f t="shared" si="11"/>
        <v>0</v>
      </c>
      <c r="J54" s="87">
        <f t="shared" si="12"/>
        <v>590754</v>
      </c>
      <c r="K54" s="88">
        <f t="shared" si="9"/>
        <v>9050474</v>
      </c>
      <c r="L54" s="87"/>
      <c r="M54" s="89">
        <v>483</v>
      </c>
      <c r="N54" s="90">
        <v>661.53</v>
      </c>
      <c r="O54" s="90">
        <v>0</v>
      </c>
      <c r="P54" s="90">
        <v>0</v>
      </c>
      <c r="Q54" s="91">
        <v>7973426</v>
      </c>
      <c r="R54" s="91">
        <v>0</v>
      </c>
      <c r="S54" s="91">
        <v>7973426</v>
      </c>
      <c r="T54" s="91">
        <v>0</v>
      </c>
      <c r="U54" s="91">
        <v>557658</v>
      </c>
      <c r="V54" s="91">
        <v>8531084</v>
      </c>
      <c r="W54" s="91">
        <v>486294</v>
      </c>
      <c r="X54" s="91">
        <v>0</v>
      </c>
      <c r="Y54" s="91">
        <v>33096</v>
      </c>
      <c r="Z54" s="91">
        <v>519390</v>
      </c>
      <c r="AA54" s="92">
        <v>9050474</v>
      </c>
      <c r="AB54" s="93"/>
      <c r="AC54" s="89">
        <v>483</v>
      </c>
      <c r="AD54" s="94">
        <v>0</v>
      </c>
      <c r="AE54" s="95">
        <v>0</v>
      </c>
      <c r="AF54" s="95">
        <v>0</v>
      </c>
      <c r="AG54" s="95">
        <v>0</v>
      </c>
      <c r="AH54" s="96">
        <v>0</v>
      </c>
      <c r="AI54" s="93"/>
      <c r="AJ54" s="97">
        <v>483</v>
      </c>
      <c r="AK54" s="98">
        <v>0</v>
      </c>
      <c r="AL54" s="98">
        <v>0</v>
      </c>
      <c r="AM54" s="98">
        <v>0</v>
      </c>
      <c r="AN54" s="98">
        <v>0</v>
      </c>
      <c r="AO54" s="99">
        <f t="shared" si="6"/>
        <v>0</v>
      </c>
      <c r="AP54" s="98">
        <v>0</v>
      </c>
      <c r="AQ54" s="98">
        <v>0</v>
      </c>
      <c r="AR54" s="98">
        <v>0</v>
      </c>
      <c r="AS54" s="99">
        <f t="shared" si="7"/>
        <v>0</v>
      </c>
      <c r="AT54" s="100">
        <f t="shared" si="8"/>
        <v>0</v>
      </c>
    </row>
    <row r="55" spans="1:46" s="79" customFormat="1" ht="12.75">
      <c r="A55" s="80">
        <v>484</v>
      </c>
      <c r="B55" s="81" t="s">
        <v>22</v>
      </c>
      <c r="C55" s="82">
        <v>1565</v>
      </c>
      <c r="D55" s="83" t="str">
        <f t="shared" si="0"/>
        <v/>
      </c>
      <c r="E55" s="83">
        <f t="shared" si="1"/>
        <v>0</v>
      </c>
      <c r="F55" s="84">
        <f t="shared" si="2"/>
        <v>1407.3099999999995</v>
      </c>
      <c r="G55" s="85"/>
      <c r="H55" s="86">
        <f t="shared" si="10"/>
        <v>23642608</v>
      </c>
      <c r="I55" s="87">
        <f t="shared" si="11"/>
        <v>0</v>
      </c>
      <c r="J55" s="87">
        <f t="shared" si="12"/>
        <v>1256600</v>
      </c>
      <c r="K55" s="88">
        <f t="shared" si="9"/>
        <v>24899208</v>
      </c>
      <c r="L55" s="87"/>
      <c r="M55" s="89">
        <v>484</v>
      </c>
      <c r="N55" s="90">
        <v>1407.3099999999995</v>
      </c>
      <c r="O55" s="90">
        <v>0</v>
      </c>
      <c r="P55" s="90">
        <v>0</v>
      </c>
      <c r="Q55" s="91">
        <v>23453076</v>
      </c>
      <c r="R55" s="91">
        <v>0</v>
      </c>
      <c r="S55" s="91">
        <v>23453076</v>
      </c>
      <c r="T55" s="91">
        <v>0</v>
      </c>
      <c r="U55" s="91">
        <v>1246331</v>
      </c>
      <c r="V55" s="91">
        <v>24699407</v>
      </c>
      <c r="W55" s="91">
        <v>191817</v>
      </c>
      <c r="X55" s="91">
        <v>0</v>
      </c>
      <c r="Y55" s="91">
        <v>10403</v>
      </c>
      <c r="Z55" s="91">
        <v>202220</v>
      </c>
      <c r="AA55" s="92">
        <v>24901627</v>
      </c>
      <c r="AB55" s="93"/>
      <c r="AC55" s="89">
        <v>484</v>
      </c>
      <c r="AD55" s="94">
        <v>0</v>
      </c>
      <c r="AE55" s="95">
        <v>0</v>
      </c>
      <c r="AF55" s="95">
        <v>0</v>
      </c>
      <c r="AG55" s="95">
        <v>0</v>
      </c>
      <c r="AH55" s="96">
        <v>0</v>
      </c>
      <c r="AI55" s="93"/>
      <c r="AJ55" s="97">
        <v>484</v>
      </c>
      <c r="AK55" s="98">
        <v>-0.14900662251670838</v>
      </c>
      <c r="AL55" s="98">
        <v>-2285</v>
      </c>
      <c r="AM55" s="98">
        <v>0</v>
      </c>
      <c r="AN55" s="98">
        <v>-134</v>
      </c>
      <c r="AO55" s="99">
        <f t="shared" si="6"/>
        <v>-2419</v>
      </c>
      <c r="AP55" s="98">
        <v>0</v>
      </c>
      <c r="AQ55" s="98">
        <v>0</v>
      </c>
      <c r="AR55" s="98">
        <v>0</v>
      </c>
      <c r="AS55" s="99">
        <f t="shared" si="7"/>
        <v>0</v>
      </c>
      <c r="AT55" s="100">
        <f t="shared" si="8"/>
        <v>-2419</v>
      </c>
    </row>
    <row r="56" spans="1:46" s="79" customFormat="1" ht="12.75">
      <c r="A56" s="80">
        <v>485</v>
      </c>
      <c r="B56" s="81" t="s">
        <v>30</v>
      </c>
      <c r="C56" s="82">
        <v>480</v>
      </c>
      <c r="D56" s="83" t="str">
        <f t="shared" si="0"/>
        <v/>
      </c>
      <c r="E56" s="83">
        <f t="shared" si="1"/>
        <v>0</v>
      </c>
      <c r="F56" s="84">
        <f t="shared" si="2"/>
        <v>474.22000000000008</v>
      </c>
      <c r="G56" s="85"/>
      <c r="H56" s="86">
        <f t="shared" si="10"/>
        <v>6509200</v>
      </c>
      <c r="I56" s="87">
        <f t="shared" si="11"/>
        <v>0</v>
      </c>
      <c r="J56" s="87">
        <f t="shared" si="12"/>
        <v>423477</v>
      </c>
      <c r="K56" s="88">
        <f t="shared" si="9"/>
        <v>6932677</v>
      </c>
      <c r="L56" s="87"/>
      <c r="M56" s="89">
        <v>485</v>
      </c>
      <c r="N56" s="90">
        <v>474.22000000000008</v>
      </c>
      <c r="O56" s="90">
        <v>0</v>
      </c>
      <c r="P56" s="90">
        <v>0</v>
      </c>
      <c r="Q56" s="91">
        <v>6402411</v>
      </c>
      <c r="R56" s="91">
        <v>0</v>
      </c>
      <c r="S56" s="91">
        <v>6402411</v>
      </c>
      <c r="T56" s="91">
        <v>0</v>
      </c>
      <c r="U56" s="91">
        <v>416360</v>
      </c>
      <c r="V56" s="91">
        <v>6818771</v>
      </c>
      <c r="W56" s="91">
        <v>106789</v>
      </c>
      <c r="X56" s="91">
        <v>0</v>
      </c>
      <c r="Y56" s="91">
        <v>7117</v>
      </c>
      <c r="Z56" s="91">
        <v>113906</v>
      </c>
      <c r="AA56" s="92">
        <v>6932677</v>
      </c>
      <c r="AB56" s="93"/>
      <c r="AC56" s="89">
        <v>485</v>
      </c>
      <c r="AD56" s="94">
        <v>0</v>
      </c>
      <c r="AE56" s="95">
        <v>0</v>
      </c>
      <c r="AF56" s="95">
        <v>0</v>
      </c>
      <c r="AG56" s="95">
        <v>0</v>
      </c>
      <c r="AH56" s="96">
        <v>0</v>
      </c>
      <c r="AI56" s="93"/>
      <c r="AJ56" s="97">
        <v>485</v>
      </c>
      <c r="AK56" s="98">
        <v>0</v>
      </c>
      <c r="AL56" s="98">
        <v>0</v>
      </c>
      <c r="AM56" s="98">
        <v>0</v>
      </c>
      <c r="AN56" s="98">
        <v>0</v>
      </c>
      <c r="AO56" s="99">
        <f t="shared" si="6"/>
        <v>0</v>
      </c>
      <c r="AP56" s="98">
        <v>0</v>
      </c>
      <c r="AQ56" s="98">
        <v>0</v>
      </c>
      <c r="AR56" s="98">
        <v>0</v>
      </c>
      <c r="AS56" s="99">
        <f t="shared" si="7"/>
        <v>0</v>
      </c>
      <c r="AT56" s="100">
        <f t="shared" si="8"/>
        <v>0</v>
      </c>
    </row>
    <row r="57" spans="1:46" s="79" customFormat="1" ht="12.75">
      <c r="A57" s="80">
        <v>486</v>
      </c>
      <c r="B57" s="81" t="s">
        <v>8</v>
      </c>
      <c r="C57" s="82">
        <v>666</v>
      </c>
      <c r="D57" s="83" t="str">
        <f t="shared" si="0"/>
        <v/>
      </c>
      <c r="E57" s="83">
        <f t="shared" si="1"/>
        <v>0</v>
      </c>
      <c r="F57" s="84">
        <f t="shared" si="2"/>
        <v>664.53000000000009</v>
      </c>
      <c r="G57" s="85"/>
      <c r="H57" s="86">
        <f t="shared" si="10"/>
        <v>7744438</v>
      </c>
      <c r="I57" s="87">
        <f t="shared" si="11"/>
        <v>0</v>
      </c>
      <c r="J57" s="87">
        <f t="shared" si="12"/>
        <v>593430</v>
      </c>
      <c r="K57" s="88">
        <f t="shared" si="9"/>
        <v>8337868</v>
      </c>
      <c r="L57" s="87"/>
      <c r="M57" s="89">
        <v>486</v>
      </c>
      <c r="N57" s="90">
        <v>664.53000000000009</v>
      </c>
      <c r="O57" s="90">
        <v>0</v>
      </c>
      <c r="P57" s="90">
        <v>0</v>
      </c>
      <c r="Q57" s="91">
        <v>7744438</v>
      </c>
      <c r="R57" s="91">
        <v>0</v>
      </c>
      <c r="S57" s="91">
        <v>7744438</v>
      </c>
      <c r="T57" s="91">
        <v>0</v>
      </c>
      <c r="U57" s="91">
        <v>593430</v>
      </c>
      <c r="V57" s="91">
        <v>8337868</v>
      </c>
      <c r="W57" s="91">
        <v>0</v>
      </c>
      <c r="X57" s="91">
        <v>0</v>
      </c>
      <c r="Y57" s="91">
        <v>0</v>
      </c>
      <c r="Z57" s="91">
        <v>0</v>
      </c>
      <c r="AA57" s="92">
        <v>8337868</v>
      </c>
      <c r="AB57" s="93"/>
      <c r="AC57" s="89">
        <v>486</v>
      </c>
      <c r="AD57" s="94">
        <v>0</v>
      </c>
      <c r="AE57" s="95">
        <v>0</v>
      </c>
      <c r="AF57" s="95">
        <v>0</v>
      </c>
      <c r="AG57" s="95">
        <v>0</v>
      </c>
      <c r="AH57" s="96">
        <v>0</v>
      </c>
      <c r="AI57" s="93"/>
      <c r="AJ57" s="97">
        <v>486</v>
      </c>
      <c r="AK57" s="98">
        <v>0</v>
      </c>
      <c r="AL57" s="98">
        <v>0</v>
      </c>
      <c r="AM57" s="98">
        <v>0</v>
      </c>
      <c r="AN57" s="98">
        <v>0</v>
      </c>
      <c r="AO57" s="99">
        <f t="shared" si="6"/>
        <v>0</v>
      </c>
      <c r="AP57" s="98">
        <v>0</v>
      </c>
      <c r="AQ57" s="98">
        <v>0</v>
      </c>
      <c r="AR57" s="98">
        <v>0</v>
      </c>
      <c r="AS57" s="99">
        <f t="shared" si="7"/>
        <v>0</v>
      </c>
      <c r="AT57" s="100">
        <f t="shared" si="8"/>
        <v>0</v>
      </c>
    </row>
    <row r="58" spans="1:46" s="79" customFormat="1" ht="12.75">
      <c r="A58" s="80">
        <v>487</v>
      </c>
      <c r="B58" s="81" t="s">
        <v>31</v>
      </c>
      <c r="C58" s="82">
        <v>1190</v>
      </c>
      <c r="D58" s="83" t="str">
        <f t="shared" si="0"/>
        <v/>
      </c>
      <c r="E58" s="83">
        <f t="shared" si="1"/>
        <v>0</v>
      </c>
      <c r="F58" s="84">
        <f t="shared" si="2"/>
        <v>1150.7600000000002</v>
      </c>
      <c r="G58" s="85"/>
      <c r="H58" s="86">
        <f t="shared" si="10"/>
        <v>19266936.568762898</v>
      </c>
      <c r="I58" s="87">
        <f t="shared" si="11"/>
        <v>0</v>
      </c>
      <c r="J58" s="87">
        <f t="shared" si="12"/>
        <v>1027627</v>
      </c>
      <c r="K58" s="88">
        <f t="shared" si="9"/>
        <v>20294563.568762898</v>
      </c>
      <c r="L58" s="87"/>
      <c r="M58" s="89">
        <v>487</v>
      </c>
      <c r="N58" s="90">
        <v>1150.7600000000002</v>
      </c>
      <c r="O58" s="90">
        <v>0</v>
      </c>
      <c r="P58" s="90">
        <v>0</v>
      </c>
      <c r="Q58" s="91">
        <v>18675435</v>
      </c>
      <c r="R58" s="91">
        <v>0</v>
      </c>
      <c r="S58" s="91">
        <v>18675435</v>
      </c>
      <c r="T58" s="91">
        <v>0</v>
      </c>
      <c r="U58" s="91">
        <v>989541</v>
      </c>
      <c r="V58" s="91">
        <v>19664976</v>
      </c>
      <c r="W58" s="91">
        <v>536336</v>
      </c>
      <c r="X58" s="91">
        <v>0</v>
      </c>
      <c r="Y58" s="91">
        <v>38086</v>
      </c>
      <c r="Z58" s="91">
        <v>574422</v>
      </c>
      <c r="AA58" s="92">
        <v>20239398</v>
      </c>
      <c r="AB58" s="93"/>
      <c r="AC58" s="89">
        <v>487</v>
      </c>
      <c r="AD58" s="94">
        <v>33.269999999999996</v>
      </c>
      <c r="AE58" s="95">
        <v>376963</v>
      </c>
      <c r="AF58" s="95">
        <v>0</v>
      </c>
      <c r="AG58" s="95">
        <v>29710</v>
      </c>
      <c r="AH58" s="96">
        <v>406673</v>
      </c>
      <c r="AI58" s="93"/>
      <c r="AJ58" s="97">
        <v>487</v>
      </c>
      <c r="AK58" s="98">
        <v>0</v>
      </c>
      <c r="AL58" s="98">
        <v>55165.568762899362</v>
      </c>
      <c r="AM58" s="98">
        <v>0</v>
      </c>
      <c r="AN58" s="98">
        <v>0</v>
      </c>
      <c r="AO58" s="99">
        <f t="shared" si="6"/>
        <v>55165.568762899362</v>
      </c>
      <c r="AP58" s="98">
        <v>0</v>
      </c>
      <c r="AQ58" s="98">
        <v>0</v>
      </c>
      <c r="AR58" s="98">
        <v>0</v>
      </c>
      <c r="AS58" s="99">
        <f t="shared" si="7"/>
        <v>0</v>
      </c>
      <c r="AT58" s="100">
        <f t="shared" si="8"/>
        <v>55165.568762899362</v>
      </c>
    </row>
    <row r="59" spans="1:46" s="79" customFormat="1" ht="12.75">
      <c r="A59" s="80">
        <v>488</v>
      </c>
      <c r="B59" s="81" t="s">
        <v>6</v>
      </c>
      <c r="C59" s="82">
        <v>942</v>
      </c>
      <c r="D59" s="83" t="str">
        <f t="shared" si="0"/>
        <v/>
      </c>
      <c r="E59" s="83">
        <f t="shared" si="1"/>
        <v>0</v>
      </c>
      <c r="F59" s="84">
        <f t="shared" si="2"/>
        <v>923.70999999999992</v>
      </c>
      <c r="G59" s="85"/>
      <c r="H59" s="86">
        <f t="shared" si="10"/>
        <v>11959948</v>
      </c>
      <c r="I59" s="87">
        <f t="shared" si="11"/>
        <v>0</v>
      </c>
      <c r="J59" s="87">
        <f t="shared" si="12"/>
        <v>825004</v>
      </c>
      <c r="K59" s="88">
        <f t="shared" si="9"/>
        <v>12784952</v>
      </c>
      <c r="L59" s="87"/>
      <c r="M59" s="89">
        <v>488</v>
      </c>
      <c r="N59" s="90">
        <v>923.70999999999992</v>
      </c>
      <c r="O59" s="90">
        <v>0</v>
      </c>
      <c r="P59" s="90">
        <v>0</v>
      </c>
      <c r="Q59" s="91">
        <v>11436194</v>
      </c>
      <c r="R59" s="91">
        <v>0</v>
      </c>
      <c r="S59" s="91">
        <v>11436194</v>
      </c>
      <c r="T59" s="91">
        <v>0</v>
      </c>
      <c r="U59" s="91">
        <v>789879</v>
      </c>
      <c r="V59" s="91">
        <v>12226073</v>
      </c>
      <c r="W59" s="91">
        <v>521628</v>
      </c>
      <c r="X59" s="91">
        <v>0</v>
      </c>
      <c r="Y59" s="91">
        <v>34997</v>
      </c>
      <c r="Z59" s="91">
        <v>556625</v>
      </c>
      <c r="AA59" s="92">
        <v>12782698</v>
      </c>
      <c r="AB59" s="93"/>
      <c r="AC59" s="89">
        <v>488</v>
      </c>
      <c r="AD59" s="94">
        <v>0</v>
      </c>
      <c r="AE59" s="95">
        <v>0</v>
      </c>
      <c r="AF59" s="95">
        <v>0</v>
      </c>
      <c r="AG59" s="95">
        <v>0</v>
      </c>
      <c r="AH59" s="96">
        <v>0</v>
      </c>
      <c r="AI59" s="93"/>
      <c r="AJ59" s="97">
        <v>488</v>
      </c>
      <c r="AK59" s="98">
        <v>0.14285714285711038</v>
      </c>
      <c r="AL59" s="98">
        <v>2126</v>
      </c>
      <c r="AM59" s="98">
        <v>0</v>
      </c>
      <c r="AN59" s="98">
        <v>128</v>
      </c>
      <c r="AO59" s="99">
        <f t="shared" si="6"/>
        <v>2254</v>
      </c>
      <c r="AP59" s="98">
        <v>0</v>
      </c>
      <c r="AQ59" s="98">
        <v>0</v>
      </c>
      <c r="AR59" s="98">
        <v>0</v>
      </c>
      <c r="AS59" s="99">
        <f t="shared" si="7"/>
        <v>0</v>
      </c>
      <c r="AT59" s="100">
        <f t="shared" si="8"/>
        <v>2254</v>
      </c>
    </row>
    <row r="60" spans="1:46" s="79" customFormat="1" ht="12.75">
      <c r="A60" s="80">
        <v>489</v>
      </c>
      <c r="B60" s="81" t="s">
        <v>23</v>
      </c>
      <c r="C60" s="82">
        <v>824</v>
      </c>
      <c r="D60" s="83" t="str">
        <f t="shared" si="0"/>
        <v/>
      </c>
      <c r="E60" s="83">
        <f t="shared" si="1"/>
        <v>0</v>
      </c>
      <c r="F60" s="84">
        <f t="shared" si="2"/>
        <v>819.11000000000013</v>
      </c>
      <c r="G60" s="85"/>
      <c r="H60" s="86">
        <f t="shared" si="10"/>
        <v>12542257</v>
      </c>
      <c r="I60" s="87">
        <f t="shared" si="11"/>
        <v>0</v>
      </c>
      <c r="J60" s="87">
        <f t="shared" si="12"/>
        <v>731469</v>
      </c>
      <c r="K60" s="88">
        <f t="shared" si="9"/>
        <v>13273726</v>
      </c>
      <c r="L60" s="87"/>
      <c r="M60" s="89">
        <v>489</v>
      </c>
      <c r="N60" s="90">
        <v>819.11000000000013</v>
      </c>
      <c r="O60" s="90">
        <v>0</v>
      </c>
      <c r="P60" s="90">
        <v>0</v>
      </c>
      <c r="Q60" s="91">
        <v>11875869</v>
      </c>
      <c r="R60" s="91">
        <v>0</v>
      </c>
      <c r="S60" s="91">
        <v>11875869</v>
      </c>
      <c r="T60" s="91">
        <v>0</v>
      </c>
      <c r="U60" s="91">
        <v>691570</v>
      </c>
      <c r="V60" s="91">
        <v>12567439</v>
      </c>
      <c r="W60" s="91">
        <v>666388</v>
      </c>
      <c r="X60" s="91">
        <v>0</v>
      </c>
      <c r="Y60" s="91">
        <v>39899</v>
      </c>
      <c r="Z60" s="91">
        <v>706287</v>
      </c>
      <c r="AA60" s="92">
        <v>13273726</v>
      </c>
      <c r="AB60" s="93"/>
      <c r="AC60" s="89">
        <v>489</v>
      </c>
      <c r="AD60" s="94">
        <v>0</v>
      </c>
      <c r="AE60" s="95">
        <v>0</v>
      </c>
      <c r="AF60" s="95">
        <v>0</v>
      </c>
      <c r="AG60" s="95">
        <v>0</v>
      </c>
      <c r="AH60" s="96">
        <v>0</v>
      </c>
      <c r="AI60" s="93"/>
      <c r="AJ60" s="97">
        <v>489</v>
      </c>
      <c r="AK60" s="98">
        <v>0</v>
      </c>
      <c r="AL60" s="98">
        <v>0</v>
      </c>
      <c r="AM60" s="98">
        <v>0</v>
      </c>
      <c r="AN60" s="98">
        <v>0</v>
      </c>
      <c r="AO60" s="99">
        <f t="shared" si="6"/>
        <v>0</v>
      </c>
      <c r="AP60" s="98">
        <v>0</v>
      </c>
      <c r="AQ60" s="98">
        <v>0</v>
      </c>
      <c r="AR60" s="98">
        <v>0</v>
      </c>
      <c r="AS60" s="99">
        <f t="shared" si="7"/>
        <v>0</v>
      </c>
      <c r="AT60" s="100">
        <f t="shared" si="8"/>
        <v>0</v>
      </c>
    </row>
    <row r="61" spans="1:46" s="79" customFormat="1" ht="12.75">
      <c r="A61" s="80">
        <v>491</v>
      </c>
      <c r="B61" s="81" t="s">
        <v>17</v>
      </c>
      <c r="C61" s="82">
        <v>1273</v>
      </c>
      <c r="D61" s="83" t="str">
        <f t="shared" si="0"/>
        <v/>
      </c>
      <c r="E61" s="83">
        <f t="shared" si="1"/>
        <v>0</v>
      </c>
      <c r="F61" s="84">
        <f t="shared" si="2"/>
        <v>1209.7700000000007</v>
      </c>
      <c r="G61" s="85"/>
      <c r="H61" s="86">
        <f t="shared" si="10"/>
        <v>13056120</v>
      </c>
      <c r="I61" s="87">
        <f t="shared" si="11"/>
        <v>0</v>
      </c>
      <c r="J61" s="87">
        <f t="shared" si="12"/>
        <v>1080324</v>
      </c>
      <c r="K61" s="88">
        <f t="shared" si="9"/>
        <v>14136444</v>
      </c>
      <c r="L61" s="87"/>
      <c r="M61" s="89">
        <v>491</v>
      </c>
      <c r="N61" s="90">
        <v>1209.7700000000007</v>
      </c>
      <c r="O61" s="90">
        <v>0</v>
      </c>
      <c r="P61" s="90">
        <v>0</v>
      </c>
      <c r="Q61" s="91">
        <v>12961727</v>
      </c>
      <c r="R61" s="91">
        <v>0</v>
      </c>
      <c r="S61" s="91">
        <v>12961727</v>
      </c>
      <c r="T61" s="91">
        <v>0</v>
      </c>
      <c r="U61" s="91">
        <v>1072743</v>
      </c>
      <c r="V61" s="91">
        <v>14034470</v>
      </c>
      <c r="W61" s="91">
        <v>94393</v>
      </c>
      <c r="X61" s="91">
        <v>0</v>
      </c>
      <c r="Y61" s="91">
        <v>7581</v>
      </c>
      <c r="Z61" s="91">
        <v>101974</v>
      </c>
      <c r="AA61" s="92">
        <v>14136444</v>
      </c>
      <c r="AB61" s="93"/>
      <c r="AC61" s="89">
        <v>491</v>
      </c>
      <c r="AD61" s="94">
        <v>0</v>
      </c>
      <c r="AE61" s="95">
        <v>0</v>
      </c>
      <c r="AF61" s="95">
        <v>0</v>
      </c>
      <c r="AG61" s="95">
        <v>0</v>
      </c>
      <c r="AH61" s="96">
        <v>0</v>
      </c>
      <c r="AI61" s="93"/>
      <c r="AJ61" s="97">
        <v>491</v>
      </c>
      <c r="AK61" s="98">
        <v>0</v>
      </c>
      <c r="AL61" s="98">
        <v>0</v>
      </c>
      <c r="AM61" s="98">
        <v>0</v>
      </c>
      <c r="AN61" s="98">
        <v>0</v>
      </c>
      <c r="AO61" s="99">
        <f t="shared" si="6"/>
        <v>0</v>
      </c>
      <c r="AP61" s="98">
        <v>0</v>
      </c>
      <c r="AQ61" s="98">
        <v>0</v>
      </c>
      <c r="AR61" s="98">
        <v>0</v>
      </c>
      <c r="AS61" s="99">
        <f t="shared" si="7"/>
        <v>0</v>
      </c>
      <c r="AT61" s="100">
        <f t="shared" si="8"/>
        <v>0</v>
      </c>
    </row>
    <row r="62" spans="1:46" s="79" customFormat="1" ht="12.75">
      <c r="A62" s="80">
        <v>492</v>
      </c>
      <c r="B62" s="81" t="s">
        <v>48</v>
      </c>
      <c r="C62" s="82">
        <v>360</v>
      </c>
      <c r="D62" s="83" t="str">
        <f t="shared" si="0"/>
        <v/>
      </c>
      <c r="E62" s="83">
        <f t="shared" si="1"/>
        <v>0</v>
      </c>
      <c r="F62" s="84">
        <f t="shared" si="2"/>
        <v>356.6</v>
      </c>
      <c r="G62" s="85"/>
      <c r="H62" s="86">
        <f t="shared" si="10"/>
        <v>4326943</v>
      </c>
      <c r="I62" s="87">
        <f t="shared" si="11"/>
        <v>0</v>
      </c>
      <c r="J62" s="87">
        <f t="shared" si="12"/>
        <v>318443</v>
      </c>
      <c r="K62" s="88">
        <f t="shared" si="9"/>
        <v>4645386</v>
      </c>
      <c r="L62" s="87"/>
      <c r="M62" s="89">
        <v>492</v>
      </c>
      <c r="N62" s="90">
        <v>356.6</v>
      </c>
      <c r="O62" s="90">
        <v>0</v>
      </c>
      <c r="P62" s="90">
        <v>0</v>
      </c>
      <c r="Q62" s="91">
        <v>4302669</v>
      </c>
      <c r="R62" s="91">
        <v>0</v>
      </c>
      <c r="S62" s="91">
        <v>4302669</v>
      </c>
      <c r="T62" s="91">
        <v>0</v>
      </c>
      <c r="U62" s="91">
        <v>316657</v>
      </c>
      <c r="V62" s="91">
        <v>4619326</v>
      </c>
      <c r="W62" s="91">
        <v>24274</v>
      </c>
      <c r="X62" s="91">
        <v>0</v>
      </c>
      <c r="Y62" s="91">
        <v>1786</v>
      </c>
      <c r="Z62" s="91">
        <v>26060</v>
      </c>
      <c r="AA62" s="92">
        <v>4645386</v>
      </c>
      <c r="AB62" s="93"/>
      <c r="AC62" s="89">
        <v>492</v>
      </c>
      <c r="AD62" s="94">
        <v>0</v>
      </c>
      <c r="AE62" s="95">
        <v>0</v>
      </c>
      <c r="AF62" s="95">
        <v>0</v>
      </c>
      <c r="AG62" s="95">
        <v>0</v>
      </c>
      <c r="AH62" s="96">
        <v>0</v>
      </c>
      <c r="AI62" s="93"/>
      <c r="AJ62" s="97">
        <v>492</v>
      </c>
      <c r="AK62" s="98">
        <v>0</v>
      </c>
      <c r="AL62" s="98">
        <v>0</v>
      </c>
      <c r="AM62" s="98">
        <v>0</v>
      </c>
      <c r="AN62" s="98">
        <v>0</v>
      </c>
      <c r="AO62" s="99">
        <f t="shared" si="6"/>
        <v>0</v>
      </c>
      <c r="AP62" s="98">
        <v>0</v>
      </c>
      <c r="AQ62" s="98">
        <v>0</v>
      </c>
      <c r="AR62" s="98">
        <v>0</v>
      </c>
      <c r="AS62" s="99">
        <f t="shared" si="7"/>
        <v>0</v>
      </c>
      <c r="AT62" s="100">
        <f t="shared" si="8"/>
        <v>0</v>
      </c>
    </row>
    <row r="63" spans="1:46" s="79" customFormat="1" ht="12.75">
      <c r="A63" s="80">
        <v>493</v>
      </c>
      <c r="B63" s="81" t="s">
        <v>42</v>
      </c>
      <c r="C63" s="82">
        <v>215</v>
      </c>
      <c r="D63" s="83">
        <f t="shared" si="0"/>
        <v>10.139999999999867</v>
      </c>
      <c r="E63" s="83">
        <f t="shared" si="1"/>
        <v>0</v>
      </c>
      <c r="F63" s="84">
        <f t="shared" si="2"/>
        <v>225.13999999999987</v>
      </c>
      <c r="G63" s="85"/>
      <c r="H63" s="86">
        <f t="shared" si="10"/>
        <v>2875500.7948971028</v>
      </c>
      <c r="I63" s="87">
        <f t="shared" si="11"/>
        <v>0</v>
      </c>
      <c r="J63" s="87">
        <f t="shared" si="12"/>
        <v>192033</v>
      </c>
      <c r="K63" s="88">
        <f t="shared" si="9"/>
        <v>3067533.7948971028</v>
      </c>
      <c r="L63" s="87"/>
      <c r="M63" s="89">
        <v>493</v>
      </c>
      <c r="N63" s="90">
        <v>225.13999999999987</v>
      </c>
      <c r="O63" s="90">
        <v>10.139999999999867</v>
      </c>
      <c r="P63" s="90">
        <v>0</v>
      </c>
      <c r="Q63" s="91">
        <v>2852735</v>
      </c>
      <c r="R63" s="91">
        <v>0</v>
      </c>
      <c r="S63" s="91">
        <v>2852735</v>
      </c>
      <c r="T63" s="91">
        <v>0</v>
      </c>
      <c r="U63" s="91">
        <v>190600</v>
      </c>
      <c r="V63" s="91">
        <v>3043335</v>
      </c>
      <c r="W63" s="91">
        <v>18435</v>
      </c>
      <c r="X63" s="91">
        <v>0</v>
      </c>
      <c r="Y63" s="91">
        <v>1433</v>
      </c>
      <c r="Z63" s="91">
        <v>19868</v>
      </c>
      <c r="AA63" s="92">
        <v>3063203</v>
      </c>
      <c r="AB63" s="93"/>
      <c r="AC63" s="89">
        <v>493</v>
      </c>
      <c r="AD63" s="94">
        <v>1.6800000000000002</v>
      </c>
      <c r="AE63" s="95">
        <v>18435</v>
      </c>
      <c r="AF63" s="95">
        <v>0</v>
      </c>
      <c r="AG63" s="95">
        <v>1433</v>
      </c>
      <c r="AH63" s="96">
        <v>19868</v>
      </c>
      <c r="AI63" s="93"/>
      <c r="AJ63" s="97">
        <v>493</v>
      </c>
      <c r="AK63" s="98">
        <v>0</v>
      </c>
      <c r="AL63" s="98">
        <v>4330.7948971026417</v>
      </c>
      <c r="AM63" s="98">
        <v>0</v>
      </c>
      <c r="AN63" s="98">
        <v>0</v>
      </c>
      <c r="AO63" s="99">
        <f t="shared" si="6"/>
        <v>4330.7948971026417</v>
      </c>
      <c r="AP63" s="98">
        <v>0</v>
      </c>
      <c r="AQ63" s="98">
        <v>0</v>
      </c>
      <c r="AR63" s="98">
        <v>0</v>
      </c>
      <c r="AS63" s="99">
        <f t="shared" si="7"/>
        <v>0</v>
      </c>
      <c r="AT63" s="100">
        <f t="shared" si="8"/>
        <v>4330.7948971026417</v>
      </c>
    </row>
    <row r="64" spans="1:46" s="79" customFormat="1" ht="12.75">
      <c r="A64" s="80">
        <v>494</v>
      </c>
      <c r="B64" s="81" t="s">
        <v>90</v>
      </c>
      <c r="C64" s="82">
        <v>690</v>
      </c>
      <c r="D64" s="83" t="str">
        <f t="shared" si="0"/>
        <v/>
      </c>
      <c r="E64" s="83">
        <f t="shared" si="1"/>
        <v>0</v>
      </c>
      <c r="F64" s="84">
        <f t="shared" si="2"/>
        <v>669.3399999999998</v>
      </c>
      <c r="G64" s="85"/>
      <c r="H64" s="86">
        <f t="shared" si="10"/>
        <v>8478121.0305649303</v>
      </c>
      <c r="I64" s="87">
        <f t="shared" si="11"/>
        <v>0</v>
      </c>
      <c r="J64" s="87">
        <f t="shared" si="12"/>
        <v>597727</v>
      </c>
      <c r="K64" s="88">
        <f t="shared" si="9"/>
        <v>9075848.0305649303</v>
      </c>
      <c r="L64" s="87"/>
      <c r="M64" s="89">
        <v>494</v>
      </c>
      <c r="N64" s="90">
        <v>669.3399999999998</v>
      </c>
      <c r="O64" s="90">
        <v>0</v>
      </c>
      <c r="P64" s="90">
        <v>0</v>
      </c>
      <c r="Q64" s="91">
        <v>7830279</v>
      </c>
      <c r="R64" s="91">
        <v>0</v>
      </c>
      <c r="S64" s="91">
        <v>7830279</v>
      </c>
      <c r="T64" s="91">
        <v>0</v>
      </c>
      <c r="U64" s="91">
        <v>552838</v>
      </c>
      <c r="V64" s="91">
        <v>8383117</v>
      </c>
      <c r="W64" s="91">
        <v>611219</v>
      </c>
      <c r="X64" s="91">
        <v>0</v>
      </c>
      <c r="Y64" s="91">
        <v>44889</v>
      </c>
      <c r="Z64" s="91">
        <v>656108</v>
      </c>
      <c r="AA64" s="92">
        <v>9039225</v>
      </c>
      <c r="AB64" s="93"/>
      <c r="AC64" s="89">
        <v>494</v>
      </c>
      <c r="AD64" s="94">
        <v>30.09</v>
      </c>
      <c r="AE64" s="95">
        <v>362945</v>
      </c>
      <c r="AF64" s="95">
        <v>0</v>
      </c>
      <c r="AG64" s="95">
        <v>26869</v>
      </c>
      <c r="AH64" s="96">
        <v>389814</v>
      </c>
      <c r="AI64" s="93"/>
      <c r="AJ64" s="97">
        <v>494</v>
      </c>
      <c r="AK64" s="98">
        <v>0</v>
      </c>
      <c r="AL64" s="98">
        <v>36623.030564929737</v>
      </c>
      <c r="AM64" s="98">
        <v>0</v>
      </c>
      <c r="AN64" s="98">
        <v>0</v>
      </c>
      <c r="AO64" s="99">
        <f t="shared" si="6"/>
        <v>36623.030564929737</v>
      </c>
      <c r="AP64" s="98">
        <v>0</v>
      </c>
      <c r="AQ64" s="98">
        <v>0</v>
      </c>
      <c r="AR64" s="98">
        <v>0</v>
      </c>
      <c r="AS64" s="99">
        <f t="shared" si="7"/>
        <v>0</v>
      </c>
      <c r="AT64" s="100">
        <f t="shared" si="8"/>
        <v>36623.030564929737</v>
      </c>
    </row>
    <row r="65" spans="1:46" s="79" customFormat="1" ht="12.75">
      <c r="A65" s="80">
        <v>496</v>
      </c>
      <c r="B65" s="81" t="s">
        <v>43</v>
      </c>
      <c r="C65" s="82">
        <v>500</v>
      </c>
      <c r="D65" s="83">
        <f t="shared" si="0"/>
        <v>5.449999999999946</v>
      </c>
      <c r="E65" s="83">
        <f t="shared" si="1"/>
        <v>260.40000000000009</v>
      </c>
      <c r="F65" s="84">
        <f t="shared" si="2"/>
        <v>505.44999999999993</v>
      </c>
      <c r="G65" s="85"/>
      <c r="H65" s="86">
        <f t="shared" si="10"/>
        <v>5731134</v>
      </c>
      <c r="I65" s="87">
        <f t="shared" si="11"/>
        <v>201818</v>
      </c>
      <c r="J65" s="87">
        <f t="shared" si="12"/>
        <v>446332</v>
      </c>
      <c r="K65" s="88">
        <f t="shared" si="9"/>
        <v>6379284</v>
      </c>
      <c r="L65" s="87"/>
      <c r="M65" s="89">
        <v>496</v>
      </c>
      <c r="N65" s="90">
        <v>505.44999999999993</v>
      </c>
      <c r="O65" s="90">
        <v>5.449999999999946</v>
      </c>
      <c r="P65" s="90">
        <v>260.40000000000009</v>
      </c>
      <c r="Q65" s="91">
        <v>5685982</v>
      </c>
      <c r="R65" s="91">
        <v>0</v>
      </c>
      <c r="S65" s="91">
        <v>5685982</v>
      </c>
      <c r="T65" s="91">
        <v>199493</v>
      </c>
      <c r="U65" s="91">
        <v>442800</v>
      </c>
      <c r="V65" s="91">
        <v>6328275</v>
      </c>
      <c r="W65" s="91">
        <v>45152</v>
      </c>
      <c r="X65" s="91">
        <v>2325</v>
      </c>
      <c r="Y65" s="91">
        <v>3532</v>
      </c>
      <c r="Z65" s="91">
        <v>51009</v>
      </c>
      <c r="AA65" s="92">
        <v>6379284</v>
      </c>
      <c r="AB65" s="93"/>
      <c r="AC65" s="89">
        <v>496</v>
      </c>
      <c r="AD65" s="94">
        <v>0</v>
      </c>
      <c r="AE65" s="95">
        <v>0</v>
      </c>
      <c r="AF65" s="95">
        <v>0</v>
      </c>
      <c r="AG65" s="95">
        <v>0</v>
      </c>
      <c r="AH65" s="96">
        <v>0</v>
      </c>
      <c r="AI65" s="93"/>
      <c r="AJ65" s="97">
        <v>496</v>
      </c>
      <c r="AK65" s="98">
        <v>0</v>
      </c>
      <c r="AL65" s="98">
        <v>0</v>
      </c>
      <c r="AM65" s="98">
        <v>0</v>
      </c>
      <c r="AN65" s="98">
        <v>0</v>
      </c>
      <c r="AO65" s="99">
        <f t="shared" si="6"/>
        <v>0</v>
      </c>
      <c r="AP65" s="98">
        <v>0</v>
      </c>
      <c r="AQ65" s="98">
        <v>0</v>
      </c>
      <c r="AR65" s="98">
        <v>0</v>
      </c>
      <c r="AS65" s="99">
        <f t="shared" si="7"/>
        <v>0</v>
      </c>
      <c r="AT65" s="100">
        <f t="shared" si="8"/>
        <v>0</v>
      </c>
    </row>
    <row r="66" spans="1:46" s="79" customFormat="1" ht="12.75">
      <c r="A66" s="80">
        <v>497</v>
      </c>
      <c r="B66" s="81" t="s">
        <v>37</v>
      </c>
      <c r="C66" s="82">
        <v>539</v>
      </c>
      <c r="D66" s="83" t="str">
        <f t="shared" si="0"/>
        <v/>
      </c>
      <c r="E66" s="83">
        <f t="shared" si="1"/>
        <v>0</v>
      </c>
      <c r="F66" s="84">
        <f t="shared" si="2"/>
        <v>492.65999999999997</v>
      </c>
      <c r="G66" s="85"/>
      <c r="H66" s="86">
        <f t="shared" si="10"/>
        <v>6555565</v>
      </c>
      <c r="I66" s="87">
        <f t="shared" si="11"/>
        <v>0</v>
      </c>
      <c r="J66" s="87">
        <f t="shared" si="12"/>
        <v>439976</v>
      </c>
      <c r="K66" s="88">
        <f t="shared" si="9"/>
        <v>6995541</v>
      </c>
      <c r="L66" s="87"/>
      <c r="M66" s="89">
        <v>497</v>
      </c>
      <c r="N66" s="90">
        <v>492.65999999999997</v>
      </c>
      <c r="O66" s="90">
        <v>0</v>
      </c>
      <c r="P66" s="90">
        <v>0</v>
      </c>
      <c r="Q66" s="91">
        <v>6524947</v>
      </c>
      <c r="R66" s="91">
        <v>0</v>
      </c>
      <c r="S66" s="91">
        <v>6524947</v>
      </c>
      <c r="T66" s="91">
        <v>0</v>
      </c>
      <c r="U66" s="91">
        <v>437297</v>
      </c>
      <c r="V66" s="91">
        <v>6962244</v>
      </c>
      <c r="W66" s="91">
        <v>30618</v>
      </c>
      <c r="X66" s="91">
        <v>0</v>
      </c>
      <c r="Y66" s="91">
        <v>2679</v>
      </c>
      <c r="Z66" s="91">
        <v>33297</v>
      </c>
      <c r="AA66" s="92">
        <v>6995541</v>
      </c>
      <c r="AB66" s="93"/>
      <c r="AC66" s="89">
        <v>497</v>
      </c>
      <c r="AD66" s="94">
        <v>0</v>
      </c>
      <c r="AE66" s="95">
        <v>0</v>
      </c>
      <c r="AF66" s="95">
        <v>0</v>
      </c>
      <c r="AG66" s="95">
        <v>0</v>
      </c>
      <c r="AH66" s="96">
        <v>0</v>
      </c>
      <c r="AI66" s="93"/>
      <c r="AJ66" s="97">
        <v>497</v>
      </c>
      <c r="AK66" s="98">
        <v>0</v>
      </c>
      <c r="AL66" s="98">
        <v>0</v>
      </c>
      <c r="AM66" s="98">
        <v>0</v>
      </c>
      <c r="AN66" s="98">
        <v>0</v>
      </c>
      <c r="AO66" s="99">
        <f t="shared" si="6"/>
        <v>0</v>
      </c>
      <c r="AP66" s="98">
        <v>0</v>
      </c>
      <c r="AQ66" s="98">
        <v>0</v>
      </c>
      <c r="AR66" s="98">
        <v>0</v>
      </c>
      <c r="AS66" s="99">
        <f t="shared" si="7"/>
        <v>0</v>
      </c>
      <c r="AT66" s="100">
        <f t="shared" si="8"/>
        <v>0</v>
      </c>
    </row>
    <row r="67" spans="1:46" s="79" customFormat="1" ht="12.75">
      <c r="A67" s="80">
        <v>498</v>
      </c>
      <c r="B67" s="81" t="s">
        <v>55</v>
      </c>
      <c r="C67" s="82">
        <v>324</v>
      </c>
      <c r="D67" s="83" t="str">
        <f t="shared" si="0"/>
        <v/>
      </c>
      <c r="E67" s="83">
        <f t="shared" si="1"/>
        <v>0</v>
      </c>
      <c r="F67" s="84">
        <f t="shared" si="2"/>
        <v>317.55000000000007</v>
      </c>
      <c r="G67" s="85"/>
      <c r="H67" s="86">
        <f t="shared" si="10"/>
        <v>3659772</v>
      </c>
      <c r="I67" s="87">
        <f t="shared" si="11"/>
        <v>0</v>
      </c>
      <c r="J67" s="87">
        <f t="shared" si="12"/>
        <v>283573</v>
      </c>
      <c r="K67" s="88">
        <f t="shared" si="9"/>
        <v>3943345</v>
      </c>
      <c r="L67" s="87"/>
      <c r="M67" s="89">
        <v>498</v>
      </c>
      <c r="N67" s="90">
        <v>317.55000000000007</v>
      </c>
      <c r="O67" s="90">
        <v>0</v>
      </c>
      <c r="P67" s="90">
        <v>0</v>
      </c>
      <c r="Q67" s="91">
        <v>3648247</v>
      </c>
      <c r="R67" s="91">
        <v>0</v>
      </c>
      <c r="S67" s="91">
        <v>3648247</v>
      </c>
      <c r="T67" s="91">
        <v>0</v>
      </c>
      <c r="U67" s="91">
        <v>282680</v>
      </c>
      <c r="V67" s="91">
        <v>3930927</v>
      </c>
      <c r="W67" s="91">
        <v>11525</v>
      </c>
      <c r="X67" s="91">
        <v>0</v>
      </c>
      <c r="Y67" s="91">
        <v>893</v>
      </c>
      <c r="Z67" s="91">
        <v>12418</v>
      </c>
      <c r="AA67" s="92">
        <v>3943345</v>
      </c>
      <c r="AB67" s="93"/>
      <c r="AC67" s="89">
        <v>498</v>
      </c>
      <c r="AD67" s="94">
        <v>0</v>
      </c>
      <c r="AE67" s="95">
        <v>0</v>
      </c>
      <c r="AF67" s="95">
        <v>0</v>
      </c>
      <c r="AG67" s="95">
        <v>0</v>
      </c>
      <c r="AH67" s="96">
        <v>0</v>
      </c>
      <c r="AI67" s="93"/>
      <c r="AJ67" s="97">
        <v>498</v>
      </c>
      <c r="AK67" s="98">
        <v>0</v>
      </c>
      <c r="AL67" s="98">
        <v>0</v>
      </c>
      <c r="AM67" s="98">
        <v>0</v>
      </c>
      <c r="AN67" s="98">
        <v>0</v>
      </c>
      <c r="AO67" s="99">
        <f t="shared" si="6"/>
        <v>0</v>
      </c>
      <c r="AP67" s="98">
        <v>0</v>
      </c>
      <c r="AQ67" s="98">
        <v>0</v>
      </c>
      <c r="AR67" s="98">
        <v>0</v>
      </c>
      <c r="AS67" s="99">
        <f t="shared" si="7"/>
        <v>0</v>
      </c>
      <c r="AT67" s="100">
        <f t="shared" si="8"/>
        <v>0</v>
      </c>
    </row>
    <row r="68" spans="1:46" s="79" customFormat="1" ht="12.75">
      <c r="A68" s="80">
        <v>499</v>
      </c>
      <c r="B68" s="81" t="s">
        <v>91</v>
      </c>
      <c r="C68" s="82">
        <v>506</v>
      </c>
      <c r="D68" s="83" t="str">
        <f t="shared" si="0"/>
        <v/>
      </c>
      <c r="E68" s="83">
        <f t="shared" si="1"/>
        <v>0</v>
      </c>
      <c r="F68" s="84">
        <f t="shared" si="2"/>
        <v>489.79999999999995</v>
      </c>
      <c r="G68" s="85"/>
      <c r="H68" s="86">
        <f t="shared" si="10"/>
        <v>5525712</v>
      </c>
      <c r="I68" s="87">
        <f t="shared" si="11"/>
        <v>0</v>
      </c>
      <c r="J68" s="87">
        <f t="shared" si="12"/>
        <v>437400</v>
      </c>
      <c r="K68" s="88">
        <f t="shared" si="9"/>
        <v>5963112</v>
      </c>
      <c r="L68" s="87"/>
      <c r="M68" s="89">
        <v>499</v>
      </c>
      <c r="N68" s="90">
        <v>489.79999999999995</v>
      </c>
      <c r="O68" s="90">
        <v>0</v>
      </c>
      <c r="P68" s="90">
        <v>0</v>
      </c>
      <c r="Q68" s="91">
        <v>5377725</v>
      </c>
      <c r="R68" s="91">
        <v>0</v>
      </c>
      <c r="S68" s="91">
        <v>5377725</v>
      </c>
      <c r="T68" s="91">
        <v>0</v>
      </c>
      <c r="U68" s="91">
        <v>426014</v>
      </c>
      <c r="V68" s="91">
        <v>5803739</v>
      </c>
      <c r="W68" s="91">
        <v>147987</v>
      </c>
      <c r="X68" s="91">
        <v>0</v>
      </c>
      <c r="Y68" s="91">
        <v>11386</v>
      </c>
      <c r="Z68" s="91">
        <v>159373</v>
      </c>
      <c r="AA68" s="92">
        <v>5963112</v>
      </c>
      <c r="AB68" s="93"/>
      <c r="AC68" s="89">
        <v>499</v>
      </c>
      <c r="AD68" s="94">
        <v>0</v>
      </c>
      <c r="AE68" s="95">
        <v>0</v>
      </c>
      <c r="AF68" s="95">
        <v>0</v>
      </c>
      <c r="AG68" s="95">
        <v>0</v>
      </c>
      <c r="AH68" s="96">
        <v>0</v>
      </c>
      <c r="AI68" s="93"/>
      <c r="AJ68" s="97">
        <v>499</v>
      </c>
      <c r="AK68" s="98">
        <v>0</v>
      </c>
      <c r="AL68" s="98">
        <v>0</v>
      </c>
      <c r="AM68" s="98">
        <v>0</v>
      </c>
      <c r="AN68" s="98">
        <v>0</v>
      </c>
      <c r="AO68" s="99">
        <f t="shared" si="6"/>
        <v>0</v>
      </c>
      <c r="AP68" s="98">
        <v>0</v>
      </c>
      <c r="AQ68" s="98">
        <v>0</v>
      </c>
      <c r="AR68" s="98">
        <v>0</v>
      </c>
      <c r="AS68" s="99">
        <f t="shared" si="7"/>
        <v>0</v>
      </c>
      <c r="AT68" s="100">
        <f t="shared" si="8"/>
        <v>0</v>
      </c>
    </row>
    <row r="69" spans="1:46" s="79" customFormat="1" ht="12.75">
      <c r="A69" s="80">
        <v>3501</v>
      </c>
      <c r="B69" s="81" t="s">
        <v>85</v>
      </c>
      <c r="C69" s="82">
        <v>340</v>
      </c>
      <c r="D69" s="83" t="str">
        <f t="shared" si="0"/>
        <v/>
      </c>
      <c r="E69" s="83">
        <f t="shared" si="1"/>
        <v>194.49</v>
      </c>
      <c r="F69" s="84">
        <f t="shared" si="2"/>
        <v>289.18</v>
      </c>
      <c r="G69" s="85"/>
      <c r="H69" s="86">
        <f t="shared" si="10"/>
        <v>3756188</v>
      </c>
      <c r="I69" s="87">
        <f t="shared" si="11"/>
        <v>214329</v>
      </c>
      <c r="J69" s="87">
        <f t="shared" si="12"/>
        <v>258246</v>
      </c>
      <c r="K69" s="88">
        <f t="shared" si="9"/>
        <v>4228763</v>
      </c>
      <c r="L69" s="87"/>
      <c r="M69" s="89">
        <v>3501</v>
      </c>
      <c r="N69" s="90">
        <v>289.18</v>
      </c>
      <c r="O69" s="90">
        <v>0</v>
      </c>
      <c r="P69" s="90">
        <v>194.49</v>
      </c>
      <c r="Q69" s="91">
        <v>3750843</v>
      </c>
      <c r="R69" s="91">
        <v>0</v>
      </c>
      <c r="S69" s="91">
        <v>3750843</v>
      </c>
      <c r="T69" s="91">
        <v>214329</v>
      </c>
      <c r="U69" s="91">
        <v>257799</v>
      </c>
      <c r="V69" s="91">
        <v>4222971</v>
      </c>
      <c r="W69" s="91">
        <v>5345</v>
      </c>
      <c r="X69" s="91">
        <v>0</v>
      </c>
      <c r="Y69" s="91">
        <v>447</v>
      </c>
      <c r="Z69" s="91">
        <v>5792</v>
      </c>
      <c r="AA69" s="92">
        <v>4228763</v>
      </c>
      <c r="AB69" s="93"/>
      <c r="AC69" s="89">
        <v>3501</v>
      </c>
      <c r="AD69" s="94">
        <v>0</v>
      </c>
      <c r="AE69" s="95">
        <v>0</v>
      </c>
      <c r="AF69" s="95">
        <v>0</v>
      </c>
      <c r="AG69" s="95">
        <v>0</v>
      </c>
      <c r="AH69" s="96">
        <v>0</v>
      </c>
      <c r="AI69" s="93"/>
      <c r="AJ69" s="97">
        <v>3501</v>
      </c>
      <c r="AK69" s="98">
        <v>0</v>
      </c>
      <c r="AL69" s="98">
        <v>0</v>
      </c>
      <c r="AM69" s="98">
        <v>0</v>
      </c>
      <c r="AN69" s="98">
        <v>0</v>
      </c>
      <c r="AO69" s="99">
        <f t="shared" si="6"/>
        <v>0</v>
      </c>
      <c r="AP69" s="98">
        <v>0</v>
      </c>
      <c r="AQ69" s="98">
        <v>0</v>
      </c>
      <c r="AR69" s="98">
        <v>0</v>
      </c>
      <c r="AS69" s="99">
        <f t="shared" si="7"/>
        <v>0</v>
      </c>
      <c r="AT69" s="100">
        <f t="shared" si="8"/>
        <v>0</v>
      </c>
    </row>
    <row r="70" spans="1:46" s="79" customFormat="1" ht="12.75">
      <c r="A70" s="80">
        <v>3502</v>
      </c>
      <c r="B70" s="81" t="s">
        <v>86</v>
      </c>
      <c r="C70" s="82">
        <v>468</v>
      </c>
      <c r="D70" s="83" t="str">
        <f t="shared" si="0"/>
        <v/>
      </c>
      <c r="E70" s="83">
        <f t="shared" si="1"/>
        <v>0</v>
      </c>
      <c r="F70" s="84">
        <f t="shared" si="2"/>
        <v>440.7</v>
      </c>
      <c r="G70" s="85"/>
      <c r="H70" s="86">
        <f t="shared" si="10"/>
        <v>5304287</v>
      </c>
      <c r="I70" s="87">
        <f t="shared" si="11"/>
        <v>0</v>
      </c>
      <c r="J70" s="87">
        <f t="shared" si="12"/>
        <v>393542</v>
      </c>
      <c r="K70" s="88">
        <f t="shared" si="9"/>
        <v>5697829</v>
      </c>
      <c r="L70" s="87"/>
      <c r="M70" s="89">
        <v>3502</v>
      </c>
      <c r="N70" s="90">
        <v>440.7</v>
      </c>
      <c r="O70" s="90">
        <v>0</v>
      </c>
      <c r="P70" s="90">
        <v>0</v>
      </c>
      <c r="Q70" s="91">
        <v>5284184</v>
      </c>
      <c r="R70" s="91">
        <v>0</v>
      </c>
      <c r="S70" s="91">
        <v>5284184</v>
      </c>
      <c r="T70" s="91">
        <v>0</v>
      </c>
      <c r="U70" s="91">
        <v>392051</v>
      </c>
      <c r="V70" s="91">
        <v>5676235</v>
      </c>
      <c r="W70" s="91">
        <v>20103</v>
      </c>
      <c r="X70" s="91">
        <v>0</v>
      </c>
      <c r="Y70" s="91">
        <v>1491</v>
      </c>
      <c r="Z70" s="91">
        <v>21594</v>
      </c>
      <c r="AA70" s="92">
        <v>5697829</v>
      </c>
      <c r="AB70" s="93"/>
      <c r="AC70" s="89">
        <v>3502</v>
      </c>
      <c r="AD70" s="94">
        <v>0</v>
      </c>
      <c r="AE70" s="95">
        <v>0</v>
      </c>
      <c r="AF70" s="95">
        <v>0</v>
      </c>
      <c r="AG70" s="95">
        <v>0</v>
      </c>
      <c r="AH70" s="96">
        <v>0</v>
      </c>
      <c r="AI70" s="93"/>
      <c r="AJ70" s="97">
        <v>3502</v>
      </c>
      <c r="AK70" s="98">
        <v>0</v>
      </c>
      <c r="AL70" s="98">
        <v>0</v>
      </c>
      <c r="AM70" s="98">
        <v>0</v>
      </c>
      <c r="AN70" s="98">
        <v>0</v>
      </c>
      <c r="AO70" s="99">
        <f t="shared" si="6"/>
        <v>0</v>
      </c>
      <c r="AP70" s="98">
        <v>0</v>
      </c>
      <c r="AQ70" s="98">
        <v>0</v>
      </c>
      <c r="AR70" s="98">
        <v>0</v>
      </c>
      <c r="AS70" s="99">
        <f t="shared" si="7"/>
        <v>0</v>
      </c>
      <c r="AT70" s="100">
        <f t="shared" si="8"/>
        <v>0</v>
      </c>
    </row>
    <row r="71" spans="1:46" s="79" customFormat="1" ht="12.75">
      <c r="A71" s="80">
        <v>3503</v>
      </c>
      <c r="B71" s="81" t="s">
        <v>97</v>
      </c>
      <c r="C71" s="82">
        <v>756</v>
      </c>
      <c r="D71" s="83" t="str">
        <f t="shared" si="0"/>
        <v/>
      </c>
      <c r="E71" s="83">
        <f t="shared" si="1"/>
        <v>553.34999999999991</v>
      </c>
      <c r="F71" s="84">
        <f t="shared" si="2"/>
        <v>755.86</v>
      </c>
      <c r="G71" s="85"/>
      <c r="H71" s="86">
        <f t="shared" si="10"/>
        <v>8482359</v>
      </c>
      <c r="I71" s="87">
        <f t="shared" si="11"/>
        <v>728700</v>
      </c>
      <c r="J71" s="87">
        <f t="shared" si="12"/>
        <v>674986</v>
      </c>
      <c r="K71" s="88">
        <f t="shared" si="9"/>
        <v>9886045</v>
      </c>
      <c r="L71" s="87"/>
      <c r="M71" s="89">
        <v>3503</v>
      </c>
      <c r="N71" s="90">
        <v>755.86</v>
      </c>
      <c r="O71" s="90">
        <v>0</v>
      </c>
      <c r="P71" s="90">
        <v>553.34999999999991</v>
      </c>
      <c r="Q71" s="91">
        <v>8384573</v>
      </c>
      <c r="R71" s="91">
        <v>0</v>
      </c>
      <c r="S71" s="91">
        <v>8384573</v>
      </c>
      <c r="T71" s="91">
        <v>419079</v>
      </c>
      <c r="U71" s="91">
        <v>667166</v>
      </c>
      <c r="V71" s="91">
        <v>9470818</v>
      </c>
      <c r="W71" s="91">
        <v>97805</v>
      </c>
      <c r="X71" s="91">
        <v>5346</v>
      </c>
      <c r="Y71" s="91">
        <v>7822</v>
      </c>
      <c r="Z71" s="91">
        <v>110973</v>
      </c>
      <c r="AA71" s="92">
        <v>9581791</v>
      </c>
      <c r="AB71" s="93"/>
      <c r="AC71" s="89">
        <v>3503</v>
      </c>
      <c r="AD71" s="94">
        <v>0</v>
      </c>
      <c r="AE71" s="95">
        <v>0</v>
      </c>
      <c r="AF71" s="95">
        <v>0</v>
      </c>
      <c r="AG71" s="95">
        <v>0</v>
      </c>
      <c r="AH71" s="96">
        <v>0</v>
      </c>
      <c r="AI71" s="93"/>
      <c r="AJ71" s="97">
        <v>3503</v>
      </c>
      <c r="AK71" s="98">
        <v>-1.6949152542338197E-3</v>
      </c>
      <c r="AL71" s="98">
        <v>-19</v>
      </c>
      <c r="AM71" s="98">
        <v>300370</v>
      </c>
      <c r="AN71" s="98">
        <v>-2</v>
      </c>
      <c r="AO71" s="99">
        <f t="shared" si="6"/>
        <v>300349</v>
      </c>
      <c r="AP71" s="98">
        <v>0</v>
      </c>
      <c r="AQ71" s="98">
        <v>3905</v>
      </c>
      <c r="AR71" s="98">
        <v>0</v>
      </c>
      <c r="AS71" s="99">
        <f t="shared" si="7"/>
        <v>3905</v>
      </c>
      <c r="AT71" s="100">
        <f t="shared" si="8"/>
        <v>304254</v>
      </c>
    </row>
    <row r="72" spans="1:46" s="79" customFormat="1" ht="12.75">
      <c r="A72" s="80">
        <v>3504</v>
      </c>
      <c r="B72" s="81" t="s">
        <v>103</v>
      </c>
      <c r="C72" s="82">
        <v>280</v>
      </c>
      <c r="D72" s="83" t="str">
        <f t="shared" si="0"/>
        <v/>
      </c>
      <c r="E72" s="83">
        <f t="shared" si="1"/>
        <v>184.99</v>
      </c>
      <c r="F72" s="84">
        <f t="shared" si="2"/>
        <v>265.03000000000003</v>
      </c>
      <c r="G72" s="85"/>
      <c r="H72" s="86">
        <f t="shared" si="10"/>
        <v>4721698</v>
      </c>
      <c r="I72" s="87">
        <f t="shared" si="11"/>
        <v>132572</v>
      </c>
      <c r="J72" s="87">
        <f t="shared" si="12"/>
        <v>236561</v>
      </c>
      <c r="K72" s="88">
        <f t="shared" si="9"/>
        <v>5090831</v>
      </c>
      <c r="L72" s="87"/>
      <c r="M72" s="89">
        <v>3504</v>
      </c>
      <c r="N72" s="90">
        <v>265.03000000000003</v>
      </c>
      <c r="O72" s="90">
        <v>0</v>
      </c>
      <c r="P72" s="90">
        <v>184.99</v>
      </c>
      <c r="Q72" s="91">
        <v>4669901</v>
      </c>
      <c r="R72" s="91">
        <v>0</v>
      </c>
      <c r="S72" s="91">
        <v>4669901</v>
      </c>
      <c r="T72" s="91">
        <v>131920</v>
      </c>
      <c r="U72" s="91">
        <v>233989</v>
      </c>
      <c r="V72" s="91">
        <v>5035810</v>
      </c>
      <c r="W72" s="91">
        <v>53820</v>
      </c>
      <c r="X72" s="91">
        <v>717</v>
      </c>
      <c r="Y72" s="91">
        <v>2679</v>
      </c>
      <c r="Z72" s="91">
        <v>57216</v>
      </c>
      <c r="AA72" s="92">
        <v>5093026</v>
      </c>
      <c r="AB72" s="93"/>
      <c r="AC72" s="89">
        <v>3504</v>
      </c>
      <c r="AD72" s="94">
        <v>0</v>
      </c>
      <c r="AE72" s="95">
        <v>0</v>
      </c>
      <c r="AF72" s="95">
        <v>0</v>
      </c>
      <c r="AG72" s="95">
        <v>0</v>
      </c>
      <c r="AH72" s="96">
        <v>0</v>
      </c>
      <c r="AI72" s="93"/>
      <c r="AJ72" s="97">
        <v>3504</v>
      </c>
      <c r="AK72" s="98">
        <v>-0.11960132890368413</v>
      </c>
      <c r="AL72" s="98">
        <v>-2023</v>
      </c>
      <c r="AM72" s="98">
        <v>-65</v>
      </c>
      <c r="AN72" s="98">
        <v>-107</v>
      </c>
      <c r="AO72" s="99">
        <f t="shared" si="6"/>
        <v>-2195</v>
      </c>
      <c r="AP72" s="98">
        <v>0</v>
      </c>
      <c r="AQ72" s="98">
        <v>0</v>
      </c>
      <c r="AR72" s="98">
        <v>0</v>
      </c>
      <c r="AS72" s="99">
        <f t="shared" si="7"/>
        <v>0</v>
      </c>
      <c r="AT72" s="100">
        <f t="shared" si="8"/>
        <v>-2195</v>
      </c>
    </row>
    <row r="73" spans="1:46" s="79" customFormat="1" ht="12.75">
      <c r="A73" s="80">
        <v>3506</v>
      </c>
      <c r="B73" s="81" t="s">
        <v>87</v>
      </c>
      <c r="C73" s="82">
        <v>360</v>
      </c>
      <c r="D73" s="83" t="str">
        <f t="shared" si="0"/>
        <v/>
      </c>
      <c r="E73" s="83">
        <f t="shared" si="1"/>
        <v>0</v>
      </c>
      <c r="F73" s="84">
        <f t="shared" si="2"/>
        <v>353.02000000000004</v>
      </c>
      <c r="G73" s="85"/>
      <c r="H73" s="86">
        <f t="shared" si="10"/>
        <v>4503395.6992577109</v>
      </c>
      <c r="I73" s="87">
        <f t="shared" si="11"/>
        <v>0</v>
      </c>
      <c r="J73" s="87">
        <f t="shared" si="12"/>
        <v>315247</v>
      </c>
      <c r="K73" s="88">
        <f t="shared" si="9"/>
        <v>4818642.6992577109</v>
      </c>
      <c r="L73" s="87"/>
      <c r="M73" s="89">
        <v>3506</v>
      </c>
      <c r="N73" s="90">
        <v>353.02000000000004</v>
      </c>
      <c r="O73" s="90">
        <v>0</v>
      </c>
      <c r="P73" s="90">
        <v>0</v>
      </c>
      <c r="Q73" s="91">
        <v>4243169</v>
      </c>
      <c r="R73" s="91">
        <v>0</v>
      </c>
      <c r="S73" s="91">
        <v>4243169</v>
      </c>
      <c r="T73" s="91">
        <v>0</v>
      </c>
      <c r="U73" s="91">
        <v>298700</v>
      </c>
      <c r="V73" s="91">
        <v>4541869</v>
      </c>
      <c r="W73" s="91">
        <v>235054</v>
      </c>
      <c r="X73" s="91">
        <v>0</v>
      </c>
      <c r="Y73" s="91">
        <v>16547</v>
      </c>
      <c r="Z73" s="91">
        <v>251601</v>
      </c>
      <c r="AA73" s="92">
        <v>4793470</v>
      </c>
      <c r="AB73" s="93"/>
      <c r="AC73" s="89">
        <v>3506</v>
      </c>
      <c r="AD73" s="94">
        <v>0</v>
      </c>
      <c r="AE73" s="95">
        <v>0</v>
      </c>
      <c r="AF73" s="95">
        <v>0</v>
      </c>
      <c r="AG73" s="95">
        <v>0</v>
      </c>
      <c r="AH73" s="96">
        <v>0</v>
      </c>
      <c r="AI73" s="93"/>
      <c r="AJ73" s="97">
        <v>3506</v>
      </c>
      <c r="AK73" s="98">
        <v>0</v>
      </c>
      <c r="AL73" s="98">
        <v>25172.699257710548</v>
      </c>
      <c r="AM73" s="98">
        <v>0</v>
      </c>
      <c r="AN73" s="98">
        <v>0</v>
      </c>
      <c r="AO73" s="99">
        <f t="shared" si="6"/>
        <v>25172.699257710548</v>
      </c>
      <c r="AP73" s="98">
        <v>0</v>
      </c>
      <c r="AQ73" s="98">
        <v>0</v>
      </c>
      <c r="AR73" s="98">
        <v>0</v>
      </c>
      <c r="AS73" s="99">
        <f t="shared" si="7"/>
        <v>0</v>
      </c>
      <c r="AT73" s="100">
        <f t="shared" si="8"/>
        <v>25172.699257710548</v>
      </c>
    </row>
    <row r="74" spans="1:46" s="79" customFormat="1" ht="12.75">
      <c r="A74" s="80">
        <v>3507</v>
      </c>
      <c r="B74" s="81" t="s">
        <v>98</v>
      </c>
      <c r="C74" s="82">
        <v>230</v>
      </c>
      <c r="D74" s="83" t="str">
        <f t="shared" ref="D74:D80" si="13">IF(O74=0,"",O74)</f>
        <v/>
      </c>
      <c r="E74" s="83">
        <f t="shared" ref="E74:E80" si="14">P74</f>
        <v>107.52000000000001</v>
      </c>
      <c r="F74" s="84">
        <f t="shared" ref="F74:F80" si="15">N74</f>
        <v>228.67999999999998</v>
      </c>
      <c r="G74" s="85"/>
      <c r="H74" s="86">
        <f t="shared" ref="H74:H80" si="16">Q74-R74+W74+AL74+AP74</f>
        <v>3026832</v>
      </c>
      <c r="I74" s="87">
        <f t="shared" ref="I74:I80" si="17">T74+X74+AM74+AQ74</f>
        <v>252675</v>
      </c>
      <c r="J74" s="87">
        <f t="shared" ref="J74:J80" si="18">U74+Y74+AN74+AR74</f>
        <v>204213</v>
      </c>
      <c r="K74" s="88">
        <f t="shared" si="9"/>
        <v>3483720</v>
      </c>
      <c r="L74" s="87"/>
      <c r="M74" s="89">
        <v>3507</v>
      </c>
      <c r="N74" s="90">
        <v>228.67999999999998</v>
      </c>
      <c r="O74" s="90">
        <v>0</v>
      </c>
      <c r="P74" s="90">
        <v>107.52000000000001</v>
      </c>
      <c r="Q74" s="91">
        <v>3011592</v>
      </c>
      <c r="R74" s="91">
        <v>0</v>
      </c>
      <c r="S74" s="91">
        <v>3011592</v>
      </c>
      <c r="T74" s="91">
        <v>249972</v>
      </c>
      <c r="U74" s="91">
        <v>203186</v>
      </c>
      <c r="V74" s="91">
        <v>3464750</v>
      </c>
      <c r="W74" s="91">
        <v>15240</v>
      </c>
      <c r="X74" s="91">
        <v>2703</v>
      </c>
      <c r="Y74" s="91">
        <v>1027</v>
      </c>
      <c r="Z74" s="91">
        <v>18970</v>
      </c>
      <c r="AA74" s="92">
        <v>3483720</v>
      </c>
      <c r="AB74" s="93"/>
      <c r="AC74" s="89">
        <v>3507</v>
      </c>
      <c r="AD74" s="94">
        <v>0</v>
      </c>
      <c r="AE74" s="95">
        <v>0</v>
      </c>
      <c r="AF74" s="95">
        <v>0</v>
      </c>
      <c r="AG74" s="95">
        <v>0</v>
      </c>
      <c r="AH74" s="96">
        <v>0</v>
      </c>
      <c r="AI74" s="93"/>
      <c r="AJ74" s="97">
        <v>3507</v>
      </c>
      <c r="AK74" s="98">
        <v>0</v>
      </c>
      <c r="AL74" s="98">
        <v>0</v>
      </c>
      <c r="AM74" s="98">
        <v>0</v>
      </c>
      <c r="AN74" s="98">
        <v>0</v>
      </c>
      <c r="AO74" s="99">
        <f t="shared" ref="AO74:AO80" si="19">SUM(AL74:AN74)</f>
        <v>0</v>
      </c>
      <c r="AP74" s="98">
        <v>0</v>
      </c>
      <c r="AQ74" s="98">
        <v>0</v>
      </c>
      <c r="AR74" s="98">
        <v>0</v>
      </c>
      <c r="AS74" s="99">
        <f t="shared" ref="AS74:AS80" si="20">SUM(AP74:AR74)</f>
        <v>0</v>
      </c>
      <c r="AT74" s="100">
        <f t="shared" ref="AT74:AT80" si="21">AO74+AS74</f>
        <v>0</v>
      </c>
    </row>
    <row r="75" spans="1:46" s="79" customFormat="1" ht="12.75">
      <c r="A75" s="80">
        <v>3508</v>
      </c>
      <c r="B75" s="81" t="s">
        <v>92</v>
      </c>
      <c r="C75" s="82">
        <v>215</v>
      </c>
      <c r="D75" s="83" t="str">
        <f t="shared" si="13"/>
        <v/>
      </c>
      <c r="E75" s="83">
        <f t="shared" si="14"/>
        <v>0</v>
      </c>
      <c r="F75" s="84">
        <f t="shared" si="15"/>
        <v>190.53999999999985</v>
      </c>
      <c r="G75" s="85"/>
      <c r="H75" s="86">
        <f t="shared" si="16"/>
        <v>2557175</v>
      </c>
      <c r="I75" s="87">
        <f t="shared" si="17"/>
        <v>0</v>
      </c>
      <c r="J75" s="87">
        <f t="shared" si="18"/>
        <v>170173</v>
      </c>
      <c r="K75" s="88">
        <f t="shared" ref="K75:K80" si="22">SUM(H75:J75)</f>
        <v>2727348</v>
      </c>
      <c r="L75" s="87"/>
      <c r="M75" s="89">
        <v>3508</v>
      </c>
      <c r="N75" s="90">
        <v>190.53999999999985</v>
      </c>
      <c r="O75" s="90">
        <v>0</v>
      </c>
      <c r="P75" s="90">
        <v>0</v>
      </c>
      <c r="Q75" s="91">
        <v>2557175</v>
      </c>
      <c r="R75" s="91">
        <v>0</v>
      </c>
      <c r="S75" s="91">
        <v>2557175</v>
      </c>
      <c r="T75" s="91">
        <v>0</v>
      </c>
      <c r="U75" s="91">
        <v>170173</v>
      </c>
      <c r="V75" s="91">
        <v>2727348</v>
      </c>
      <c r="W75" s="91">
        <v>0</v>
      </c>
      <c r="X75" s="91">
        <v>0</v>
      </c>
      <c r="Y75" s="91">
        <v>0</v>
      </c>
      <c r="Z75" s="91">
        <v>0</v>
      </c>
      <c r="AA75" s="92">
        <v>2727348</v>
      </c>
      <c r="AB75" s="93"/>
      <c r="AC75" s="89">
        <v>3508</v>
      </c>
      <c r="AD75" s="94">
        <v>0</v>
      </c>
      <c r="AE75" s="95">
        <v>0</v>
      </c>
      <c r="AF75" s="95">
        <v>0</v>
      </c>
      <c r="AG75" s="95">
        <v>0</v>
      </c>
      <c r="AH75" s="96">
        <v>0</v>
      </c>
      <c r="AI75" s="93"/>
      <c r="AJ75" s="97">
        <v>3508</v>
      </c>
      <c r="AK75" s="98">
        <v>0</v>
      </c>
      <c r="AL75" s="98">
        <v>0</v>
      </c>
      <c r="AM75" s="98">
        <v>0</v>
      </c>
      <c r="AN75" s="98">
        <v>0</v>
      </c>
      <c r="AO75" s="99">
        <f t="shared" si="19"/>
        <v>0</v>
      </c>
      <c r="AP75" s="98">
        <v>0</v>
      </c>
      <c r="AQ75" s="98">
        <v>0</v>
      </c>
      <c r="AR75" s="98">
        <v>0</v>
      </c>
      <c r="AS75" s="99">
        <f t="shared" si="20"/>
        <v>0</v>
      </c>
      <c r="AT75" s="100">
        <f t="shared" si="21"/>
        <v>0</v>
      </c>
    </row>
    <row r="76" spans="1:46" s="79" customFormat="1" ht="12.75">
      <c r="A76" s="80">
        <v>3509</v>
      </c>
      <c r="B76" s="81" t="s">
        <v>93</v>
      </c>
      <c r="C76" s="82">
        <v>410</v>
      </c>
      <c r="D76" s="83" t="str">
        <f t="shared" si="13"/>
        <v/>
      </c>
      <c r="E76" s="83">
        <f t="shared" si="14"/>
        <v>0</v>
      </c>
      <c r="F76" s="84">
        <f t="shared" si="15"/>
        <v>397.12999999999994</v>
      </c>
      <c r="G76" s="85"/>
      <c r="H76" s="86">
        <f t="shared" si="16"/>
        <v>4264940</v>
      </c>
      <c r="I76" s="87">
        <f t="shared" si="17"/>
        <v>0</v>
      </c>
      <c r="J76" s="87">
        <f t="shared" si="18"/>
        <v>354641</v>
      </c>
      <c r="K76" s="88">
        <f t="shared" si="22"/>
        <v>4619581</v>
      </c>
      <c r="L76" s="87"/>
      <c r="M76" s="89">
        <v>3509</v>
      </c>
      <c r="N76" s="90">
        <v>397.12999999999994</v>
      </c>
      <c r="O76" s="90">
        <v>0</v>
      </c>
      <c r="P76" s="90">
        <v>0</v>
      </c>
      <c r="Q76" s="91">
        <v>4225622</v>
      </c>
      <c r="R76" s="91">
        <v>0</v>
      </c>
      <c r="S76" s="91">
        <v>4225622</v>
      </c>
      <c r="T76" s="91">
        <v>0</v>
      </c>
      <c r="U76" s="91">
        <v>351524</v>
      </c>
      <c r="V76" s="91">
        <v>4577146</v>
      </c>
      <c r="W76" s="91">
        <v>39318</v>
      </c>
      <c r="X76" s="91">
        <v>0</v>
      </c>
      <c r="Y76" s="91">
        <v>3117</v>
      </c>
      <c r="Z76" s="91">
        <v>42435</v>
      </c>
      <c r="AA76" s="92">
        <v>4619581</v>
      </c>
      <c r="AB76" s="93"/>
      <c r="AC76" s="89">
        <v>3509</v>
      </c>
      <c r="AD76" s="94">
        <v>0</v>
      </c>
      <c r="AE76" s="95">
        <v>0</v>
      </c>
      <c r="AF76" s="95">
        <v>0</v>
      </c>
      <c r="AG76" s="95">
        <v>0</v>
      </c>
      <c r="AH76" s="96">
        <v>0</v>
      </c>
      <c r="AI76" s="93"/>
      <c r="AJ76" s="97">
        <v>3509</v>
      </c>
      <c r="AK76" s="98">
        <v>0</v>
      </c>
      <c r="AL76" s="98">
        <v>0</v>
      </c>
      <c r="AM76" s="98">
        <v>0</v>
      </c>
      <c r="AN76" s="98">
        <v>0</v>
      </c>
      <c r="AO76" s="99">
        <f t="shared" si="19"/>
        <v>0</v>
      </c>
      <c r="AP76" s="98">
        <v>0</v>
      </c>
      <c r="AQ76" s="98">
        <v>0</v>
      </c>
      <c r="AR76" s="98">
        <v>0</v>
      </c>
      <c r="AS76" s="99">
        <f t="shared" si="20"/>
        <v>0</v>
      </c>
      <c r="AT76" s="100">
        <f t="shared" si="21"/>
        <v>0</v>
      </c>
    </row>
    <row r="77" spans="1:46" s="79" customFormat="1" ht="12.75">
      <c r="A77" s="80">
        <v>3510</v>
      </c>
      <c r="B77" s="81" t="s">
        <v>104</v>
      </c>
      <c r="C77" s="82">
        <v>216</v>
      </c>
      <c r="D77" s="83" t="str">
        <f t="shared" si="13"/>
        <v/>
      </c>
      <c r="E77" s="83">
        <f t="shared" si="14"/>
        <v>0</v>
      </c>
      <c r="F77" s="84">
        <f t="shared" si="15"/>
        <v>210.37</v>
      </c>
      <c r="G77" s="85"/>
      <c r="H77" s="86">
        <f t="shared" si="16"/>
        <v>2532929</v>
      </c>
      <c r="I77" s="87">
        <f t="shared" si="17"/>
        <v>0</v>
      </c>
      <c r="J77" s="87">
        <f t="shared" si="18"/>
        <v>187862</v>
      </c>
      <c r="K77" s="88">
        <f t="shared" si="22"/>
        <v>2720791</v>
      </c>
      <c r="L77" s="87"/>
      <c r="M77" s="89">
        <v>3510</v>
      </c>
      <c r="N77" s="90">
        <v>210.37</v>
      </c>
      <c r="O77" s="90">
        <v>0</v>
      </c>
      <c r="P77" s="90">
        <v>0</v>
      </c>
      <c r="Q77" s="91">
        <v>2532929</v>
      </c>
      <c r="R77" s="91">
        <v>0</v>
      </c>
      <c r="S77" s="91">
        <v>2532929</v>
      </c>
      <c r="T77" s="91">
        <v>0</v>
      </c>
      <c r="U77" s="91">
        <v>187862</v>
      </c>
      <c r="V77" s="91">
        <v>2720791</v>
      </c>
      <c r="W77" s="91">
        <v>0</v>
      </c>
      <c r="X77" s="91">
        <v>0</v>
      </c>
      <c r="Y77" s="91">
        <v>0</v>
      </c>
      <c r="Z77" s="91">
        <v>0</v>
      </c>
      <c r="AA77" s="92">
        <v>2720791</v>
      </c>
      <c r="AB77" s="93"/>
      <c r="AC77" s="89">
        <v>3510</v>
      </c>
      <c r="AD77" s="94">
        <v>0</v>
      </c>
      <c r="AE77" s="95">
        <v>0</v>
      </c>
      <c r="AF77" s="95">
        <v>0</v>
      </c>
      <c r="AG77" s="95">
        <v>0</v>
      </c>
      <c r="AH77" s="96">
        <v>0</v>
      </c>
      <c r="AI77" s="93"/>
      <c r="AJ77" s="97">
        <v>3510</v>
      </c>
      <c r="AK77" s="98">
        <v>0</v>
      </c>
      <c r="AL77" s="98">
        <v>0</v>
      </c>
      <c r="AM77" s="98">
        <v>0</v>
      </c>
      <c r="AN77" s="98">
        <v>0</v>
      </c>
      <c r="AO77" s="99">
        <f t="shared" si="19"/>
        <v>0</v>
      </c>
      <c r="AP77" s="98">
        <v>0</v>
      </c>
      <c r="AQ77" s="98">
        <v>0</v>
      </c>
      <c r="AR77" s="98">
        <v>0</v>
      </c>
      <c r="AS77" s="99">
        <f t="shared" si="20"/>
        <v>0</v>
      </c>
      <c r="AT77" s="100">
        <f t="shared" si="21"/>
        <v>0</v>
      </c>
    </row>
    <row r="78" spans="1:46" s="79" customFormat="1" ht="12.75">
      <c r="A78" s="80">
        <v>3513</v>
      </c>
      <c r="B78" s="81" t="s">
        <v>105</v>
      </c>
      <c r="C78" s="82">
        <v>420</v>
      </c>
      <c r="D78" s="83" t="str">
        <f t="shared" si="13"/>
        <v/>
      </c>
      <c r="E78" s="83">
        <f t="shared" si="14"/>
        <v>0</v>
      </c>
      <c r="F78" s="84">
        <f t="shared" si="15"/>
        <v>417.53999999999996</v>
      </c>
      <c r="G78" s="85"/>
      <c r="H78" s="86">
        <f t="shared" si="16"/>
        <v>4639783</v>
      </c>
      <c r="I78" s="87">
        <f t="shared" si="17"/>
        <v>0</v>
      </c>
      <c r="J78" s="87">
        <f t="shared" si="18"/>
        <v>372777</v>
      </c>
      <c r="K78" s="88">
        <f t="shared" si="22"/>
        <v>5012560</v>
      </c>
      <c r="L78" s="87"/>
      <c r="M78" s="89">
        <v>3513</v>
      </c>
      <c r="N78" s="90">
        <v>417.53999999999996</v>
      </c>
      <c r="O78" s="90">
        <v>0</v>
      </c>
      <c r="P78" s="90">
        <v>0</v>
      </c>
      <c r="Q78" s="91">
        <v>4461802</v>
      </c>
      <c r="R78" s="91">
        <v>0</v>
      </c>
      <c r="S78" s="91">
        <v>4461802</v>
      </c>
      <c r="T78" s="91">
        <v>0</v>
      </c>
      <c r="U78" s="91">
        <v>358811</v>
      </c>
      <c r="V78" s="91">
        <v>4820613</v>
      </c>
      <c r="W78" s="91">
        <v>179258</v>
      </c>
      <c r="X78" s="91">
        <v>0</v>
      </c>
      <c r="Y78" s="91">
        <v>14046</v>
      </c>
      <c r="Z78" s="91">
        <v>193304</v>
      </c>
      <c r="AA78" s="92">
        <v>5013917</v>
      </c>
      <c r="AB78" s="93"/>
      <c r="AC78" s="89">
        <v>3513</v>
      </c>
      <c r="AD78" s="94">
        <v>0</v>
      </c>
      <c r="AE78" s="95">
        <v>0</v>
      </c>
      <c r="AF78" s="95">
        <v>0</v>
      </c>
      <c r="AG78" s="95">
        <v>0</v>
      </c>
      <c r="AH78" s="96">
        <v>0</v>
      </c>
      <c r="AI78" s="93"/>
      <c r="AJ78" s="97">
        <v>3513</v>
      </c>
      <c r="AK78" s="98">
        <v>-8.87372013651202E-2</v>
      </c>
      <c r="AL78" s="98">
        <v>-1277</v>
      </c>
      <c r="AM78" s="98">
        <v>0</v>
      </c>
      <c r="AN78" s="98">
        <v>-80</v>
      </c>
      <c r="AO78" s="99">
        <f t="shared" si="19"/>
        <v>-1357</v>
      </c>
      <c r="AP78" s="98">
        <v>0</v>
      </c>
      <c r="AQ78" s="98">
        <v>0</v>
      </c>
      <c r="AR78" s="98">
        <v>0</v>
      </c>
      <c r="AS78" s="99">
        <f t="shared" si="20"/>
        <v>0</v>
      </c>
      <c r="AT78" s="100">
        <f t="shared" si="21"/>
        <v>-1357</v>
      </c>
    </row>
    <row r="79" spans="1:46" s="79" customFormat="1" ht="12.75">
      <c r="A79" s="80">
        <v>3514</v>
      </c>
      <c r="B79" s="81" t="s">
        <v>106</v>
      </c>
      <c r="C79" s="82">
        <v>90</v>
      </c>
      <c r="D79" s="83" t="str">
        <f t="shared" si="13"/>
        <v/>
      </c>
      <c r="E79" s="83">
        <f t="shared" si="14"/>
        <v>0</v>
      </c>
      <c r="F79" s="84">
        <f t="shared" si="15"/>
        <v>87.559999999999988</v>
      </c>
      <c r="G79" s="85"/>
      <c r="H79" s="86">
        <f t="shared" si="16"/>
        <v>1099370</v>
      </c>
      <c r="I79" s="87">
        <f t="shared" si="17"/>
        <v>0</v>
      </c>
      <c r="J79" s="87">
        <f t="shared" si="18"/>
        <v>78189</v>
      </c>
      <c r="K79" s="88">
        <f t="shared" si="22"/>
        <v>1177559</v>
      </c>
      <c r="L79" s="87"/>
      <c r="M79" s="89">
        <v>3514</v>
      </c>
      <c r="N79" s="90">
        <v>87.559999999999988</v>
      </c>
      <c r="O79" s="90">
        <v>0</v>
      </c>
      <c r="P79" s="90">
        <v>0</v>
      </c>
      <c r="Q79" s="91">
        <v>1099370</v>
      </c>
      <c r="R79" s="91">
        <v>0</v>
      </c>
      <c r="S79" s="91">
        <v>1099370</v>
      </c>
      <c r="T79" s="91">
        <v>0</v>
      </c>
      <c r="U79" s="91">
        <v>78189</v>
      </c>
      <c r="V79" s="91">
        <v>1177559</v>
      </c>
      <c r="W79" s="91">
        <v>0</v>
      </c>
      <c r="X79" s="91">
        <v>0</v>
      </c>
      <c r="Y79" s="91">
        <v>0</v>
      </c>
      <c r="Z79" s="91">
        <v>0</v>
      </c>
      <c r="AA79" s="92">
        <v>1177559</v>
      </c>
      <c r="AB79" s="93"/>
      <c r="AC79" s="89">
        <v>3514</v>
      </c>
      <c r="AD79" s="94">
        <v>0</v>
      </c>
      <c r="AE79" s="95">
        <v>0</v>
      </c>
      <c r="AF79" s="95">
        <v>0</v>
      </c>
      <c r="AG79" s="95">
        <v>0</v>
      </c>
      <c r="AH79" s="96">
        <v>0</v>
      </c>
      <c r="AI79" s="93"/>
      <c r="AJ79" s="97">
        <v>3514</v>
      </c>
      <c r="AK79" s="98"/>
      <c r="AL79" s="98"/>
      <c r="AM79" s="98"/>
      <c r="AN79" s="98"/>
      <c r="AO79" s="99">
        <f t="shared" si="19"/>
        <v>0</v>
      </c>
      <c r="AP79" s="98"/>
      <c r="AQ79" s="98"/>
      <c r="AR79" s="98"/>
      <c r="AS79" s="99">
        <f t="shared" si="20"/>
        <v>0</v>
      </c>
      <c r="AT79" s="100">
        <f t="shared" si="21"/>
        <v>0</v>
      </c>
    </row>
    <row r="80" spans="1:46" s="79" customFormat="1" ht="13.5" thickBot="1">
      <c r="A80" s="80">
        <v>3515</v>
      </c>
      <c r="B80" s="81" t="s">
        <v>108</v>
      </c>
      <c r="C80" s="82">
        <v>160</v>
      </c>
      <c r="D80" s="83" t="str">
        <f t="shared" si="13"/>
        <v/>
      </c>
      <c r="E80" s="83">
        <f t="shared" si="14"/>
        <v>0</v>
      </c>
      <c r="F80" s="84">
        <f t="shared" si="15"/>
        <v>159.85999999999999</v>
      </c>
      <c r="G80" s="85"/>
      <c r="H80" s="86">
        <f t="shared" si="16"/>
        <v>2061677</v>
      </c>
      <c r="I80" s="87">
        <f t="shared" si="17"/>
        <v>0</v>
      </c>
      <c r="J80" s="87">
        <f t="shared" si="18"/>
        <v>142754</v>
      </c>
      <c r="K80" s="88">
        <f t="shared" si="22"/>
        <v>2204431</v>
      </c>
      <c r="L80" s="87"/>
      <c r="M80" s="89">
        <v>3515</v>
      </c>
      <c r="N80" s="90">
        <v>159.85999999999999</v>
      </c>
      <c r="O80" s="90">
        <v>0</v>
      </c>
      <c r="P80" s="90">
        <v>0</v>
      </c>
      <c r="Q80" s="91">
        <v>1947103</v>
      </c>
      <c r="R80" s="91">
        <v>0</v>
      </c>
      <c r="S80" s="91">
        <v>1947103</v>
      </c>
      <c r="T80" s="91">
        <v>0</v>
      </c>
      <c r="U80" s="91">
        <v>134646</v>
      </c>
      <c r="V80" s="91">
        <v>2081749</v>
      </c>
      <c r="W80" s="91">
        <v>114574</v>
      </c>
      <c r="X80" s="91">
        <v>0</v>
      </c>
      <c r="Y80" s="91">
        <v>8108</v>
      </c>
      <c r="Z80" s="91">
        <v>122682</v>
      </c>
      <c r="AA80" s="92">
        <v>2204431</v>
      </c>
      <c r="AB80" s="93"/>
      <c r="AC80" s="89">
        <v>3515</v>
      </c>
      <c r="AD80" s="94">
        <v>0</v>
      </c>
      <c r="AE80" s="95">
        <v>0</v>
      </c>
      <c r="AF80" s="95">
        <v>0</v>
      </c>
      <c r="AG80" s="95">
        <v>0</v>
      </c>
      <c r="AH80" s="96">
        <v>0</v>
      </c>
      <c r="AI80" s="93"/>
      <c r="AJ80" s="97">
        <v>3515</v>
      </c>
      <c r="AK80" s="98"/>
      <c r="AL80" s="98"/>
      <c r="AM80" s="98"/>
      <c r="AN80" s="98"/>
      <c r="AO80" s="99">
        <f t="shared" si="19"/>
        <v>0</v>
      </c>
      <c r="AP80" s="98"/>
      <c r="AQ80" s="98"/>
      <c r="AR80" s="98"/>
      <c r="AS80" s="99">
        <f t="shared" si="20"/>
        <v>0</v>
      </c>
      <c r="AT80" s="100">
        <f t="shared" si="21"/>
        <v>0</v>
      </c>
    </row>
    <row r="81" spans="1:47" s="79" customFormat="1" ht="12.75">
      <c r="A81" s="101">
        <v>9999</v>
      </c>
      <c r="B81" s="102" t="s">
        <v>49</v>
      </c>
      <c r="C81" s="103">
        <f>SUM(C10:C80)</f>
        <v>42181</v>
      </c>
      <c r="D81" s="104">
        <f>SUM(D10:D80)</f>
        <v>56.960000000000079</v>
      </c>
      <c r="E81" s="104">
        <f>SUM(E10:E80)</f>
        <v>4298.9800000000005</v>
      </c>
      <c r="F81" s="105">
        <f>SUM(F10:F80)</f>
        <v>41251.939999999995</v>
      </c>
      <c r="G81" s="106"/>
      <c r="H81" s="107">
        <f>SUM(H10:H80)</f>
        <v>552828638.47275651</v>
      </c>
      <c r="I81" s="108">
        <f>SUM(I10:I80)</f>
        <v>5007797</v>
      </c>
      <c r="J81" s="108">
        <f>SUM(J10:J80)</f>
        <v>36786460</v>
      </c>
      <c r="K81" s="109">
        <f>SUM(K10:K80)</f>
        <v>594622895.47275651</v>
      </c>
      <c r="L81" s="13"/>
      <c r="M81" s="110">
        <v>9999</v>
      </c>
      <c r="N81" s="111">
        <f t="shared" ref="N81:AA81" si="23">SUM(N10:N80)</f>
        <v>41251.939999999995</v>
      </c>
      <c r="O81" s="111">
        <f t="shared" si="23"/>
        <v>56.960000000000079</v>
      </c>
      <c r="P81" s="111">
        <f t="shared" si="23"/>
        <v>4298.9800000000005</v>
      </c>
      <c r="Q81" s="112">
        <f t="shared" si="23"/>
        <v>542550459</v>
      </c>
      <c r="R81" s="112">
        <f t="shared" si="23"/>
        <v>94710</v>
      </c>
      <c r="S81" s="112">
        <f t="shared" si="23"/>
        <v>542455749</v>
      </c>
      <c r="T81" s="112">
        <f t="shared" si="23"/>
        <v>4689433</v>
      </c>
      <c r="U81" s="112">
        <f t="shared" si="23"/>
        <v>36098268</v>
      </c>
      <c r="V81" s="112">
        <f t="shared" si="23"/>
        <v>583243450</v>
      </c>
      <c r="W81" s="112">
        <f t="shared" si="23"/>
        <v>9890073</v>
      </c>
      <c r="X81" s="112">
        <f t="shared" si="23"/>
        <v>43683</v>
      </c>
      <c r="Y81" s="112">
        <f t="shared" si="23"/>
        <v>688518</v>
      </c>
      <c r="Z81" s="112">
        <f t="shared" si="23"/>
        <v>10622274</v>
      </c>
      <c r="AA81" s="113">
        <f t="shared" si="23"/>
        <v>593865724</v>
      </c>
      <c r="AB81" s="93"/>
      <c r="AC81" s="110">
        <v>9999</v>
      </c>
      <c r="AD81" s="114">
        <f>SUM(AD10:AD80)</f>
        <v>229.34</v>
      </c>
      <c r="AE81" s="115">
        <f t="shared" ref="AE81:AH81" si="24">SUM(AE10:AE80)</f>
        <v>2612241</v>
      </c>
      <c r="AF81" s="115">
        <f t="shared" si="24"/>
        <v>16574</v>
      </c>
      <c r="AG81" s="115">
        <f t="shared" si="24"/>
        <v>204608</v>
      </c>
      <c r="AH81" s="116">
        <f t="shared" si="24"/>
        <v>2833423</v>
      </c>
      <c r="AI81" s="93"/>
      <c r="AJ81" s="117">
        <v>999</v>
      </c>
      <c r="AK81" s="118">
        <f t="shared" ref="AK81:AT81" si="25">SUM(AK10:AK80)</f>
        <v>-0.23676995395422296</v>
      </c>
      <c r="AL81" s="119">
        <f t="shared" si="25"/>
        <v>482507.47275652824</v>
      </c>
      <c r="AM81" s="119">
        <f t="shared" si="25"/>
        <v>270776</v>
      </c>
      <c r="AN81" s="119">
        <f t="shared" si="25"/>
        <v>-337</v>
      </c>
      <c r="AO81" s="119">
        <f t="shared" si="25"/>
        <v>752946.4727565283</v>
      </c>
      <c r="AP81" s="120">
        <f t="shared" si="25"/>
        <v>309</v>
      </c>
      <c r="AQ81" s="120">
        <f t="shared" si="25"/>
        <v>3905</v>
      </c>
      <c r="AR81" s="120">
        <f t="shared" si="25"/>
        <v>11</v>
      </c>
      <c r="AS81" s="120">
        <f t="shared" si="25"/>
        <v>4225</v>
      </c>
      <c r="AT81" s="121">
        <f t="shared" si="25"/>
        <v>757171.4727565283</v>
      </c>
    </row>
    <row r="82" spans="1:47" s="79" customFormat="1" ht="12.75">
      <c r="A82" s="122"/>
      <c r="B82" s="122"/>
      <c r="C82" s="122"/>
      <c r="D82" s="123"/>
      <c r="E82" s="123"/>
      <c r="F82" s="123"/>
      <c r="G82" s="124"/>
      <c r="H82" s="123"/>
      <c r="I82" s="123"/>
      <c r="J82" s="123"/>
      <c r="K82" s="123"/>
      <c r="L82" s="13"/>
      <c r="M82" s="125"/>
      <c r="N82" s="125"/>
      <c r="O82" s="125"/>
      <c r="P82" s="125"/>
      <c r="Q82" s="125"/>
      <c r="R82" s="125"/>
      <c r="S82" s="126"/>
      <c r="T82" s="126"/>
      <c r="U82" s="126"/>
      <c r="V82" s="126"/>
      <c r="W82" s="126"/>
      <c r="X82" s="126"/>
      <c r="Y82" s="126"/>
      <c r="Z82" s="126"/>
      <c r="AA82" s="126"/>
      <c r="AB82" s="127"/>
      <c r="AC82" s="126"/>
      <c r="AD82" s="126"/>
      <c r="AE82" s="126"/>
      <c r="AF82" s="126"/>
      <c r="AG82" s="126"/>
      <c r="AH82" s="126"/>
      <c r="AI82" s="127"/>
      <c r="AJ82" s="126"/>
      <c r="AK82" s="126"/>
      <c r="AL82" s="126"/>
      <c r="AM82" s="126"/>
      <c r="AN82" s="126"/>
      <c r="AO82" s="126"/>
      <c r="AP82" s="125"/>
      <c r="AQ82" s="125"/>
      <c r="AR82" s="125"/>
      <c r="AS82" s="125"/>
      <c r="AT82" s="125"/>
    </row>
    <row r="83" spans="1:47" s="79" customFormat="1" ht="12.75">
      <c r="A83" s="122"/>
      <c r="B83" s="122"/>
      <c r="C83" s="122"/>
      <c r="D83" s="123"/>
      <c r="E83" s="123"/>
      <c r="F83" s="123"/>
      <c r="G83" s="124"/>
      <c r="H83" s="123"/>
      <c r="I83" s="123"/>
      <c r="J83" s="123"/>
      <c r="K83" s="123"/>
      <c r="L83" s="13"/>
      <c r="M83" s="125"/>
      <c r="N83" s="125"/>
      <c r="O83" s="125"/>
      <c r="P83" s="125"/>
      <c r="Q83" s="125"/>
      <c r="R83" s="125"/>
      <c r="S83" s="126"/>
      <c r="T83" s="126"/>
      <c r="U83" s="126"/>
      <c r="V83" s="126"/>
      <c r="W83" s="126"/>
      <c r="X83" s="126"/>
      <c r="Y83" s="126"/>
      <c r="Z83" s="126"/>
      <c r="AA83" s="126"/>
      <c r="AB83" s="127"/>
      <c r="AC83" s="126"/>
      <c r="AD83" s="126"/>
      <c r="AE83" s="126"/>
      <c r="AF83" s="126"/>
      <c r="AG83" s="126"/>
      <c r="AH83" s="126"/>
      <c r="AI83" s="127"/>
      <c r="AJ83" s="126"/>
      <c r="AK83" s="126"/>
      <c r="AL83" s="126"/>
      <c r="AM83" s="126"/>
      <c r="AN83" s="126"/>
      <c r="AO83" s="126"/>
      <c r="AP83" s="125"/>
      <c r="AQ83" s="125"/>
      <c r="AR83" s="125"/>
      <c r="AS83" s="125"/>
      <c r="AT83" s="125"/>
    </row>
    <row r="84" spans="1:47">
      <c r="A84" s="7"/>
      <c r="B84" s="7"/>
      <c r="C84" s="7"/>
      <c r="D84" s="1"/>
      <c r="E84" s="1"/>
      <c r="F84" s="1"/>
      <c r="G84" s="8"/>
      <c r="H84" s="1"/>
      <c r="I84" s="1"/>
      <c r="J84" s="1"/>
      <c r="K84" s="1"/>
    </row>
    <row r="85" spans="1:47" s="25" customFormat="1" ht="12.75">
      <c r="A85" s="24"/>
      <c r="B85" s="24"/>
      <c r="C85" s="24"/>
      <c r="D85" s="24"/>
      <c r="E85" s="24"/>
      <c r="F85" s="24"/>
      <c r="G85" s="24"/>
      <c r="H85" s="26"/>
      <c r="I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</row>
    <row r="86" spans="1:47">
      <c r="J86" s="25"/>
      <c r="K86" s="25"/>
      <c r="L86" s="24"/>
    </row>
    <row r="87" spans="1:47">
      <c r="J87" s="25"/>
      <c r="K87" s="25"/>
      <c r="L87" s="24"/>
    </row>
    <row r="221" spans="13:34">
      <c r="M221" s="22"/>
      <c r="N221" s="22"/>
      <c r="O221" s="22"/>
      <c r="P221" s="22"/>
      <c r="Q221" s="22"/>
      <c r="R221" s="22"/>
      <c r="S221" s="15"/>
      <c r="T221" s="15"/>
      <c r="U221" s="15"/>
      <c r="V221" s="15"/>
      <c r="W221" s="15"/>
      <c r="X221" s="15"/>
      <c r="Y221" s="15"/>
      <c r="Z221" s="15"/>
      <c r="AA221" s="15"/>
      <c r="AC221" s="15"/>
      <c r="AD221" s="15"/>
      <c r="AE221" s="15"/>
      <c r="AF221" s="15"/>
      <c r="AG221" s="15"/>
      <c r="AH221" s="15"/>
    </row>
    <row r="222" spans="13:34">
      <c r="M222" s="22"/>
      <c r="N222" s="22"/>
      <c r="O222" s="22"/>
      <c r="P222" s="22"/>
      <c r="Q222" s="22"/>
      <c r="R222" s="22"/>
      <c r="S222" s="15"/>
      <c r="T222" s="15"/>
      <c r="U222" s="15"/>
      <c r="V222" s="15"/>
      <c r="W222" s="15"/>
      <c r="X222" s="15"/>
      <c r="Y222" s="15"/>
      <c r="Z222" s="15"/>
      <c r="AA222" s="15"/>
      <c r="AC222" s="15"/>
      <c r="AD222" s="15"/>
      <c r="AE222" s="15"/>
      <c r="AF222" s="15"/>
      <c r="AG222" s="15"/>
      <c r="AH222" s="15"/>
    </row>
    <row r="460" spans="40:40">
      <c r="AN460" s="23"/>
    </row>
  </sheetData>
  <autoFilter ref="A9:AU81"/>
  <pageMargins left="0.43" right="0.28000000000000003" top="0.75" bottom="0.75" header="0.3" footer="0.3"/>
  <pageSetup scale="6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DESE-231-43226</_dlc_DocId>
    <_dlc_DocIdUrl xmlns="733efe1c-5bbe-4968-87dc-d400e65c879f">
      <Url>https://sharepoint.doemass.org/ese/webteam/cps/_layouts/DocIdRedir.aspx?ID=DESE-231-43226</Url>
      <Description>DESE-231-43226</Description>
    </_dlc_DocIdUrl>
  </documentManagement>
</p:properties>
</file>

<file path=customXml/itemProps1.xml><?xml version="1.0" encoding="utf-8"?>
<ds:datastoreItem xmlns:ds="http://schemas.openxmlformats.org/officeDocument/2006/customXml" ds:itemID="{18913551-D935-4975-82D3-7B46D4F4E44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F65BD35-6AAD-4091-8B31-BD8F2487A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688E32-30C3-49AD-B395-2476DC5158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E5D85D-CAE8-4971-B4B6-761C59DA9824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0a4e05da-b9bc-4326-ad73-01ef31b95567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chasum</vt:lpstr>
      <vt:lpstr>chasum!Print_Area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 Charter School FTE &amp; Tuition (Q4)</dc:title>
  <dc:creator>DESE</dc:creator>
  <cp:lastModifiedBy>dzou</cp:lastModifiedBy>
  <cp:lastPrinted>2018-07-17T15:06:27Z</cp:lastPrinted>
  <dcterms:created xsi:type="dcterms:W3CDTF">1998-11-13T19:06:07Z</dcterms:created>
  <dcterms:modified xsi:type="dcterms:W3CDTF">2018-07-17T15:06:42Z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17 2018</vt:lpwstr>
  </property>
</Properties>
</file>