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zou\Desktop\12348\"/>
    </mc:Choice>
  </mc:AlternateContent>
  <bookViews>
    <workbookView xWindow="-15" yWindow="-15" windowWidth="19245" windowHeight="3660" tabRatio="770"/>
  </bookViews>
  <sheets>
    <sheet name="nsscaps" sheetId="32729" r:id="rId1"/>
  </sheets>
  <externalReferences>
    <externalReference r:id="rId2"/>
  </externalReferences>
  <definedNames>
    <definedName name="_xlnm._FilterDatabase" localSheetId="0" hidden="1">nsscaps!$A$9:$N$450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#REF!</definedName>
    <definedName name="charterinfo">#REF!</definedName>
    <definedName name="chasibs">#REF!</definedName>
    <definedName name="code436">#REF!</definedName>
    <definedName name="codeCHA">#REF!</definedName>
    <definedName name="distdata">#REF!</definedName>
    <definedName name="distinfo">#REF!</definedName>
    <definedName name="nsscheck">#REF!</definedName>
    <definedName name="_xlnm.Print_Area" localSheetId="0">nsscaps!$A$1:$L$450</definedName>
    <definedName name="_xlnm.Print_Titles" localSheetId="0">nsscaps!$5:$9</definedName>
    <definedName name="siblings">#REF!</definedName>
    <definedName name="transp">#REF!</definedName>
  </definedNames>
  <calcPr calcId="162913"/>
</workbook>
</file>

<file path=xl/calcChain.xml><?xml version="1.0" encoding="utf-8"?>
<calcChain xmlns="http://schemas.openxmlformats.org/spreadsheetml/2006/main">
  <c r="I13" i="32729" l="1"/>
  <c r="I14" i="32729"/>
  <c r="I15" i="32729"/>
  <c r="I17" i="32729"/>
  <c r="I19" i="32729"/>
  <c r="I20" i="32729"/>
  <c r="I21" i="32729"/>
  <c r="I22" i="32729"/>
  <c r="I24" i="32729"/>
  <c r="I25" i="32729"/>
  <c r="I27" i="32729"/>
  <c r="I28" i="32729"/>
  <c r="I30" i="32729"/>
  <c r="I31" i="32729"/>
  <c r="I32" i="32729"/>
  <c r="I34" i="32729"/>
  <c r="I36" i="32729"/>
  <c r="I38" i="32729"/>
  <c r="I39" i="32729"/>
  <c r="I41" i="32729"/>
  <c r="I42" i="32729"/>
  <c r="I43" i="32729"/>
  <c r="I46" i="32729"/>
  <c r="I47" i="32729"/>
  <c r="I48" i="32729"/>
  <c r="I49" i="32729"/>
  <c r="I51" i="32729"/>
  <c r="I53" i="32729"/>
  <c r="I56" i="32729"/>
  <c r="I58" i="32729"/>
  <c r="I59" i="32729"/>
  <c r="I62" i="32729"/>
  <c r="I63" i="32729"/>
  <c r="I64" i="32729"/>
  <c r="I71" i="32729"/>
  <c r="I72" i="32729"/>
  <c r="I73" i="32729"/>
  <c r="I75" i="32729"/>
  <c r="I78" i="32729"/>
  <c r="I79" i="32729"/>
  <c r="I81" i="32729"/>
  <c r="I83" i="32729"/>
  <c r="I84" i="32729"/>
  <c r="I85" i="32729"/>
  <c r="I86" i="32729"/>
  <c r="I87" i="32729"/>
  <c r="I89" i="32729"/>
  <c r="I90" i="32729"/>
  <c r="I91" i="32729"/>
  <c r="I92" i="32729"/>
  <c r="I93" i="32729"/>
  <c r="I94" i="32729"/>
  <c r="I96" i="32729"/>
  <c r="I97" i="32729"/>
  <c r="I98" i="32729"/>
  <c r="I101" i="32729"/>
  <c r="I102" i="32729"/>
  <c r="I103" i="32729"/>
  <c r="I106" i="32729"/>
  <c r="I107" i="32729"/>
  <c r="I110" i="32729"/>
  <c r="I111" i="32729"/>
  <c r="I113" i="32729"/>
  <c r="I114" i="32729"/>
  <c r="I117" i="32729"/>
  <c r="I118" i="32729"/>
  <c r="I119" i="32729"/>
  <c r="I121" i="32729"/>
  <c r="J121" i="32729" s="1"/>
  <c r="I122" i="32729"/>
  <c r="I123" i="32729"/>
  <c r="I127" i="32729"/>
  <c r="I128" i="32729"/>
  <c r="I129" i="32729"/>
  <c r="I130" i="32729"/>
  <c r="I135" i="32729"/>
  <c r="I136" i="32729"/>
  <c r="I138" i="32729"/>
  <c r="I139" i="32729"/>
  <c r="I140" i="32729"/>
  <c r="I141" i="32729"/>
  <c r="I143" i="32729"/>
  <c r="I144" i="32729"/>
  <c r="I145" i="32729"/>
  <c r="I146" i="32729"/>
  <c r="I148" i="32729"/>
  <c r="I149" i="32729"/>
  <c r="I151" i="32729"/>
  <c r="I154" i="32729"/>
  <c r="I155" i="32729"/>
  <c r="I156" i="32729"/>
  <c r="I157" i="32729"/>
  <c r="I160" i="32729"/>
  <c r="I161" i="32729"/>
  <c r="I162" i="32729"/>
  <c r="I164" i="32729"/>
  <c r="I165" i="32729"/>
  <c r="I166" i="32729"/>
  <c r="I167" i="32729"/>
  <c r="I169" i="32729"/>
  <c r="I171" i="32729"/>
  <c r="I173" i="32729"/>
  <c r="I175" i="32729"/>
  <c r="I176" i="32729"/>
  <c r="I178" i="32729"/>
  <c r="I179" i="32729"/>
  <c r="I182" i="32729"/>
  <c r="I183" i="32729"/>
  <c r="I184" i="32729"/>
  <c r="I186" i="32729"/>
  <c r="I187" i="32729"/>
  <c r="I188" i="32729"/>
  <c r="I189" i="32729"/>
  <c r="I192" i="32729"/>
  <c r="I193" i="32729"/>
  <c r="I194" i="32729"/>
  <c r="I197" i="32729"/>
  <c r="I198" i="32729"/>
  <c r="I199" i="32729"/>
  <c r="I201" i="32729"/>
  <c r="I202" i="32729"/>
  <c r="I203" i="32729"/>
  <c r="I204" i="32729"/>
  <c r="I207" i="32729"/>
  <c r="I209" i="32729"/>
  <c r="I210" i="32729"/>
  <c r="I211" i="32729"/>
  <c r="I212" i="32729"/>
  <c r="I214" i="32729"/>
  <c r="I215" i="32729"/>
  <c r="I220" i="32729"/>
  <c r="I221" i="32729"/>
  <c r="I222" i="32729"/>
  <c r="I229" i="32729"/>
  <c r="I230" i="32729"/>
  <c r="I231" i="32729"/>
  <c r="I234" i="32729"/>
  <c r="I235" i="32729"/>
  <c r="I236" i="32729"/>
  <c r="I237" i="32729"/>
  <c r="I241" i="32729"/>
  <c r="I242" i="32729"/>
  <c r="I243" i="32729"/>
  <c r="I244" i="32729"/>
  <c r="I246" i="32729"/>
  <c r="I249" i="32729"/>
  <c r="I250" i="32729"/>
  <c r="I253" i="32729"/>
  <c r="I254" i="32729"/>
  <c r="I255" i="32729"/>
  <c r="I256" i="32729"/>
  <c r="I259" i="32729"/>
  <c r="I260" i="32729"/>
  <c r="I261" i="32729"/>
  <c r="I263" i="32729"/>
  <c r="I264" i="32729"/>
  <c r="I265" i="32729"/>
  <c r="I266" i="32729"/>
  <c r="I267" i="32729"/>
  <c r="I268" i="32729"/>
  <c r="I269" i="32729"/>
  <c r="I270" i="32729"/>
  <c r="I273" i="32729"/>
  <c r="I274" i="32729"/>
  <c r="I279" i="32729"/>
  <c r="I281" i="32729"/>
  <c r="I285" i="32729"/>
  <c r="I288" i="32729"/>
  <c r="I289" i="32729"/>
  <c r="I291" i="32729"/>
  <c r="I292" i="32729"/>
  <c r="I293" i="32729"/>
  <c r="I294" i="32729"/>
  <c r="I297" i="32729"/>
  <c r="I298" i="32729"/>
  <c r="I299" i="32729"/>
  <c r="I301" i="32729"/>
  <c r="I302" i="32729"/>
  <c r="I303" i="32729"/>
  <c r="I304" i="32729"/>
  <c r="I306" i="32729"/>
  <c r="I307" i="32729"/>
  <c r="I308" i="32729"/>
  <c r="I309" i="32729"/>
  <c r="I310" i="32729"/>
  <c r="I314" i="32729"/>
  <c r="I316" i="32729"/>
  <c r="I319" i="32729"/>
  <c r="I320" i="32729"/>
  <c r="I321" i="32729"/>
  <c r="I322" i="32729"/>
  <c r="I325" i="32729"/>
  <c r="I326" i="32729"/>
  <c r="I327" i="32729"/>
  <c r="I328" i="32729"/>
  <c r="I329" i="32729"/>
  <c r="I331" i="32729"/>
  <c r="I333" i="32729"/>
  <c r="I334" i="32729"/>
  <c r="I337" i="32729"/>
  <c r="I338" i="32729"/>
  <c r="I339" i="32729"/>
  <c r="I340" i="32729"/>
  <c r="I342" i="32729"/>
  <c r="I343" i="32729"/>
  <c r="I346" i="32729"/>
  <c r="I348" i="32729"/>
  <c r="I350" i="32729"/>
  <c r="I351" i="32729"/>
  <c r="I354" i="32729"/>
  <c r="I355" i="32729"/>
  <c r="I359" i="32729"/>
  <c r="I360" i="32729"/>
  <c r="I361" i="32729"/>
  <c r="I362" i="32729"/>
  <c r="I363" i="32729"/>
  <c r="I364" i="32729"/>
  <c r="I368" i="32729"/>
  <c r="I371" i="32729"/>
  <c r="I372" i="32729"/>
  <c r="I375" i="32729"/>
  <c r="I376" i="32729"/>
  <c r="I378" i="32729"/>
  <c r="I379" i="32729"/>
  <c r="I380" i="32729"/>
  <c r="I382" i="32729"/>
  <c r="I384" i="32729"/>
  <c r="I387" i="32729"/>
  <c r="I388" i="32729"/>
  <c r="I390" i="32729"/>
  <c r="I391" i="32729"/>
  <c r="I392" i="32729"/>
  <c r="I394" i="32729"/>
  <c r="I395" i="32729"/>
  <c r="I396" i="32729"/>
  <c r="I400" i="32729"/>
  <c r="I403" i="32729"/>
  <c r="I404" i="32729"/>
  <c r="I407" i="32729"/>
  <c r="I408" i="32729"/>
  <c r="I411" i="32729"/>
  <c r="I412" i="32729"/>
  <c r="I414" i="32729"/>
  <c r="I416" i="32729"/>
  <c r="I419" i="32729"/>
  <c r="I420" i="32729"/>
  <c r="I422" i="32729"/>
  <c r="I423" i="32729"/>
  <c r="I424" i="32729"/>
  <c r="I425" i="32729"/>
  <c r="I426" i="32729"/>
  <c r="I427" i="32729"/>
  <c r="I428" i="32729"/>
  <c r="I429" i="32729"/>
  <c r="I430" i="32729"/>
  <c r="I431" i="32729"/>
  <c r="I432" i="32729"/>
  <c r="I433" i="32729"/>
  <c r="I434" i="32729"/>
  <c r="I435" i="32729"/>
  <c r="I436" i="32729"/>
  <c r="I437" i="32729"/>
  <c r="I438" i="32729"/>
  <c r="I439" i="32729"/>
  <c r="I440" i="32729"/>
  <c r="I441" i="32729"/>
  <c r="I442" i="32729"/>
  <c r="I443" i="32729"/>
  <c r="I444" i="32729"/>
  <c r="I445" i="32729"/>
  <c r="I446" i="32729"/>
  <c r="I447" i="32729"/>
  <c r="I448" i="32729"/>
  <c r="I449" i="32729"/>
  <c r="L10" i="32729"/>
  <c r="L11" i="32729"/>
  <c r="L12" i="32729"/>
  <c r="L13" i="32729"/>
  <c r="L14" i="32729"/>
  <c r="L15" i="32729"/>
  <c r="L16" i="32729"/>
  <c r="L17" i="32729"/>
  <c r="L18" i="32729"/>
  <c r="L19" i="32729"/>
  <c r="L20" i="32729"/>
  <c r="L21" i="32729"/>
  <c r="L22" i="32729"/>
  <c r="L23" i="32729"/>
  <c r="L24" i="32729"/>
  <c r="L25" i="32729"/>
  <c r="L26" i="32729"/>
  <c r="L27" i="32729"/>
  <c r="L28" i="32729"/>
  <c r="L29" i="32729"/>
  <c r="L30" i="32729"/>
  <c r="L31" i="32729"/>
  <c r="L32" i="32729"/>
  <c r="L33" i="32729"/>
  <c r="L34" i="32729"/>
  <c r="L35" i="32729"/>
  <c r="L37" i="32729"/>
  <c r="L38" i="32729"/>
  <c r="L39" i="32729"/>
  <c r="L40" i="32729"/>
  <c r="L41" i="32729"/>
  <c r="L42" i="32729"/>
  <c r="L43" i="32729"/>
  <c r="L45" i="32729"/>
  <c r="L46" i="32729"/>
  <c r="L47" i="32729"/>
  <c r="L48" i="32729"/>
  <c r="L49" i="32729"/>
  <c r="L50" i="32729"/>
  <c r="L51" i="32729"/>
  <c r="L52" i="32729"/>
  <c r="L53" i="32729"/>
  <c r="L54" i="32729"/>
  <c r="L55" i="32729"/>
  <c r="L56" i="32729"/>
  <c r="L57" i="32729"/>
  <c r="L58" i="32729"/>
  <c r="L59" i="32729"/>
  <c r="L60" i="32729"/>
  <c r="L61" i="32729"/>
  <c r="L62" i="32729"/>
  <c r="L63" i="32729"/>
  <c r="L64" i="32729"/>
  <c r="L65" i="32729"/>
  <c r="L67" i="32729"/>
  <c r="L68" i="32729"/>
  <c r="L69" i="32729"/>
  <c r="L70" i="32729"/>
  <c r="L71" i="32729"/>
  <c r="L74" i="32729"/>
  <c r="L75" i="32729"/>
  <c r="L76" i="32729"/>
  <c r="L77" i="32729"/>
  <c r="L78" i="32729"/>
  <c r="L79" i="32729"/>
  <c r="L80" i="32729"/>
  <c r="L81" i="32729"/>
  <c r="L82" i="32729"/>
  <c r="L83" i="32729"/>
  <c r="L84" i="32729"/>
  <c r="L85" i="32729"/>
  <c r="L86" i="32729"/>
  <c r="L87" i="32729"/>
  <c r="L88" i="32729"/>
  <c r="L89" i="32729"/>
  <c r="L90" i="32729"/>
  <c r="L91" i="32729"/>
  <c r="L92" i="32729"/>
  <c r="L93" i="32729"/>
  <c r="L94" i="32729"/>
  <c r="L95" i="32729"/>
  <c r="L96" i="32729"/>
  <c r="L97" i="32729"/>
  <c r="L98" i="32729"/>
  <c r="L99" i="32729"/>
  <c r="L100" i="32729"/>
  <c r="L101" i="32729"/>
  <c r="L102" i="32729"/>
  <c r="L103" i="32729"/>
  <c r="L105" i="32729"/>
  <c r="L108" i="32729"/>
  <c r="L109" i="32729"/>
  <c r="L110" i="32729"/>
  <c r="L111" i="32729"/>
  <c r="L113" i="32729"/>
  <c r="L114" i="32729"/>
  <c r="L115" i="32729"/>
  <c r="L116" i="32729"/>
  <c r="L117" i="32729"/>
  <c r="L118" i="32729"/>
  <c r="L119" i="32729"/>
  <c r="L120" i="32729"/>
  <c r="L121" i="32729"/>
  <c r="L122" i="32729"/>
  <c r="L124" i="32729"/>
  <c r="L125" i="32729"/>
  <c r="L126" i="32729"/>
  <c r="L127" i="32729"/>
  <c r="L128" i="32729"/>
  <c r="L129" i="32729"/>
  <c r="L130" i="32729"/>
  <c r="L131" i="32729"/>
  <c r="L132" i="32729"/>
  <c r="L133" i="32729"/>
  <c r="L134" i="32729"/>
  <c r="L135" i="32729"/>
  <c r="L136" i="32729"/>
  <c r="L138" i="32729"/>
  <c r="L139" i="32729"/>
  <c r="L140" i="32729"/>
  <c r="L141" i="32729"/>
  <c r="L142" i="32729"/>
  <c r="L143" i="32729"/>
  <c r="L144" i="32729"/>
  <c r="L145" i="32729"/>
  <c r="L147" i="32729"/>
  <c r="L148" i="32729"/>
  <c r="L149" i="32729"/>
  <c r="L150" i="32729"/>
  <c r="L151" i="32729"/>
  <c r="L152" i="32729"/>
  <c r="L153" i="32729"/>
  <c r="L154" i="32729"/>
  <c r="L155" i="32729"/>
  <c r="L156" i="32729"/>
  <c r="L157" i="32729"/>
  <c r="L159" i="32729"/>
  <c r="L160" i="32729"/>
  <c r="L161" i="32729"/>
  <c r="L162" i="32729"/>
  <c r="L163" i="32729"/>
  <c r="L164" i="32729"/>
  <c r="L165" i="32729"/>
  <c r="L166" i="32729"/>
  <c r="L167" i="32729"/>
  <c r="L168" i="32729"/>
  <c r="L170" i="32729"/>
  <c r="L171" i="32729"/>
  <c r="L173" i="32729"/>
  <c r="L175" i="32729"/>
  <c r="L176" i="32729"/>
  <c r="L177" i="32729"/>
  <c r="L178" i="32729"/>
  <c r="L179" i="32729"/>
  <c r="L180" i="32729"/>
  <c r="L181" i="32729"/>
  <c r="L182" i="32729"/>
  <c r="L183" i="32729"/>
  <c r="L184" i="32729"/>
  <c r="L185" i="32729"/>
  <c r="L186" i="32729"/>
  <c r="L187" i="32729"/>
  <c r="L188" i="32729"/>
  <c r="L189" i="32729"/>
  <c r="L190" i="32729"/>
  <c r="L191" i="32729"/>
  <c r="L192" i="32729"/>
  <c r="L193" i="32729"/>
  <c r="L194" i="32729"/>
  <c r="L195" i="32729"/>
  <c r="L196" i="32729"/>
  <c r="L197" i="32729"/>
  <c r="L198" i="32729"/>
  <c r="L199" i="32729"/>
  <c r="L201" i="32729"/>
  <c r="L202" i="32729"/>
  <c r="L203" i="32729"/>
  <c r="L204" i="32729"/>
  <c r="L205" i="32729"/>
  <c r="L206" i="32729"/>
  <c r="L207" i="32729"/>
  <c r="L208" i="32729"/>
  <c r="L209" i="32729"/>
  <c r="L211" i="32729"/>
  <c r="L212" i="32729"/>
  <c r="L213" i="32729"/>
  <c r="L214" i="32729"/>
  <c r="L215" i="32729"/>
  <c r="L216" i="32729"/>
  <c r="L217" i="32729"/>
  <c r="L219" i="32729"/>
  <c r="L220" i="32729"/>
  <c r="L221" i="32729"/>
  <c r="L222" i="32729"/>
  <c r="L223" i="32729"/>
  <c r="L225" i="32729"/>
  <c r="L226" i="32729"/>
  <c r="L227" i="32729"/>
  <c r="L228" i="32729"/>
  <c r="L229" i="32729"/>
  <c r="L230" i="32729"/>
  <c r="L231" i="32729"/>
  <c r="L233" i="32729"/>
  <c r="L234" i="32729"/>
  <c r="L235" i="32729"/>
  <c r="L237" i="32729"/>
  <c r="L238" i="32729"/>
  <c r="L239" i="32729"/>
  <c r="L240" i="32729"/>
  <c r="L241" i="32729"/>
  <c r="L242" i="32729"/>
  <c r="L243" i="32729"/>
  <c r="L244" i="32729"/>
  <c r="L246" i="32729"/>
  <c r="L247" i="32729"/>
  <c r="L248" i="32729"/>
  <c r="L249" i="32729"/>
  <c r="L250" i="32729"/>
  <c r="L251" i="32729"/>
  <c r="L252" i="32729"/>
  <c r="L254" i="32729"/>
  <c r="L255" i="32729"/>
  <c r="L256" i="32729"/>
  <c r="L257" i="32729"/>
  <c r="L258" i="32729"/>
  <c r="L259" i="32729"/>
  <c r="L261" i="32729"/>
  <c r="L262" i="32729"/>
  <c r="L263" i="32729"/>
  <c r="L264" i="32729"/>
  <c r="L265" i="32729"/>
  <c r="L266" i="32729"/>
  <c r="L268" i="32729"/>
  <c r="L269" i="32729"/>
  <c r="L270" i="32729"/>
  <c r="L271" i="32729"/>
  <c r="L272" i="32729"/>
  <c r="L273" i="32729"/>
  <c r="L274" i="32729"/>
  <c r="L275" i="32729"/>
  <c r="L276" i="32729"/>
  <c r="L277" i="32729"/>
  <c r="L278" i="32729"/>
  <c r="L279" i="32729"/>
  <c r="L280" i="32729"/>
  <c r="L281" i="32729"/>
  <c r="L282" i="32729"/>
  <c r="L283" i="32729"/>
  <c r="L284" i="32729"/>
  <c r="L285" i="32729"/>
  <c r="L287" i="32729"/>
  <c r="L288" i="32729"/>
  <c r="L289" i="32729"/>
  <c r="L291" i="32729"/>
  <c r="L292" i="32729"/>
  <c r="L293" i="32729"/>
  <c r="L294" i="32729"/>
  <c r="L295" i="32729"/>
  <c r="L296" i="32729"/>
  <c r="L297" i="32729"/>
  <c r="L298" i="32729"/>
  <c r="L299" i="32729"/>
  <c r="L300" i="32729"/>
  <c r="L301" i="32729"/>
  <c r="L303" i="32729"/>
  <c r="L304" i="32729"/>
  <c r="L305" i="32729"/>
  <c r="L306" i="32729"/>
  <c r="L307" i="32729"/>
  <c r="L308" i="32729"/>
  <c r="L309" i="32729"/>
  <c r="L310" i="32729"/>
  <c r="L311" i="32729"/>
  <c r="L312" i="32729"/>
  <c r="L313" i="32729"/>
  <c r="L314" i="32729"/>
  <c r="L315" i="32729"/>
  <c r="L316" i="32729"/>
  <c r="L317" i="32729"/>
  <c r="L318" i="32729"/>
  <c r="L320" i="32729"/>
  <c r="L321" i="32729"/>
  <c r="L322" i="32729"/>
  <c r="L323" i="32729"/>
  <c r="L324" i="32729"/>
  <c r="L326" i="32729"/>
  <c r="L327" i="32729"/>
  <c r="L328" i="32729"/>
  <c r="L329" i="32729"/>
  <c r="L330" i="32729"/>
  <c r="L331" i="32729"/>
  <c r="L332" i="32729"/>
  <c r="L333" i="32729"/>
  <c r="L334" i="32729"/>
  <c r="L335" i="32729"/>
  <c r="L336" i="32729"/>
  <c r="L337" i="32729"/>
  <c r="L338" i="32729"/>
  <c r="L339" i="32729"/>
  <c r="L340" i="32729"/>
  <c r="L341" i="32729"/>
  <c r="L342" i="32729"/>
  <c r="L343" i="32729"/>
  <c r="L344" i="32729"/>
  <c r="L345" i="32729"/>
  <c r="L346" i="32729"/>
  <c r="L347" i="32729"/>
  <c r="L348" i="32729"/>
  <c r="L349" i="32729"/>
  <c r="L350" i="32729"/>
  <c r="L351" i="32729"/>
  <c r="L353" i="32729"/>
  <c r="L354" i="32729"/>
  <c r="L355" i="32729"/>
  <c r="L356" i="32729"/>
  <c r="L357" i="32729"/>
  <c r="L358" i="32729"/>
  <c r="L359" i="32729"/>
  <c r="L360" i="32729"/>
  <c r="L361" i="32729"/>
  <c r="L362" i="32729"/>
  <c r="L363" i="32729"/>
  <c r="L364" i="32729"/>
  <c r="L366" i="32729"/>
  <c r="L367" i="32729"/>
  <c r="L369" i="32729"/>
  <c r="L370" i="32729"/>
  <c r="L371" i="32729"/>
  <c r="L372" i="32729"/>
  <c r="L373" i="32729"/>
  <c r="L374" i="32729"/>
  <c r="L375" i="32729"/>
  <c r="L376" i="32729"/>
  <c r="L377" i="32729"/>
  <c r="L378" i="32729"/>
  <c r="L379" i="32729"/>
  <c r="L380" i="32729"/>
  <c r="L381" i="32729"/>
  <c r="L382" i="32729"/>
  <c r="L383" i="32729"/>
  <c r="L384" i="32729"/>
  <c r="L385" i="32729"/>
  <c r="L386" i="32729"/>
  <c r="L388" i="32729"/>
  <c r="L389" i="32729"/>
  <c r="L390" i="32729"/>
  <c r="L391" i="32729"/>
  <c r="L392" i="32729"/>
  <c r="L393" i="32729"/>
  <c r="L394" i="32729"/>
  <c r="L395" i="32729"/>
  <c r="L396" i="32729"/>
  <c r="L397" i="32729"/>
  <c r="L398" i="32729"/>
  <c r="L399" i="32729"/>
  <c r="L400" i="32729"/>
  <c r="L401" i="32729"/>
  <c r="L402" i="32729"/>
  <c r="L403" i="32729"/>
  <c r="L404" i="32729"/>
  <c r="L405" i="32729"/>
  <c r="L406" i="32729"/>
  <c r="L407" i="32729"/>
  <c r="L408" i="32729"/>
  <c r="L409" i="32729"/>
  <c r="L411" i="32729"/>
  <c r="L412" i="32729"/>
  <c r="L413" i="32729"/>
  <c r="L414" i="32729"/>
  <c r="L415" i="32729"/>
  <c r="L416" i="32729"/>
  <c r="L417" i="32729"/>
  <c r="L418" i="32729"/>
  <c r="L419" i="32729"/>
  <c r="L420" i="32729"/>
  <c r="L421" i="32729"/>
  <c r="L422" i="32729"/>
  <c r="L423" i="32729"/>
  <c r="L424" i="32729"/>
  <c r="L425" i="32729"/>
  <c r="L426" i="32729"/>
  <c r="L427" i="32729"/>
  <c r="L428" i="32729"/>
  <c r="L429" i="32729"/>
  <c r="L430" i="32729"/>
  <c r="L431" i="32729"/>
  <c r="L432" i="32729"/>
  <c r="L433" i="32729"/>
  <c r="L434" i="32729"/>
  <c r="L435" i="32729"/>
  <c r="L436" i="32729"/>
  <c r="L437" i="32729"/>
  <c r="L438" i="32729"/>
  <c r="L439" i="32729"/>
  <c r="L440" i="32729"/>
  <c r="L441" i="32729"/>
  <c r="L442" i="32729"/>
  <c r="L443" i="32729"/>
  <c r="L444" i="32729"/>
  <c r="L445" i="32729"/>
  <c r="L446" i="32729"/>
  <c r="L447" i="32729"/>
  <c r="L448" i="32729"/>
  <c r="L449" i="32729"/>
  <c r="G11" i="32729"/>
  <c r="G22" i="32729"/>
  <c r="G32" i="32729"/>
  <c r="G53" i="32729"/>
  <c r="G56" i="32729"/>
  <c r="G59" i="32729"/>
  <c r="G60" i="32729"/>
  <c r="G64" i="32729"/>
  <c r="G71" i="32729"/>
  <c r="G87" i="32729"/>
  <c r="G89" i="32729"/>
  <c r="G113" i="32729"/>
  <c r="G118" i="32729"/>
  <c r="G124" i="32729"/>
  <c r="G128" i="32729"/>
  <c r="G130" i="32729"/>
  <c r="G152" i="32729"/>
  <c r="G175" i="32729"/>
  <c r="G179" i="32729"/>
  <c r="G199" i="32729"/>
  <c r="G209" i="32729"/>
  <c r="G225" i="32729"/>
  <c r="G231" i="32729"/>
  <c r="G234" i="32729"/>
  <c r="G237" i="32729"/>
  <c r="G242" i="32729"/>
  <c r="G261" i="32729"/>
  <c r="G265" i="32729"/>
  <c r="G266" i="32729"/>
  <c r="G277" i="32729"/>
  <c r="G287" i="32729"/>
  <c r="G298" i="32729"/>
  <c r="G328" i="32729"/>
  <c r="G338" i="32729"/>
  <c r="G348" i="32729"/>
  <c r="G349" i="32729"/>
  <c r="G352" i="32729"/>
  <c r="G364" i="32729"/>
  <c r="G419" i="32729"/>
  <c r="G417" i="32729" l="1"/>
  <c r="G400" i="32729"/>
  <c r="G387" i="32729"/>
  <c r="G358" i="32729"/>
  <c r="G327" i="32729"/>
  <c r="G111" i="32729"/>
  <c r="G75" i="32729"/>
  <c r="G66" i="32729"/>
  <c r="G403" i="32729"/>
  <c r="G390" i="32729"/>
  <c r="G222" i="32729"/>
  <c r="G162" i="32729"/>
  <c r="G160" i="32729"/>
  <c r="G142" i="32729"/>
  <c r="D450" i="32729"/>
  <c r="G434" i="32729"/>
  <c r="G310" i="32729"/>
  <c r="G258" i="32729"/>
  <c r="G194" i="32729"/>
  <c r="G161" i="32729"/>
  <c r="G27" i="32729"/>
  <c r="G442" i="32729"/>
  <c r="G343" i="32729"/>
  <c r="G342" i="32729"/>
  <c r="G295" i="32729"/>
  <c r="G212" i="32729"/>
  <c r="G211" i="32729"/>
  <c r="G31" i="32729"/>
  <c r="G13" i="32729"/>
  <c r="G443" i="32729"/>
  <c r="G379" i="32729"/>
  <c r="G347" i="32729"/>
  <c r="G337" i="32729"/>
  <c r="G329" i="32729"/>
  <c r="G308" i="32729"/>
  <c r="G299" i="32729"/>
  <c r="G294" i="32729"/>
  <c r="G274" i="32729"/>
  <c r="G263" i="32729"/>
  <c r="G233" i="32729"/>
  <c r="G178" i="32729"/>
  <c r="G174" i="32729"/>
  <c r="G171" i="32729"/>
  <c r="G168" i="32729"/>
  <c r="G155" i="32729"/>
  <c r="G129" i="32729"/>
  <c r="G125" i="32729"/>
  <c r="G99" i="32729"/>
  <c r="G98" i="32729"/>
  <c r="G96" i="32729"/>
  <c r="G90" i="32729"/>
  <c r="G73" i="32729"/>
  <c r="G62" i="32729"/>
  <c r="G39" i="32729"/>
  <c r="G38" i="32729"/>
  <c r="G20" i="32729"/>
  <c r="G19" i="32729"/>
  <c r="G435" i="32729"/>
  <c r="G416" i="32729"/>
  <c r="G395" i="32729"/>
  <c r="G382" i="32729"/>
  <c r="G380" i="32729"/>
  <c r="G334" i="32729"/>
  <c r="G324" i="32729"/>
  <c r="G309" i="32729"/>
  <c r="G304" i="32729"/>
  <c r="G276" i="32729"/>
  <c r="G264" i="32729"/>
  <c r="G253" i="32729"/>
  <c r="G241" i="32729"/>
  <c r="G176" i="32729"/>
  <c r="G172" i="32729"/>
  <c r="G169" i="32729"/>
  <c r="G156" i="32729"/>
  <c r="G127" i="32729"/>
  <c r="G122" i="32729"/>
  <c r="G117" i="32729"/>
  <c r="G110" i="32729"/>
  <c r="G97" i="32729"/>
  <c r="G92" i="32729"/>
  <c r="G63" i="32729"/>
  <c r="G48" i="32729"/>
  <c r="G18" i="32729"/>
  <c r="F450" i="32729"/>
  <c r="G446" i="32729"/>
  <c r="G438" i="32729"/>
  <c r="G408" i="32729"/>
  <c r="G401" i="32729"/>
  <c r="G391" i="32729"/>
  <c r="G388" i="32729"/>
  <c r="G365" i="32729"/>
  <c r="G362" i="32729"/>
  <c r="G361" i="32729"/>
  <c r="G360" i="32729"/>
  <c r="G359" i="32729"/>
  <c r="G333" i="32729"/>
  <c r="G312" i="32729"/>
  <c r="G311" i="32729"/>
  <c r="G303" i="32729"/>
  <c r="G289" i="32729"/>
  <c r="G254" i="32729"/>
  <c r="G250" i="32729"/>
  <c r="G204" i="32729"/>
  <c r="G203" i="32729"/>
  <c r="G202" i="32729"/>
  <c r="G201" i="32729"/>
  <c r="G143" i="32729"/>
  <c r="G141" i="32729"/>
  <c r="G139" i="32729"/>
  <c r="G138" i="32729"/>
  <c r="G121" i="32729"/>
  <c r="G103" i="32729"/>
  <c r="G101" i="32729"/>
  <c r="G85" i="32729"/>
  <c r="G84" i="32729"/>
  <c r="G49" i="32729"/>
  <c r="G21" i="32729"/>
  <c r="G14" i="32729"/>
  <c r="G447" i="32729"/>
  <c r="G439" i="32729"/>
  <c r="G431" i="32729"/>
  <c r="G411" i="32729"/>
  <c r="G394" i="32729"/>
  <c r="G376" i="32729"/>
  <c r="G339" i="32729"/>
  <c r="G330" i="32729"/>
  <c r="G302" i="32729"/>
  <c r="G281" i="32729"/>
  <c r="G279" i="32729"/>
  <c r="G262" i="32729"/>
  <c r="G249" i="32729"/>
  <c r="G210" i="32729"/>
  <c r="G205" i="32729"/>
  <c r="G184" i="32729"/>
  <c r="G164" i="32729"/>
  <c r="G151" i="32729"/>
  <c r="G146" i="32729"/>
  <c r="G140" i="32729"/>
  <c r="G116" i="32729"/>
  <c r="G115" i="32729"/>
  <c r="G102" i="32729"/>
  <c r="G81" i="32729"/>
  <c r="G76" i="32729"/>
  <c r="G30" i="32729"/>
  <c r="G17" i="32729"/>
  <c r="G346" i="32729"/>
  <c r="G288" i="32729"/>
  <c r="G278" i="32729"/>
  <c r="G273" i="32729"/>
  <c r="G247" i="32729"/>
  <c r="G246" i="32729"/>
  <c r="G232" i="32729"/>
  <c r="G221" i="32729"/>
  <c r="G206" i="32729"/>
  <c r="G198" i="32729"/>
  <c r="G197" i="32729"/>
  <c r="G185" i="32729"/>
  <c r="G165" i="32729"/>
  <c r="G157" i="32729"/>
  <c r="G147" i="32729"/>
  <c r="G136" i="32729"/>
  <c r="G135" i="32729"/>
  <c r="G123" i="32729"/>
  <c r="G114" i="32729"/>
  <c r="G107" i="32729"/>
  <c r="G82" i="32729"/>
  <c r="G100" i="32729"/>
  <c r="G430" i="32729"/>
  <c r="G428" i="32729"/>
  <c r="G426" i="32729"/>
  <c r="G424" i="32729"/>
  <c r="G422" i="32729"/>
  <c r="G397" i="32729"/>
  <c r="G355" i="32729"/>
  <c r="G448" i="32729"/>
  <c r="G444" i="32729"/>
  <c r="G440" i="32729"/>
  <c r="G436" i="32729"/>
  <c r="G432" i="32729"/>
  <c r="G351" i="32729"/>
  <c r="G449" i="32729"/>
  <c r="G445" i="32729"/>
  <c r="G441" i="32729"/>
  <c r="G437" i="32729"/>
  <c r="G433" i="32729"/>
  <c r="G429" i="32729"/>
  <c r="G427" i="32729"/>
  <c r="G425" i="32729"/>
  <c r="G423" i="32729"/>
  <c r="G412" i="32729"/>
  <c r="G409" i="32729"/>
  <c r="G404" i="32729"/>
  <c r="G384" i="32729"/>
  <c r="G378" i="32729"/>
  <c r="G375" i="32729"/>
  <c r="G368" i="32729"/>
  <c r="G354" i="32729"/>
  <c r="G393" i="32729"/>
  <c r="G371" i="32729"/>
  <c r="G341" i="32729"/>
  <c r="G413" i="32729"/>
  <c r="G396" i="32729"/>
  <c r="G392" i="32729"/>
  <c r="G372" i="32729"/>
  <c r="G369" i="32729"/>
  <c r="G363" i="32729"/>
  <c r="G350" i="32729"/>
  <c r="G340" i="32729"/>
  <c r="G335" i="32729"/>
  <c r="G331" i="32729"/>
  <c r="G325" i="32729"/>
  <c r="G322" i="32729"/>
  <c r="G321" i="32729"/>
  <c r="G320" i="32729"/>
  <c r="G319" i="32729"/>
  <c r="G316" i="32729"/>
  <c r="G313" i="32729"/>
  <c r="G306" i="32729"/>
  <c r="G305" i="32729"/>
  <c r="G300" i="32729"/>
  <c r="G292" i="32729"/>
  <c r="G291" i="32729"/>
  <c r="G285" i="32729"/>
  <c r="G269" i="32729"/>
  <c r="G268" i="32729"/>
  <c r="G267" i="32729"/>
  <c r="G259" i="32729"/>
  <c r="G256" i="32729"/>
  <c r="G255" i="32729"/>
  <c r="G244" i="32729"/>
  <c r="G243" i="32729"/>
  <c r="G235" i="32729"/>
  <c r="G229" i="32729"/>
  <c r="G223" i="32729"/>
  <c r="G215" i="32729"/>
  <c r="G214" i="32729"/>
  <c r="G213" i="32729"/>
  <c r="G207" i="32729"/>
  <c r="G192" i="32729"/>
  <c r="G189" i="32729"/>
  <c r="G188" i="32729"/>
  <c r="G187" i="32729"/>
  <c r="G183" i="32729"/>
  <c r="G154" i="32729"/>
  <c r="G133" i="32729"/>
  <c r="G106" i="32729"/>
  <c r="G70" i="32729"/>
  <c r="G68" i="32729"/>
  <c r="G58" i="32729"/>
  <c r="G37" i="32729"/>
  <c r="G24" i="32729"/>
  <c r="G410" i="32729"/>
  <c r="G245" i="32729"/>
  <c r="G228" i="32729"/>
  <c r="G326" i="32729"/>
  <c r="G317" i="32729"/>
  <c r="G314" i="32729"/>
  <c r="G307" i="32729"/>
  <c r="G301" i="32729"/>
  <c r="G297" i="32729"/>
  <c r="G293" i="32729"/>
  <c r="G286" i="32729"/>
  <c r="G270" i="32729"/>
  <c r="G260" i="32729"/>
  <c r="G236" i="32729"/>
  <c r="G230" i="32729"/>
  <c r="G224" i="32729"/>
  <c r="G220" i="32729"/>
  <c r="G193" i="32729"/>
  <c r="G167" i="32729"/>
  <c r="G159" i="32729"/>
  <c r="G149" i="32729"/>
  <c r="G93" i="32729"/>
  <c r="G79" i="32729"/>
  <c r="G52" i="32729"/>
  <c r="G47" i="32729"/>
  <c r="G43" i="32729"/>
  <c r="G41" i="32729"/>
  <c r="G15" i="32729"/>
  <c r="L368" i="32729"/>
  <c r="L286" i="32729"/>
  <c r="L200" i="32729"/>
  <c r="G420" i="32729"/>
  <c r="G132" i="32729"/>
  <c r="G69" i="32729"/>
  <c r="G67" i="32729"/>
  <c r="G34" i="32729"/>
  <c r="G25" i="32729"/>
  <c r="G257" i="32729"/>
  <c r="G196" i="32729"/>
  <c r="G186" i="32729"/>
  <c r="G182" i="32729"/>
  <c r="G145" i="32729"/>
  <c r="G94" i="32729"/>
  <c r="G83" i="32729"/>
  <c r="G78" i="32729"/>
  <c r="G51" i="32729"/>
  <c r="G46" i="32729"/>
  <c r="G42" i="32729"/>
  <c r="G28" i="32729"/>
  <c r="G323" i="32729"/>
  <c r="G173" i="32729"/>
  <c r="G166" i="32729"/>
  <c r="G153" i="32729"/>
  <c r="G148" i="32729"/>
  <c r="G144" i="32729"/>
  <c r="G126" i="32729"/>
  <c r="G119" i="32729"/>
  <c r="G105" i="32729"/>
  <c r="G50" i="32729"/>
  <c r="G36" i="32729"/>
  <c r="G33" i="32729"/>
  <c r="L387" i="32729"/>
  <c r="L253" i="32729"/>
  <c r="L245" i="32729"/>
  <c r="L107" i="32729"/>
  <c r="G296" i="32729"/>
  <c r="G252" i="32729"/>
  <c r="G88" i="32729"/>
  <c r="G26" i="32729"/>
  <c r="G12" i="32729"/>
  <c r="L325" i="32729"/>
  <c r="L260" i="32729"/>
  <c r="L236" i="32729"/>
  <c r="L232" i="32729"/>
  <c r="L169" i="32729"/>
  <c r="L106" i="32729"/>
  <c r="L73" i="32729"/>
  <c r="G272" i="32729"/>
  <c r="G134" i="32729"/>
  <c r="J34" i="32729"/>
  <c r="G95" i="32729"/>
  <c r="G86" i="32729"/>
  <c r="G72" i="32729"/>
  <c r="L365" i="32729"/>
  <c r="L267" i="32729"/>
  <c r="L72" i="32729"/>
  <c r="G421" i="32729"/>
  <c r="G290" i="32729"/>
  <c r="G405" i="32729"/>
  <c r="G389" i="32729"/>
  <c r="G385" i="32729"/>
  <c r="G381" i="32729"/>
  <c r="G377" i="32729"/>
  <c r="G373" i="32729"/>
  <c r="G353" i="32729"/>
  <c r="G283" i="32729"/>
  <c r="G239" i="32729"/>
  <c r="G219" i="32729"/>
  <c r="G191" i="32729"/>
  <c r="G181" i="32729"/>
  <c r="G177" i="32729"/>
  <c r="G163" i="32729"/>
  <c r="G109" i="32729"/>
  <c r="G55" i="32729"/>
  <c r="G45" i="32729"/>
  <c r="L36" i="32729"/>
  <c r="I386" i="32729"/>
  <c r="G386" i="32729"/>
  <c r="I374" i="32729"/>
  <c r="G374" i="32729"/>
  <c r="I370" i="32729"/>
  <c r="G370" i="32729"/>
  <c r="I366" i="32729"/>
  <c r="G366" i="32729"/>
  <c r="I357" i="32729"/>
  <c r="G357" i="32729"/>
  <c r="I344" i="32729"/>
  <c r="G344" i="32729"/>
  <c r="I336" i="32729"/>
  <c r="G336" i="32729"/>
  <c r="I318" i="32729"/>
  <c r="G318" i="32729"/>
  <c r="I284" i="32729"/>
  <c r="G284" i="32729"/>
  <c r="I280" i="32729"/>
  <c r="G280" i="32729"/>
  <c r="I275" i="32729"/>
  <c r="G275" i="32729"/>
  <c r="I248" i="32729"/>
  <c r="G248" i="32729"/>
  <c r="I240" i="32729"/>
  <c r="G240" i="32729"/>
  <c r="I224" i="32729"/>
  <c r="L224" i="32729"/>
  <c r="I216" i="32729"/>
  <c r="G216" i="32729"/>
  <c r="I35" i="32729"/>
  <c r="G35" i="32729"/>
  <c r="I29" i="32729"/>
  <c r="G29" i="32729"/>
  <c r="I23" i="32729"/>
  <c r="G23" i="32729"/>
  <c r="I104" i="32729"/>
  <c r="L104" i="32729"/>
  <c r="G104" i="32729"/>
  <c r="I77" i="32729"/>
  <c r="G77" i="32729"/>
  <c r="I66" i="32729"/>
  <c r="L66" i="32729"/>
  <c r="I61" i="32729"/>
  <c r="G61" i="32729"/>
  <c r="I57" i="32729"/>
  <c r="G57" i="32729"/>
  <c r="I208" i="32729"/>
  <c r="G208" i="32729"/>
  <c r="I200" i="32729"/>
  <c r="G200" i="32729"/>
  <c r="I174" i="32729"/>
  <c r="L174" i="32729"/>
  <c r="I150" i="32729"/>
  <c r="G150" i="32729"/>
  <c r="I120" i="32729"/>
  <c r="G120" i="32729"/>
  <c r="J123" i="32729"/>
  <c r="L319" i="32729"/>
  <c r="L123" i="32729"/>
  <c r="J242" i="32729"/>
  <c r="J207" i="32729"/>
  <c r="J162" i="32729"/>
  <c r="J246" i="32729"/>
  <c r="J199" i="32729"/>
  <c r="J51" i="32729"/>
  <c r="J39" i="32729"/>
  <c r="J197" i="32729"/>
  <c r="J63" i="32729"/>
  <c r="I10" i="32729"/>
  <c r="G10" i="32729"/>
  <c r="I418" i="32729"/>
  <c r="G418" i="32729"/>
  <c r="I406" i="32729"/>
  <c r="G406" i="32729"/>
  <c r="I402" i="32729"/>
  <c r="G402" i="32729"/>
  <c r="I398" i="32729"/>
  <c r="G398" i="32729"/>
  <c r="G414" i="32729"/>
  <c r="J400" i="32729"/>
  <c r="J138" i="32729"/>
  <c r="J25" i="32729"/>
  <c r="J17" i="32729"/>
  <c r="J322" i="32729"/>
  <c r="J171" i="32729"/>
  <c r="J104" i="32729"/>
  <c r="J59" i="32729"/>
  <c r="J321" i="32729"/>
  <c r="J231" i="32729"/>
  <c r="J209" i="32729"/>
  <c r="J87" i="32729"/>
  <c r="J78" i="32729"/>
  <c r="J416" i="32729"/>
  <c r="J412" i="32729"/>
  <c r="J407" i="32729"/>
  <c r="J357" i="32729"/>
  <c r="J350" i="32729"/>
  <c r="J333" i="32729"/>
  <c r="J254" i="32729"/>
  <c r="J250" i="32729"/>
  <c r="J244" i="32729"/>
  <c r="J230" i="32729"/>
  <c r="J186" i="32729"/>
  <c r="J140" i="32729"/>
  <c r="J167" i="32729"/>
  <c r="J81" i="32729"/>
  <c r="J384" i="32729"/>
  <c r="J372" i="32729"/>
  <c r="J368" i="32729"/>
  <c r="J346" i="32729"/>
  <c r="J325" i="32729"/>
  <c r="J184" i="32729"/>
  <c r="J160" i="32729"/>
  <c r="J144" i="32729"/>
  <c r="J141" i="32729"/>
  <c r="J139" i="32729"/>
  <c r="J135" i="32729"/>
  <c r="J117" i="32729"/>
  <c r="J103" i="32729"/>
  <c r="J394" i="32729"/>
  <c r="J316" i="32729"/>
  <c r="J214" i="32729"/>
  <c r="J448" i="32729"/>
  <c r="J446" i="32729"/>
  <c r="J444" i="32729"/>
  <c r="J442" i="32729"/>
  <c r="J440" i="32729"/>
  <c r="J438" i="32729"/>
  <c r="J436" i="32729"/>
  <c r="J434" i="32729"/>
  <c r="J396" i="32729"/>
  <c r="J391" i="32729"/>
  <c r="J378" i="32729"/>
  <c r="J364" i="32729"/>
  <c r="J359" i="32729"/>
  <c r="J320" i="32729"/>
  <c r="J176" i="32729"/>
  <c r="J98" i="32729"/>
  <c r="J94" i="32729"/>
  <c r="J91" i="32729"/>
  <c r="J420" i="32729"/>
  <c r="J402" i="32729"/>
  <c r="J388" i="32729"/>
  <c r="J370" i="32729"/>
  <c r="J301" i="32729"/>
  <c r="J215" i="32729"/>
  <c r="J118" i="32729"/>
  <c r="J101" i="32729"/>
  <c r="J19" i="32729"/>
  <c r="J14" i="32729"/>
  <c r="J380" i="32729"/>
  <c r="J375" i="32729"/>
  <c r="J340" i="32729"/>
  <c r="J337" i="32729"/>
  <c r="J243" i="32729"/>
  <c r="J122" i="32729"/>
  <c r="J114" i="32729"/>
  <c r="J96" i="32729"/>
  <c r="J93" i="32729"/>
  <c r="J66" i="32729"/>
  <c r="J418" i="32729"/>
  <c r="J404" i="32729"/>
  <c r="J386" i="32729"/>
  <c r="J303" i="32729"/>
  <c r="J259" i="32729"/>
  <c r="J256" i="32729"/>
  <c r="J241" i="32729"/>
  <c r="J202" i="32729"/>
  <c r="J189" i="32729"/>
  <c r="J149" i="32729"/>
  <c r="J61" i="32729"/>
  <c r="J57" i="32729"/>
  <c r="J36" i="32729"/>
  <c r="I356" i="32729"/>
  <c r="J356" i="32729" s="1"/>
  <c r="G356" i="32729"/>
  <c r="G251" i="32729"/>
  <c r="I251" i="32729"/>
  <c r="J251" i="32729" s="1"/>
  <c r="G238" i="32729"/>
  <c r="I238" i="32729"/>
  <c r="J238" i="32729" s="1"/>
  <c r="G218" i="32729"/>
  <c r="I218" i="32729"/>
  <c r="J218" i="32729" s="1"/>
  <c r="L218" i="32729"/>
  <c r="G190" i="32729"/>
  <c r="I190" i="32729"/>
  <c r="J190" i="32729" s="1"/>
  <c r="G180" i="32729"/>
  <c r="I180" i="32729"/>
  <c r="J180" i="32729" s="1"/>
  <c r="G158" i="32729"/>
  <c r="I158" i="32729"/>
  <c r="J158" i="32729" s="1"/>
  <c r="L158" i="32729"/>
  <c r="I137" i="32729"/>
  <c r="J137" i="32729" s="1"/>
  <c r="G137" i="32729"/>
  <c r="I112" i="32729"/>
  <c r="J112" i="32729" s="1"/>
  <c r="L112" i="32729"/>
  <c r="G112" i="32729"/>
  <c r="I40" i="32729"/>
  <c r="G40" i="32729"/>
  <c r="G91" i="32729"/>
  <c r="I399" i="32729"/>
  <c r="J399" i="32729" s="1"/>
  <c r="G399" i="32729"/>
  <c r="I367" i="32729"/>
  <c r="J367" i="32729" s="1"/>
  <c r="G367" i="32729"/>
  <c r="J299" i="32729"/>
  <c r="I290" i="32729"/>
  <c r="J290" i="32729" s="1"/>
  <c r="L290" i="32729"/>
  <c r="J275" i="32729"/>
  <c r="G271" i="32729"/>
  <c r="I271" i="32729"/>
  <c r="J271" i="32729" s="1"/>
  <c r="G226" i="32729"/>
  <c r="I226" i="32729"/>
  <c r="J201" i="32729"/>
  <c r="G195" i="32729"/>
  <c r="I195" i="32729"/>
  <c r="J195" i="32729" s="1"/>
  <c r="G54" i="32729"/>
  <c r="I54" i="32729"/>
  <c r="J54" i="32729" s="1"/>
  <c r="J47" i="32729"/>
  <c r="J43" i="32729"/>
  <c r="J32" i="32729"/>
  <c r="I16" i="32729"/>
  <c r="G16" i="32729"/>
  <c r="L137" i="32729"/>
  <c r="I410" i="32729"/>
  <c r="J410" i="32729" s="1"/>
  <c r="L410" i="32729"/>
  <c r="G332" i="32729"/>
  <c r="I332" i="32729"/>
  <c r="J332" i="32729" s="1"/>
  <c r="I315" i="32729"/>
  <c r="J315" i="32729" s="1"/>
  <c r="G315" i="32729"/>
  <c r="J237" i="32729"/>
  <c r="G227" i="32729"/>
  <c r="I227" i="32729"/>
  <c r="J227" i="32729" s="1"/>
  <c r="J221" i="32729"/>
  <c r="J151" i="32729"/>
  <c r="G74" i="32729"/>
  <c r="I74" i="32729"/>
  <c r="J74" i="32729" s="1"/>
  <c r="I65" i="32729"/>
  <c r="G65" i="32729"/>
  <c r="G44" i="32729"/>
  <c r="L44" i="32729"/>
  <c r="I44" i="32729"/>
  <c r="J44" i="32729" s="1"/>
  <c r="J27" i="32729"/>
  <c r="I415" i="32729"/>
  <c r="G415" i="32729"/>
  <c r="I383" i="32729"/>
  <c r="J383" i="32729" s="1"/>
  <c r="G383" i="32729"/>
  <c r="L352" i="32729"/>
  <c r="I352" i="32729"/>
  <c r="J352" i="32729" s="1"/>
  <c r="I345" i="32729"/>
  <c r="J345" i="32729" s="1"/>
  <c r="G345" i="32729"/>
  <c r="J310" i="32729"/>
  <c r="J304" i="32729"/>
  <c r="J294" i="32729"/>
  <c r="G282" i="32729"/>
  <c r="I282" i="32729"/>
  <c r="J282" i="32729" s="1"/>
  <c r="J255" i="32729"/>
  <c r="I225" i="32729"/>
  <c r="J225" i="32729" s="1"/>
  <c r="G217" i="32729"/>
  <c r="I217" i="32729"/>
  <c r="I170" i="32729"/>
  <c r="J170" i="32729" s="1"/>
  <c r="G170" i="32729"/>
  <c r="G131" i="32729"/>
  <c r="I131" i="32729"/>
  <c r="J131" i="32729" s="1"/>
  <c r="G108" i="32729"/>
  <c r="I108" i="32729"/>
  <c r="J108" i="32729" s="1"/>
  <c r="I80" i="32729"/>
  <c r="G80" i="32729"/>
  <c r="I52" i="32729"/>
  <c r="J52" i="32729" s="1"/>
  <c r="J49" i="32729"/>
  <c r="L302" i="32729"/>
  <c r="L210" i="32729"/>
  <c r="L146" i="32729"/>
  <c r="J414" i="32729"/>
  <c r="J403" i="32729"/>
  <c r="J398" i="32729"/>
  <c r="J387" i="32729"/>
  <c r="J382" i="32729"/>
  <c r="J371" i="32729"/>
  <c r="J366" i="32729"/>
  <c r="J362" i="32729"/>
  <c r="J360" i="32729"/>
  <c r="J355" i="32729"/>
  <c r="J351" i="32729"/>
  <c r="J344" i="32729"/>
  <c r="J338" i="32729"/>
  <c r="J331" i="32729"/>
  <c r="J319" i="32729"/>
  <c r="J314" i="32729"/>
  <c r="J308" i="32729"/>
  <c r="J292" i="32729"/>
  <c r="J281" i="32729"/>
  <c r="J270" i="32729"/>
  <c r="J268" i="32729"/>
  <c r="J260" i="32729"/>
  <c r="J224" i="32729"/>
  <c r="J216" i="32729"/>
  <c r="J208" i="32729"/>
  <c r="J204" i="32729"/>
  <c r="J198" i="32729"/>
  <c r="J194" i="32729"/>
  <c r="J188" i="32729"/>
  <c r="J179" i="32729"/>
  <c r="J174" i="32729"/>
  <c r="J169" i="32729"/>
  <c r="J165" i="32729"/>
  <c r="J155" i="32729"/>
  <c r="J148" i="32729"/>
  <c r="J136" i="32729"/>
  <c r="J130" i="32729"/>
  <c r="J128" i="32729"/>
  <c r="J107" i="32729"/>
  <c r="J102" i="32729"/>
  <c r="J84" i="32729"/>
  <c r="J77" i="32729"/>
  <c r="J73" i="32729"/>
  <c r="J42" i="32729"/>
  <c r="J21" i="32729"/>
  <c r="J13" i="32729"/>
  <c r="G407" i="32729"/>
  <c r="L172" i="32729"/>
  <c r="J10" i="32729"/>
  <c r="J406" i="32729"/>
  <c r="J395" i="32729"/>
  <c r="J390" i="32729"/>
  <c r="J379" i="32729"/>
  <c r="J374" i="32729"/>
  <c r="J363" i="32729"/>
  <c r="J361" i="32729"/>
  <c r="J339" i="32729"/>
  <c r="J334" i="32729"/>
  <c r="J329" i="32729"/>
  <c r="J326" i="32729"/>
  <c r="J309" i="32729"/>
  <c r="J306" i="32729"/>
  <c r="J302" i="32729"/>
  <c r="J297" i="32729"/>
  <c r="J293" i="32729"/>
  <c r="J291" i="32729"/>
  <c r="J288" i="32729"/>
  <c r="J284" i="32729"/>
  <c r="J279" i="32729"/>
  <c r="J273" i="32729"/>
  <c r="J269" i="32729"/>
  <c r="J261" i="32729"/>
  <c r="J253" i="32729"/>
  <c r="J249" i="32729"/>
  <c r="J240" i="32729"/>
  <c r="J236" i="32729"/>
  <c r="J229" i="32729"/>
  <c r="J220" i="32729"/>
  <c r="J203" i="32729"/>
  <c r="J187" i="32729"/>
  <c r="J182" i="32729"/>
  <c r="J175" i="32729"/>
  <c r="J156" i="32729"/>
  <c r="J145" i="32729"/>
  <c r="J129" i="32729"/>
  <c r="J119" i="32729"/>
  <c r="J110" i="32729"/>
  <c r="J92" i="32729"/>
  <c r="J85" i="32729"/>
  <c r="J38" i="32729"/>
  <c r="J30" i="32729"/>
  <c r="J28" i="32729"/>
  <c r="J24" i="32729"/>
  <c r="J22" i="32729"/>
  <c r="J20" i="32729"/>
  <c r="J408" i="32729"/>
  <c r="J392" i="32729"/>
  <c r="J376" i="32729"/>
  <c r="J336" i="32729"/>
  <c r="J327" i="32729"/>
  <c r="I323" i="32729"/>
  <c r="J323" i="32729" s="1"/>
  <c r="J318" i="32729"/>
  <c r="J307" i="32729"/>
  <c r="J298" i="32729"/>
  <c r="I286" i="32729"/>
  <c r="J286" i="32729" s="1"/>
  <c r="J285" i="32729"/>
  <c r="J280" i="32729"/>
  <c r="J274" i="32729"/>
  <c r="J267" i="32729"/>
  <c r="I257" i="32729"/>
  <c r="J257" i="32729" s="1"/>
  <c r="J248" i="32729"/>
  <c r="I245" i="32729"/>
  <c r="J245" i="32729" s="1"/>
  <c r="J235" i="32729"/>
  <c r="I232" i="32729"/>
  <c r="J232" i="32729" s="1"/>
  <c r="J226" i="32729"/>
  <c r="J222" i="32729"/>
  <c r="J217" i="32729"/>
  <c r="J210" i="32729"/>
  <c r="I205" i="32729"/>
  <c r="J205" i="32729" s="1"/>
  <c r="J200" i="32729"/>
  <c r="J193" i="32729"/>
  <c r="J192" i="32729"/>
  <c r="J183" i="32729"/>
  <c r="J178" i="32729"/>
  <c r="J173" i="32729"/>
  <c r="J164" i="32729"/>
  <c r="J154" i="32729"/>
  <c r="J150" i="32729"/>
  <c r="J146" i="32729"/>
  <c r="J127" i="32729"/>
  <c r="J120" i="32729"/>
  <c r="J113" i="32729"/>
  <c r="J111" i="32729"/>
  <c r="J106" i="32729"/>
  <c r="J89" i="32729"/>
  <c r="J83" i="32729"/>
  <c r="J79" i="32729"/>
  <c r="J72" i="32729"/>
  <c r="J64" i="32729"/>
  <c r="J62" i="32729"/>
  <c r="J56" i="32729"/>
  <c r="J46" i="32729"/>
  <c r="J41" i="32729"/>
  <c r="J31" i="32729"/>
  <c r="J15" i="32729"/>
  <c r="J432" i="32729"/>
  <c r="J430" i="32729"/>
  <c r="J428" i="32729"/>
  <c r="J426" i="32729"/>
  <c r="J424" i="32729"/>
  <c r="J422" i="32729"/>
  <c r="J354" i="32729"/>
  <c r="J343" i="32729"/>
  <c r="J328" i="32729"/>
  <c r="J289" i="32729"/>
  <c r="J265" i="32729"/>
  <c r="J263" i="32729"/>
  <c r="J211" i="32729"/>
  <c r="J143" i="32729"/>
  <c r="J90" i="32729"/>
  <c r="J449" i="32729"/>
  <c r="J447" i="32729"/>
  <c r="J445" i="32729"/>
  <c r="J443" i="32729"/>
  <c r="J441" i="32729"/>
  <c r="J439" i="32729"/>
  <c r="J437" i="32729"/>
  <c r="J435" i="32729"/>
  <c r="J433" i="32729"/>
  <c r="J431" i="32729"/>
  <c r="J429" i="32729"/>
  <c r="J427" i="32729"/>
  <c r="J425" i="32729"/>
  <c r="J423" i="32729"/>
  <c r="J348" i="32729"/>
  <c r="J342" i="32729"/>
  <c r="J266" i="32729"/>
  <c r="J264" i="32729"/>
  <c r="J234" i="32729"/>
  <c r="J212" i="32729"/>
  <c r="J75" i="32729"/>
  <c r="J71" i="32729"/>
  <c r="I421" i="32729"/>
  <c r="J421" i="32729" s="1"/>
  <c r="J419" i="32729"/>
  <c r="I417" i="32729"/>
  <c r="J417" i="32729" s="1"/>
  <c r="J415" i="32729"/>
  <c r="I413" i="32729"/>
  <c r="J413" i="32729" s="1"/>
  <c r="J411" i="32729"/>
  <c r="I409" i="32729"/>
  <c r="J409" i="32729" s="1"/>
  <c r="I405" i="32729"/>
  <c r="J405" i="32729" s="1"/>
  <c r="I401" i="32729"/>
  <c r="J401" i="32729" s="1"/>
  <c r="I397" i="32729"/>
  <c r="J397" i="32729" s="1"/>
  <c r="I393" i="32729"/>
  <c r="J393" i="32729" s="1"/>
  <c r="I389" i="32729"/>
  <c r="J389" i="32729" s="1"/>
  <c r="I385" i="32729"/>
  <c r="J385" i="32729" s="1"/>
  <c r="I381" i="32729"/>
  <c r="J381" i="32729" s="1"/>
  <c r="I377" i="32729"/>
  <c r="J377" i="32729" s="1"/>
  <c r="I373" i="32729"/>
  <c r="J373" i="32729" s="1"/>
  <c r="I369" i="32729"/>
  <c r="J369" i="32729" s="1"/>
  <c r="I365" i="32729"/>
  <c r="J365" i="32729" s="1"/>
  <c r="I358" i="32729"/>
  <c r="J358" i="32729" s="1"/>
  <c r="I353" i="32729"/>
  <c r="J353" i="32729" s="1"/>
  <c r="I349" i="32729"/>
  <c r="J349" i="32729" s="1"/>
  <c r="I347" i="32729"/>
  <c r="J347" i="32729" s="1"/>
  <c r="I341" i="32729"/>
  <c r="J341" i="32729" s="1"/>
  <c r="I335" i="32729"/>
  <c r="J335" i="32729" s="1"/>
  <c r="I330" i="32729"/>
  <c r="J330" i="32729" s="1"/>
  <c r="I324" i="32729"/>
  <c r="J324" i="32729" s="1"/>
  <c r="I317" i="32729"/>
  <c r="J317" i="32729" s="1"/>
  <c r="I313" i="32729"/>
  <c r="J313" i="32729" s="1"/>
  <c r="I312" i="32729"/>
  <c r="J312" i="32729" s="1"/>
  <c r="I311" i="32729"/>
  <c r="J311" i="32729" s="1"/>
  <c r="I305" i="32729"/>
  <c r="J305" i="32729" s="1"/>
  <c r="I300" i="32729"/>
  <c r="J300" i="32729" s="1"/>
  <c r="I296" i="32729"/>
  <c r="J296" i="32729" s="1"/>
  <c r="I295" i="32729"/>
  <c r="J295" i="32729" s="1"/>
  <c r="I287" i="32729"/>
  <c r="J287" i="32729" s="1"/>
  <c r="I283" i="32729"/>
  <c r="J283" i="32729" s="1"/>
  <c r="I278" i="32729"/>
  <c r="J278" i="32729" s="1"/>
  <c r="I277" i="32729"/>
  <c r="J277" i="32729" s="1"/>
  <c r="I276" i="32729"/>
  <c r="J276" i="32729" s="1"/>
  <c r="I272" i="32729"/>
  <c r="J272" i="32729" s="1"/>
  <c r="I262" i="32729"/>
  <c r="J262" i="32729" s="1"/>
  <c r="I258" i="32729"/>
  <c r="J258" i="32729" s="1"/>
  <c r="I252" i="32729"/>
  <c r="J252" i="32729" s="1"/>
  <c r="I247" i="32729"/>
  <c r="J247" i="32729" s="1"/>
  <c r="I239" i="32729"/>
  <c r="J239" i="32729" s="1"/>
  <c r="I233" i="32729"/>
  <c r="J233" i="32729" s="1"/>
  <c r="I228" i="32729"/>
  <c r="J228" i="32729" s="1"/>
  <c r="I223" i="32729"/>
  <c r="J223" i="32729" s="1"/>
  <c r="I219" i="32729"/>
  <c r="J219" i="32729" s="1"/>
  <c r="I213" i="32729"/>
  <c r="J213" i="32729" s="1"/>
  <c r="I206" i="32729"/>
  <c r="J206" i="32729" s="1"/>
  <c r="I196" i="32729"/>
  <c r="J196" i="32729" s="1"/>
  <c r="I191" i="32729"/>
  <c r="J191" i="32729" s="1"/>
  <c r="I185" i="32729"/>
  <c r="J185" i="32729" s="1"/>
  <c r="I181" i="32729"/>
  <c r="J181" i="32729" s="1"/>
  <c r="I177" i="32729"/>
  <c r="J177" i="32729" s="1"/>
  <c r="I172" i="32729"/>
  <c r="J172" i="32729" s="1"/>
  <c r="I168" i="32729"/>
  <c r="J168" i="32729" s="1"/>
  <c r="J166" i="32729"/>
  <c r="I163" i="32729"/>
  <c r="J163" i="32729" s="1"/>
  <c r="J161" i="32729"/>
  <c r="I159" i="32729"/>
  <c r="J159" i="32729" s="1"/>
  <c r="J157" i="32729"/>
  <c r="I153" i="32729"/>
  <c r="J153" i="32729" s="1"/>
  <c r="I152" i="32729"/>
  <c r="J152" i="32729" s="1"/>
  <c r="I147" i="32729"/>
  <c r="J147" i="32729" s="1"/>
  <c r="I142" i="32729"/>
  <c r="J142" i="32729" s="1"/>
  <c r="I134" i="32729"/>
  <c r="J134" i="32729" s="1"/>
  <c r="I133" i="32729"/>
  <c r="J133" i="32729" s="1"/>
  <c r="I132" i="32729"/>
  <c r="J132" i="32729" s="1"/>
  <c r="I126" i="32729"/>
  <c r="J126" i="32729" s="1"/>
  <c r="I125" i="32729"/>
  <c r="J125" i="32729" s="1"/>
  <c r="I124" i="32729"/>
  <c r="J124" i="32729" s="1"/>
  <c r="I116" i="32729"/>
  <c r="J116" i="32729" s="1"/>
  <c r="I115" i="32729"/>
  <c r="J115" i="32729" s="1"/>
  <c r="I109" i="32729"/>
  <c r="J109" i="32729" s="1"/>
  <c r="I105" i="32729"/>
  <c r="J105" i="32729" s="1"/>
  <c r="I100" i="32729"/>
  <c r="J100" i="32729" s="1"/>
  <c r="I99" i="32729"/>
  <c r="J99" i="32729" s="1"/>
  <c r="J97" i="32729"/>
  <c r="I95" i="32729"/>
  <c r="J95" i="32729" s="1"/>
  <c r="I88" i="32729"/>
  <c r="J88" i="32729" s="1"/>
  <c r="J86" i="32729"/>
  <c r="I82" i="32729"/>
  <c r="J82" i="32729" s="1"/>
  <c r="J80" i="32729"/>
  <c r="I76" i="32729"/>
  <c r="J76" i="32729" s="1"/>
  <c r="I70" i="32729"/>
  <c r="J70" i="32729" s="1"/>
  <c r="I69" i="32729"/>
  <c r="J69" i="32729" s="1"/>
  <c r="I68" i="32729"/>
  <c r="J68" i="32729" s="1"/>
  <c r="I67" i="32729"/>
  <c r="J67" i="32729" s="1"/>
  <c r="J65" i="32729"/>
  <c r="I60" i="32729"/>
  <c r="J60" i="32729" s="1"/>
  <c r="J58" i="32729"/>
  <c r="I55" i="32729"/>
  <c r="J55" i="32729" s="1"/>
  <c r="J53" i="32729"/>
  <c r="I50" i="32729"/>
  <c r="J50" i="32729" s="1"/>
  <c r="J48" i="32729"/>
  <c r="I45" i="32729"/>
  <c r="J45" i="32729" s="1"/>
  <c r="J40" i="32729"/>
  <c r="I37" i="32729"/>
  <c r="J37" i="32729" s="1"/>
  <c r="J35" i="32729"/>
  <c r="I33" i="32729"/>
  <c r="J33" i="32729" s="1"/>
  <c r="J29" i="32729"/>
  <c r="I26" i="32729"/>
  <c r="J26" i="32729" s="1"/>
  <c r="J23" i="32729"/>
  <c r="I18" i="32729"/>
  <c r="J18" i="32729" s="1"/>
  <c r="J16" i="32729"/>
  <c r="I12" i="32729"/>
  <c r="J12" i="32729" s="1"/>
  <c r="I11" i="32729"/>
  <c r="J11" i="32729" s="1"/>
  <c r="H450" i="32729"/>
  <c r="J450" i="32729" l="1"/>
  <c r="L450" i="32729" s="1"/>
</calcChain>
</file>

<file path=xl/comments1.xml><?xml version="1.0" encoding="utf-8"?>
<comments xmlns="http://schemas.openxmlformats.org/spreadsheetml/2006/main">
  <authors>
    <author>Hadley Brett Cabral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<sst xmlns="http://schemas.openxmlformats.org/spreadsheetml/2006/main" count="887" uniqueCount="469">
  <si>
    <t>GEORGETOWN</t>
  </si>
  <si>
    <t>GLOUCESTER</t>
  </si>
  <si>
    <t>GOSHEN</t>
  </si>
  <si>
    <t>GOSNOLD</t>
  </si>
  <si>
    <t>GRANVILLE</t>
  </si>
  <si>
    <t>GREAT BARRINGTON</t>
  </si>
  <si>
    <t>DEDHAM</t>
  </si>
  <si>
    <t>DIGHTON</t>
  </si>
  <si>
    <t>DOVER</t>
  </si>
  <si>
    <t>DUXBURY</t>
  </si>
  <si>
    <t>EAST BRIDGEWATER</t>
  </si>
  <si>
    <t>EAST BROOKFIELD</t>
  </si>
  <si>
    <t>EASTON</t>
  </si>
  <si>
    <t>EGREMONT</t>
  </si>
  <si>
    <t>ERVING</t>
  </si>
  <si>
    <t>ESSEX</t>
  </si>
  <si>
    <t>FAIRHAVEN</t>
  </si>
  <si>
    <t>FALL RIVER</t>
  </si>
  <si>
    <t>FALMOUTH</t>
  </si>
  <si>
    <t>WOBURN</t>
  </si>
  <si>
    <t>ARLINGTON</t>
  </si>
  <si>
    <t>CHESTER</t>
  </si>
  <si>
    <t>ALFORD</t>
  </si>
  <si>
    <t>RANDOLPH</t>
  </si>
  <si>
    <t>GROVELAND</t>
  </si>
  <si>
    <t>HAMILTON</t>
  </si>
  <si>
    <t>HAMPDEN</t>
  </si>
  <si>
    <t>HARDWICK</t>
  </si>
  <si>
    <t>HAVERHILL</t>
  </si>
  <si>
    <t>HAWLEY</t>
  </si>
  <si>
    <t>HINSDALE</t>
  </si>
  <si>
    <t>HOLDEN</t>
  </si>
  <si>
    <t>HOLYOKE</t>
  </si>
  <si>
    <t>LAKEVILLE</t>
  </si>
  <si>
    <t>LANESBOROUGH</t>
  </si>
  <si>
    <t>LEICESTER</t>
  </si>
  <si>
    <t>LENOX</t>
  </si>
  <si>
    <t>LEVERETT</t>
  </si>
  <si>
    <t>LONGMEADOW</t>
  </si>
  <si>
    <t>LUDLOW</t>
  </si>
  <si>
    <t>LYNNFIELD</t>
  </si>
  <si>
    <t>MANCHESTER</t>
  </si>
  <si>
    <t>MARION</t>
  </si>
  <si>
    <t>MARLBOROUGH</t>
  </si>
  <si>
    <t>WASHINGTON</t>
  </si>
  <si>
    <t>WELLESLEY</t>
  </si>
  <si>
    <t>PALMER</t>
  </si>
  <si>
    <t>HOPEDALE</t>
  </si>
  <si>
    <t>BELLINGHAM</t>
  </si>
  <si>
    <t>WILLIAMSBURG</t>
  </si>
  <si>
    <t>ASHFIELD</t>
  </si>
  <si>
    <t>CHESTERFIELD</t>
  </si>
  <si>
    <t>WORTHINGTON</t>
  </si>
  <si>
    <t>NORTHAMPTON</t>
  </si>
  <si>
    <t>BERLIN</t>
  </si>
  <si>
    <t>MANCHESTER ESSEX</t>
  </si>
  <si>
    <t>ACUSHNET</t>
  </si>
  <si>
    <t>DRACUT</t>
  </si>
  <si>
    <t>MILLBURY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</si>
  <si>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</si>
  <si>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</si>
  <si>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</si>
  <si>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</si>
  <si>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</si>
  <si>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</si>
  <si>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</si>
  <si>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</si>
  <si>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</si>
  <si>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</si>
  <si>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</si>
  <si>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</si>
  <si>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</si>
  <si>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</si>
  <si>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</si>
  <si>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</si>
  <si>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</si>
  <si>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</si>
  <si>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</si>
  <si>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</si>
  <si>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</si>
  <si>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</si>
  <si>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</si>
  <si>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</si>
  <si>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</si>
  <si>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</si>
  <si>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</si>
  <si>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</si>
  <si>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</si>
  <si>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</si>
  <si>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</si>
  <si>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</si>
  <si>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</si>
  <si>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</si>
  <si>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</si>
  <si>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</si>
  <si>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</si>
  <si>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</si>
  <si>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</si>
  <si>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</si>
  <si>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</si>
  <si>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</si>
  <si>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</si>
  <si>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</si>
  <si>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</si>
  <si>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SPENCER EAST BROOKFIELD</t>
  </si>
  <si>
    <t>TANTASQUA</t>
  </si>
  <si>
    <t>TRITON</t>
  </si>
  <si>
    <t>WACHUSETT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</si>
  <si>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</si>
  <si>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</si>
  <si>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</si>
  <si>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</si>
  <si>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</si>
  <si>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</si>
  <si>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</si>
  <si>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</si>
  <si>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</si>
  <si>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</si>
  <si>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</si>
  <si>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</si>
  <si>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</si>
  <si>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</si>
  <si>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</si>
  <si>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</si>
  <si>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</si>
  <si>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</si>
  <si>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</si>
  <si>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</si>
  <si>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</si>
  <si>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</si>
  <si>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</si>
  <si>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</si>
  <si>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</si>
  <si>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</si>
  <si>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</si>
  <si>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</si>
  <si>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SOMERSET</t>
  </si>
  <si>
    <t>SOUTHBOROUGH</t>
  </si>
  <si>
    <t>SOUTHBRIDGE</t>
  </si>
  <si>
    <t>SOUTHWICK</t>
  </si>
  <si>
    <t>STERLING</t>
  </si>
  <si>
    <t>STOCKBRIDGE</t>
  </si>
  <si>
    <t>STONEHAM</t>
  </si>
  <si>
    <t>STOUGHTON</t>
  </si>
  <si>
    <t>STURBRIDGE</t>
  </si>
  <si>
    <t>SUDBURY</t>
  </si>
  <si>
    <t>SWANSEA</t>
  </si>
  <si>
    <t>TOLLAND</t>
  </si>
  <si>
    <t>TOPSFIELD</t>
  </si>
  <si>
    <t>TYNGSBOROUGH</t>
  </si>
  <si>
    <t>TYRINGHAM</t>
  </si>
  <si>
    <t>UXBRIDGE</t>
  </si>
  <si>
    <t>WAKEFIELD</t>
  </si>
  <si>
    <t>WALES</t>
  </si>
  <si>
    <t>WAREHAM</t>
  </si>
  <si>
    <t>WARWICK</t>
  </si>
  <si>
    <t>WAYLAND</t>
  </si>
  <si>
    <t>WENDELL</t>
  </si>
  <si>
    <t>WENHAM</t>
  </si>
  <si>
    <t>NEEDHAM</t>
  </si>
  <si>
    <t>LAWRENCE</t>
  </si>
  <si>
    <t>NEWTON</t>
  </si>
  <si>
    <t>UPTON</t>
  </si>
  <si>
    <t>WARREN</t>
  </si>
  <si>
    <t>CHESTERFIELD GOSHEN</t>
  </si>
  <si>
    <t>HANCOCK</t>
  </si>
  <si>
    <t>NORTON</t>
  </si>
  <si>
    <t>SWAMPSCOTT</t>
  </si>
  <si>
    <t>SALEM</t>
  </si>
  <si>
    <t>DANVERS</t>
  </si>
  <si>
    <t>BEVERLY</t>
  </si>
  <si>
    <t>LOWELL</t>
  </si>
  <si>
    <t>BILLERICA</t>
  </si>
  <si>
    <t>ANDOVER</t>
  </si>
  <si>
    <t>CHELMSFORD</t>
  </si>
  <si>
    <t>SAUGUS</t>
  </si>
  <si>
    <t>MONTAGUE</t>
  </si>
  <si>
    <t>MONTEREY</t>
  </si>
  <si>
    <t>MONTGOMERY</t>
  </si>
  <si>
    <t>MOUNT WASHINGTON</t>
  </si>
  <si>
    <t>NANTUCKET</t>
  </si>
  <si>
    <t>NATICK</t>
  </si>
  <si>
    <t>NEW ASHFORD</t>
  </si>
  <si>
    <t>NEW BEDFORD</t>
  </si>
  <si>
    <t>NEW BRAINTREE</t>
  </si>
  <si>
    <t>NEWBURY</t>
  </si>
  <si>
    <t>NEWBURYPORT</t>
  </si>
  <si>
    <t>NEW MARLBOROUGH</t>
  </si>
  <si>
    <t>EASTHAMPTON</t>
  </si>
  <si>
    <t>DUDLEY</t>
  </si>
  <si>
    <t>FARMINGTON RIVER</t>
  </si>
  <si>
    <t>SOUTHWICK TOLLAND</t>
  </si>
  <si>
    <t>UPISLAND</t>
  </si>
  <si>
    <t>QUABOAG</t>
  </si>
  <si>
    <t>FITCHBURG</t>
  </si>
  <si>
    <t>NORTHBOROUGH</t>
  </si>
  <si>
    <t>PEPPERELL</t>
  </si>
  <si>
    <t>BOXBOROUGH</t>
  </si>
  <si>
    <t>ACTON</t>
  </si>
  <si>
    <t>ASHBY</t>
  </si>
  <si>
    <t>TOWNSEND</t>
  </si>
  <si>
    <t>LITTLETON</t>
  </si>
  <si>
    <t>LEOMINSTER</t>
  </si>
  <si>
    <t>AYER</t>
  </si>
  <si>
    <t>DALTON</t>
  </si>
  <si>
    <t>STOW</t>
  </si>
  <si>
    <t>District</t>
  </si>
  <si>
    <t>HOLLAND</t>
  </si>
  <si>
    <t>PEABODY</t>
  </si>
  <si>
    <t>AMESBURY</t>
  </si>
  <si>
    <t>ASHBURNHAM</t>
  </si>
  <si>
    <t>ASHLAND</t>
  </si>
  <si>
    <t>LEA</t>
  </si>
  <si>
    <t>HULL</t>
  </si>
  <si>
    <t>WEYMOUTH</t>
  </si>
  <si>
    <t>HANSON</t>
  </si>
  <si>
    <t>SCITUATE</t>
  </si>
  <si>
    <t>ABINGTON</t>
  </si>
  <si>
    <t>HANOVER</t>
  </si>
  <si>
    <t>HALIFAX</t>
  </si>
  <si>
    <t>PEMBROKE</t>
  </si>
  <si>
    <t>KINGSTON</t>
  </si>
  <si>
    <t>QUINCY</t>
  </si>
  <si>
    <t>SHARON</t>
  </si>
  <si>
    <t>WHITMAN</t>
  </si>
  <si>
    <t>BROCKTON</t>
  </si>
  <si>
    <t>LEYDEN</t>
  </si>
  <si>
    <t>IPSWICH</t>
  </si>
  <si>
    <t>PLAINFIELD</t>
  </si>
  <si>
    <t>WESTHAMPTON</t>
  </si>
  <si>
    <t>GRANBY</t>
  </si>
  <si>
    <t>SPENCER</t>
  </si>
  <si>
    <t>SOUTH HADLEY</t>
  </si>
  <si>
    <t>SUNDERLAND</t>
  </si>
  <si>
    <t>DEERFIELD</t>
  </si>
  <si>
    <t>TEWKSBURY</t>
  </si>
  <si>
    <t>SHIRLEY</t>
  </si>
  <si>
    <t>WILMINGTON</t>
  </si>
  <si>
    <t>CARLISLE</t>
  </si>
  <si>
    <t>WEBSTER</t>
  </si>
  <si>
    <t>WESTON</t>
  </si>
  <si>
    <t>WALTHAM</t>
  </si>
  <si>
    <t>SPRINGFIELD</t>
  </si>
  <si>
    <t>CHELSEA</t>
  </si>
  <si>
    <t>SOMERVILLE</t>
  </si>
  <si>
    <t>MEDFORD</t>
  </si>
  <si>
    <t>CAMBRIDGE</t>
  </si>
  <si>
    <t>NEW SALEM</t>
  </si>
  <si>
    <t>NORTH ADAMS</t>
  </si>
  <si>
    <t>NORTH ANDOVER</t>
  </si>
  <si>
    <t>NORTHBRIDGE</t>
  </si>
  <si>
    <t>NORTH BROOKFIELD</t>
  </si>
  <si>
    <t>NORTHFIELD</t>
  </si>
  <si>
    <t>NORTH READING</t>
  </si>
  <si>
    <t>OAKHAM</t>
  </si>
  <si>
    <t>ORANGE</t>
  </si>
  <si>
    <t>OTIS</t>
  </si>
  <si>
    <t>OXFORD</t>
  </si>
  <si>
    <t>PAXTON</t>
  </si>
  <si>
    <t>PERU</t>
  </si>
  <si>
    <t>PHILLIPSTON</t>
  </si>
  <si>
    <t>PITTSFIELD</t>
  </si>
  <si>
    <t>PRINCETON</t>
  </si>
  <si>
    <t>RAYNHAM</t>
  </si>
  <si>
    <t>READING</t>
  </si>
  <si>
    <t>REHOBOTH</t>
  </si>
  <si>
    <t>ROCHESTER</t>
  </si>
  <si>
    <t>PROVINCETOWN</t>
  </si>
  <si>
    <t>WESTFIELD</t>
  </si>
  <si>
    <t>CHICOPEE</t>
  </si>
  <si>
    <t>BELCHERTOWN</t>
  </si>
  <si>
    <t>SOUTHAMPTON</t>
  </si>
  <si>
    <t>WEST SPRINGFIELD</t>
  </si>
  <si>
    <t>PELHAM</t>
  </si>
  <si>
    <t>MONSON</t>
  </si>
  <si>
    <t>CHARLEMONT</t>
  </si>
  <si>
    <t>ORLEANS</t>
  </si>
  <si>
    <t>EASTHAM</t>
  </si>
  <si>
    <t>HARWICH</t>
  </si>
  <si>
    <t>WELLFLEET</t>
  </si>
  <si>
    <t>BREWSTER</t>
  </si>
  <si>
    <t>TRURO</t>
  </si>
  <si>
    <t>MILTON</t>
  </si>
  <si>
    <t>METHUEN</t>
  </si>
  <si>
    <t>HUBBARDSTON</t>
  </si>
  <si>
    <t>BOLTON</t>
  </si>
  <si>
    <t>GROTON</t>
  </si>
  <si>
    <t>HARVARD</t>
  </si>
  <si>
    <t>LUNENBURG</t>
  </si>
  <si>
    <t>LYNN</t>
  </si>
  <si>
    <t>LEE</t>
  </si>
  <si>
    <t>EVERETT</t>
  </si>
  <si>
    <t>ATHOL</t>
  </si>
  <si>
    <t>AUBURN</t>
  </si>
  <si>
    <t>AVON</t>
  </si>
  <si>
    <t>BARNSTABLE</t>
  </si>
  <si>
    <t>BARRE</t>
  </si>
  <si>
    <t>BECKET</t>
  </si>
  <si>
    <t>BERKLEY</t>
  </si>
  <si>
    <t>BERNARDSTON</t>
  </si>
  <si>
    <t>BLACKSTONE</t>
  </si>
  <si>
    <t>BOURNE</t>
  </si>
  <si>
    <t>BOXFORD</t>
  </si>
  <si>
    <t>BRIDGEWATER</t>
  </si>
  <si>
    <t>BRIMFIELD</t>
  </si>
  <si>
    <t>BROOKFIELD</t>
  </si>
  <si>
    <t>BROOKLINE</t>
  </si>
  <si>
    <t>BUCKLAND</t>
  </si>
  <si>
    <t>BURLINGTON</t>
  </si>
  <si>
    <t>CANTON</t>
  </si>
  <si>
    <t>CARVER</t>
  </si>
  <si>
    <t>CHARLTON</t>
  </si>
  <si>
    <t>CHATHAM</t>
  </si>
  <si>
    <t>MARSHFIELD</t>
  </si>
  <si>
    <t>PLYMOUTH</t>
  </si>
  <si>
    <t>HINGHAM</t>
  </si>
  <si>
    <t>ROCKLAND</t>
  </si>
  <si>
    <t>MASHPEE</t>
  </si>
  <si>
    <t>COHASSET</t>
  </si>
  <si>
    <t>NORWELL</t>
  </si>
  <si>
    <t>BRAINTREE</t>
  </si>
  <si>
    <t>PLYMPTON</t>
  </si>
  <si>
    <t>HOLBROOK</t>
  </si>
  <si>
    <t>FRANKLIN</t>
  </si>
  <si>
    <t>WRENTHAM</t>
  </si>
  <si>
    <t>TAUNTON</t>
  </si>
  <si>
    <t>MARBLEHEAD</t>
  </si>
  <si>
    <t>SHELBURNE</t>
  </si>
  <si>
    <t>HADLEY</t>
  </si>
  <si>
    <t>DENNIS</t>
  </si>
  <si>
    <t>GARDNER</t>
  </si>
  <si>
    <t>ATTLEBORO</t>
  </si>
  <si>
    <t>WARE</t>
  </si>
  <si>
    <t>MALDEN</t>
  </si>
  <si>
    <t>TISBURY</t>
  </si>
  <si>
    <t>EDGARTOWN</t>
  </si>
  <si>
    <t>WEST TISBURY</t>
  </si>
  <si>
    <t>OAK BLUFFS</t>
  </si>
  <si>
    <t>GAY HEAD</t>
  </si>
  <si>
    <t>CHILMARK</t>
  </si>
  <si>
    <t>HUNTINGTON</t>
  </si>
  <si>
    <t>HATFIELD</t>
  </si>
  <si>
    <t>BLANDFORD</t>
  </si>
  <si>
    <t>WHATELY</t>
  </si>
  <si>
    <t>EAST LONGMEADOW</t>
  </si>
  <si>
    <t>GILL</t>
  </si>
  <si>
    <t>AGAWAM</t>
  </si>
  <si>
    <t>SHUTESBURY</t>
  </si>
  <si>
    <t>TEMPLETON</t>
  </si>
  <si>
    <t>CONCORD</t>
  </si>
  <si>
    <t>DUNSTABLE</t>
  </si>
  <si>
    <t>LANCASTER</t>
  </si>
  <si>
    <t>GRAFTON</t>
  </si>
  <si>
    <t>WESTFORD</t>
  </si>
  <si>
    <t>BOYLSTON</t>
  </si>
  <si>
    <t>PETERSHAM</t>
  </si>
  <si>
    <t>LINCOLN</t>
  </si>
  <si>
    <t>HUDSON</t>
  </si>
  <si>
    <t>WESTWOOD</t>
  </si>
  <si>
    <t>WILBRAHAM</t>
  </si>
  <si>
    <t>WILLIAMSTOWN</t>
  </si>
  <si>
    <t>WINCHENDON</t>
  </si>
  <si>
    <t>WINDSOR</t>
  </si>
  <si>
    <t>WINTHROP</t>
  </si>
  <si>
    <t>WORCESTER</t>
  </si>
  <si>
    <t>YARMOUTH</t>
  </si>
  <si>
    <t>WATERTOWN</t>
  </si>
  <si>
    <t>BELMONT</t>
  </si>
  <si>
    <t>MIDDLETON</t>
  </si>
  <si>
    <t>REVERE</t>
  </si>
  <si>
    <t>MELROSE</t>
  </si>
  <si>
    <t>BOSTON</t>
  </si>
  <si>
    <t>CONWAY</t>
  </si>
  <si>
    <t>FLORIDA</t>
  </si>
  <si>
    <t>FOXBOROUGH</t>
  </si>
  <si>
    <t>FRAMINGHAM</t>
  </si>
  <si>
    <t>FREETOWN</t>
  </si>
  <si>
    <t>CHESHIRE</t>
  </si>
  <si>
    <t>CLARKSBURG</t>
  </si>
  <si>
    <t>CLINTON</t>
  </si>
  <si>
    <t>COLRAIN</t>
  </si>
  <si>
    <t>DARTMOUTH</t>
  </si>
  <si>
    <t>WINCHESTER</t>
  </si>
  <si>
    <t>RICHMOND</t>
  </si>
  <si>
    <t>MAYNARD</t>
  </si>
  <si>
    <t>MILLIS</t>
  </si>
  <si>
    <t>MILFORD</t>
  </si>
  <si>
    <t>NORFOLK</t>
  </si>
  <si>
    <t>WALPOLE</t>
  </si>
  <si>
    <t>HOPKINTON</t>
  </si>
  <si>
    <t>MANSFIELD</t>
  </si>
  <si>
    <t>PLAINVILLE</t>
  </si>
  <si>
    <t>MEDWAY</t>
  </si>
  <si>
    <t>NORWOOD</t>
  </si>
  <si>
    <t>NORTH ATTLEBOROUGH</t>
  </si>
  <si>
    <t>MATTAPOISETT</t>
  </si>
  <si>
    <t>MEDFIELD</t>
  </si>
  <si>
    <t>MENDON</t>
  </si>
  <si>
    <t>MERRIMAC</t>
  </si>
  <si>
    <t>MIDDLEBOROUGH</t>
  </si>
  <si>
    <t>MIDDLEFIELD</t>
  </si>
  <si>
    <t>MILLVILLE</t>
  </si>
  <si>
    <t>BEDFORD</t>
  </si>
  <si>
    <t>DOUGLAS</t>
  </si>
  <si>
    <t>LEXINGTON</t>
  </si>
  <si>
    <t>MONROE</t>
  </si>
  <si>
    <t>RUSSELL</t>
  </si>
  <si>
    <t>HOLLISTON</t>
  </si>
  <si>
    <t>AMHERST</t>
  </si>
  <si>
    <t>CUMMINGTON</t>
  </si>
  <si>
    <t>GREENFIELD</t>
  </si>
  <si>
    <t>ROCKPORT</t>
  </si>
  <si>
    <t>ROWE</t>
  </si>
  <si>
    <t>ROWLEY</t>
  </si>
  <si>
    <t>ROYALSTON</t>
  </si>
  <si>
    <t>RUTLAND</t>
  </si>
  <si>
    <t>SALISBURY</t>
  </si>
  <si>
    <t>SANDISFIELD</t>
  </si>
  <si>
    <t>SANDWICH</t>
  </si>
  <si>
    <t>SAVOY</t>
  </si>
  <si>
    <t>SEEKONK</t>
  </si>
  <si>
    <t>SHEFFIELD</t>
  </si>
  <si>
    <t>SHERBORN</t>
  </si>
  <si>
    <t>SHREWSBURY</t>
  </si>
  <si>
    <t>SUTTON</t>
  </si>
  <si>
    <t>ADAMS</t>
  </si>
  <si>
    <t>HEATH</t>
  </si>
  <si>
    <t>NAHANT</t>
  </si>
  <si>
    <t>WESTBOROUGH</t>
  </si>
  <si>
    <t>WEST BOYLSTON</t>
  </si>
  <si>
    <t>WEST BRIDGEWATER</t>
  </si>
  <si>
    <t>WEST BROOKFIELD</t>
  </si>
  <si>
    <t>WESTMINSTER</t>
  </si>
  <si>
    <t>WEST NEWBURY</t>
  </si>
  <si>
    <t>WESTPORT</t>
  </si>
  <si>
    <t>WEST STOCKBRIDGE</t>
  </si>
  <si>
    <t>DEVENS</t>
  </si>
  <si>
    <t>FTE</t>
  </si>
  <si>
    <t>--</t>
  </si>
  <si>
    <t>Operating</t>
  </si>
  <si>
    <t>Budgeted</t>
  </si>
  <si>
    <t>Local Tuition</t>
  </si>
  <si>
    <t>Projected</t>
  </si>
  <si>
    <t>Office of School Finance</t>
  </si>
  <si>
    <t xml:space="preserve">Average </t>
  </si>
  <si>
    <t>Unadjusted</t>
  </si>
  <si>
    <t>Rate PP</t>
  </si>
  <si>
    <t>Remaining</t>
  </si>
  <si>
    <t>(Excludes</t>
  </si>
  <si>
    <t>Facilities)</t>
  </si>
  <si>
    <t>State Total</t>
  </si>
  <si>
    <t>Estimated FTE</t>
  </si>
  <si>
    <t>Under NSS Cap</t>
  </si>
  <si>
    <t>9% Cap</t>
  </si>
  <si>
    <t>1 = yes</t>
  </si>
  <si>
    <t>Massachusetts Department of Elementary and Secondary Education</t>
  </si>
  <si>
    <t>SOMERSET BERKLEY</t>
  </si>
  <si>
    <t>AYER SHIRLEY</t>
  </si>
  <si>
    <t>MONOMOY</t>
  </si>
  <si>
    <t>SOUTHFIELD</t>
  </si>
  <si>
    <t>ESSEX NORTH SHORE</t>
  </si>
  <si>
    <t>18% Cap</t>
  </si>
  <si>
    <t>FY19 NSS</t>
  </si>
  <si>
    <t>Tuition as a</t>
  </si>
  <si>
    <t>Percentage</t>
  </si>
  <si>
    <t>of NSS</t>
  </si>
  <si>
    <t>Estimated Tuition</t>
  </si>
  <si>
    <t>Projected FY19 FTE Remaining under the Net School Spending (NSS) Caps (Q1)(e)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</si>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</sst>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5">
    <font>
      <sz val="11"/>
      <name val="Calibri"/>
      <family val="2"/>
    </font>
    <font>
      <sz val="12"/>
      <name val="Times New Roman"/>
      <family val="1"/>
    </font>
    <font>
      <sz val="9"/>
      <color indexed="9"/>
      <name val="Geneva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2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2" fillId="0" borderId="0">
      <protection locked="0"/>
    </xf>
    <xf numFmtId="0" fontId="6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4" fillId="0" borderId="0" applyFont="0" applyFill="0" applyBorder="0" applyAlignment="0" applyProtection="0"/>
  </cellStyleXfs>
  <cellXfs count="60">
    <xf numFmtId="0" fontId="0" fillId="0" borderId="0" xfId="0"/>
    <xf numFmtId="2" fontId="9" fillId="0" borderId="0" xfId="2" applyNumberFormat="1" applyFont="1" applyFill="1" applyBorder="1"/>
    <xf numFmtId="2" fontId="9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/>
    <xf numFmtId="3" fontId="8" fillId="0" borderId="0" xfId="2" applyNumberFormat="1" applyFont="1" applyFill="1" applyBorder="1"/>
    <xf numFmtId="49" fontId="8" fillId="0" borderId="0" xfId="2" applyNumberFormat="1" applyFont="1" applyFill="1" applyBorder="1" applyAlignment="1">
      <alignment horizontal="center"/>
    </xf>
    <xf numFmtId="14" fontId="8" fillId="0" borderId="0" xfId="3" applyNumberFormat="1" applyFont="1" applyAlignment="1">
      <alignment horizontal="center"/>
    </xf>
    <xf numFmtId="49" fontId="8" fillId="0" borderId="0" xfId="2" applyNumberFormat="1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/>
    </xf>
    <xf numFmtId="38" fontId="8" fillId="0" borderId="0" xfId="2" applyNumberFormat="1" applyFont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8" fillId="0" borderId="0" xfId="3" applyFont="1" applyAlignment="1">
      <alignment vertical="top"/>
    </xf>
    <xf numFmtId="3" fontId="10" fillId="2" borderId="0" xfId="2" applyNumberFormat="1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3" fontId="10" fillId="2" borderId="3" xfId="2" applyNumberFormat="1" applyFont="1" applyFill="1" applyBorder="1" applyAlignment="1">
      <alignment horizontal="center"/>
    </xf>
    <xf numFmtId="40" fontId="10" fillId="2" borderId="4" xfId="2" applyNumberFormat="1" applyFont="1" applyFill="1" applyBorder="1" applyAlignment="1">
      <alignment horizontal="center"/>
    </xf>
    <xf numFmtId="3" fontId="10" fillId="2" borderId="10" xfId="2" applyNumberFormat="1" applyFont="1" applyFill="1" applyBorder="1" applyAlignment="1">
      <alignment horizontal="center" vertical="top"/>
    </xf>
    <xf numFmtId="40" fontId="10" fillId="2" borderId="11" xfId="2" applyNumberFormat="1" applyFont="1" applyFill="1" applyBorder="1" applyAlignment="1">
      <alignment horizontal="center" vertical="top"/>
    </xf>
    <xf numFmtId="0" fontId="8" fillId="2" borderId="7" xfId="2" applyFont="1" applyFill="1" applyBorder="1" applyAlignment="1"/>
    <xf numFmtId="0" fontId="8" fillId="2" borderId="8" xfId="2" applyFont="1" applyFill="1" applyBorder="1" applyAlignment="1"/>
    <xf numFmtId="0" fontId="8" fillId="2" borderId="8" xfId="2" applyFont="1" applyFill="1" applyBorder="1" applyAlignment="1">
      <alignment horizontal="center"/>
    </xf>
    <xf numFmtId="3" fontId="8" fillId="2" borderId="8" xfId="2" applyNumberFormat="1" applyFont="1" applyFill="1" applyBorder="1" applyAlignment="1"/>
    <xf numFmtId="3" fontId="10" fillId="2" borderId="8" xfId="2" applyNumberFormat="1" applyFont="1" applyFill="1" applyBorder="1" applyAlignment="1">
      <alignment horizontal="center"/>
    </xf>
    <xf numFmtId="3" fontId="8" fillId="2" borderId="9" xfId="2" applyNumberFormat="1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3" fontId="10" fillId="2" borderId="1" xfId="2" applyNumberFormat="1" applyFont="1" applyFill="1" applyBorder="1" applyAlignment="1">
      <alignment horizontal="center" vertical="top"/>
    </xf>
    <xf numFmtId="3" fontId="10" fillId="2" borderId="11" xfId="2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38" fontId="10" fillId="2" borderId="5" xfId="2" applyNumberFormat="1" applyFont="1" applyFill="1" applyBorder="1" applyAlignment="1">
      <alignment horizontal="center"/>
    </xf>
    <xf numFmtId="0" fontId="10" fillId="2" borderId="2" xfId="2" applyFont="1" applyFill="1" applyBorder="1"/>
    <xf numFmtId="38" fontId="10" fillId="2" borderId="2" xfId="2" quotePrefix="1" applyNumberFormat="1" applyFont="1" applyFill="1" applyBorder="1" applyAlignment="1">
      <alignment horizontal="center"/>
    </xf>
    <xf numFmtId="38" fontId="10" fillId="2" borderId="2" xfId="2" applyNumberFormat="1" applyFont="1" applyFill="1" applyBorder="1" applyAlignment="1">
      <alignment horizontal="center"/>
    </xf>
    <xf numFmtId="38" fontId="10" fillId="2" borderId="6" xfId="2" quotePrefix="1" applyNumberFormat="1" applyFont="1" applyFill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4" fillId="0" borderId="12" xfId="2" applyFont="1" applyBorder="1"/>
    <xf numFmtId="40" fontId="14" fillId="0" borderId="12" xfId="2" applyNumberFormat="1" applyFont="1" applyBorder="1" applyAlignment="1">
      <alignment horizontal="center"/>
    </xf>
    <xf numFmtId="38" fontId="14" fillId="0" borderId="12" xfId="2" applyNumberFormat="1" applyFont="1" applyBorder="1" applyAlignment="1">
      <alignment horizontal="center"/>
    </xf>
    <xf numFmtId="38" fontId="14" fillId="0" borderId="13" xfId="2" applyNumberFormat="1" applyFont="1" applyBorder="1" applyAlignment="1">
      <alignment horizontal="center"/>
    </xf>
    <xf numFmtId="40" fontId="14" fillId="0" borderId="13" xfId="2" applyNumberFormat="1" applyFont="1" applyBorder="1" applyAlignment="1">
      <alignment horizontal="center"/>
    </xf>
    <xf numFmtId="0" fontId="14" fillId="0" borderId="0" xfId="3" applyFont="1"/>
    <xf numFmtId="0" fontId="14" fillId="0" borderId="13" xfId="2" applyFont="1" applyBorder="1" applyAlignment="1">
      <alignment horizontal="center"/>
    </xf>
    <xf numFmtId="0" fontId="14" fillId="0" borderId="13" xfId="2" applyFont="1" applyBorder="1"/>
    <xf numFmtId="0" fontId="14" fillId="0" borderId="14" xfId="2" applyFont="1" applyBorder="1" applyAlignment="1">
      <alignment horizontal="center"/>
    </xf>
    <xf numFmtId="0" fontId="14" fillId="0" borderId="14" xfId="2" applyFont="1" applyBorder="1"/>
    <xf numFmtId="0" fontId="0" fillId="0" borderId="13" xfId="2" applyFont="1" applyBorder="1"/>
    <xf numFmtId="38" fontId="8" fillId="0" borderId="0" xfId="3" applyNumberFormat="1" applyFont="1"/>
    <xf numFmtId="164" fontId="14" fillId="0" borderId="12" xfId="7" applyNumberFormat="1" applyFont="1" applyBorder="1" applyAlignment="1">
      <alignment horizontal="center"/>
    </xf>
    <xf numFmtId="0" fontId="8" fillId="0" borderId="0" xfId="3" applyFont="1" applyBorder="1"/>
    <xf numFmtId="3" fontId="12" fillId="3" borderId="7" xfId="2" applyNumberFormat="1" applyFont="1" applyFill="1" applyBorder="1" applyAlignment="1">
      <alignment horizontal="center" vertical="center"/>
    </xf>
    <xf numFmtId="3" fontId="12" fillId="3" borderId="9" xfId="2" applyNumberFormat="1" applyFont="1" applyFill="1" applyBorder="1" applyAlignment="1">
      <alignment horizontal="center" vertical="center"/>
    </xf>
    <xf numFmtId="3" fontId="12" fillId="3" borderId="10" xfId="2" applyNumberFormat="1" applyFont="1" applyFill="1" applyBorder="1" applyAlignment="1">
      <alignment horizontal="center" vertical="center"/>
    </xf>
    <xf numFmtId="3" fontId="12" fillId="3" borderId="11" xfId="2" applyNumberFormat="1" applyFont="1" applyFill="1" applyBorder="1" applyAlignment="1">
      <alignment horizontal="center" vertical="center"/>
    </xf>
  </cellXfs>
  <cellStyles count="8">
    <cellStyle name="Comma 2" xfId="4"/>
    <cellStyle name="Comma 3" xfId="5"/>
    <cellStyle name="Default" xfId="1"/>
    <cellStyle name="Normal" xfId="0" builtinId="0"/>
    <cellStyle name="Normal 2" xfId="6"/>
    <cellStyle name="Normal_03 - nss caps" xfId="2"/>
    <cellStyle name="Normal_06 - PROJc  calc" xfId="3"/>
    <cellStyle name="Percent" xfId="7" builtinId="5"/>
  </cellStyles>
  <dxfs count="0"/>
  <tableStyles count="0" defaultTableStyle="TableStyleMedium9" defaultPivotStyle="PivotStyleLight16"/>
  <colors>
    <mruColors>
      <color rgb="FFFEF1BA"/>
      <color rgb="FFFFB52F"/>
      <color rgb="FFBAFA7A"/>
      <color rgb="FFC0ED97"/>
      <color rgb="FF660066"/>
      <color rgb="FFFF3399"/>
      <color rgb="FFBCB800"/>
      <color rgb="FFEBC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M453"/>
  <sheetViews>
    <sheetView showGridLines="0" tabSelected="1" zoomScale="90" zoomScaleNormal="90" workbookViewId="0">
      <pane ySplit="9" topLeftCell="A10" activePane="bottomLeft" state="frozen"/>
      <selection pane="bottomLeft" activeCell="A10" sqref="A10"/>
    </sheetView>
  </sheetViews>
  <sheetFormatPr defaultColWidth="9.140625" defaultRowHeight="15.75"/>
  <cols>
    <col min="1" max="1" width="5.7109375" style="11" customWidth="1"/>
    <col min="2" max="2" width="21.7109375" style="11" customWidth="1"/>
    <col min="3" max="3" width="12" style="12" customWidth="1"/>
    <col min="4" max="4" width="10.42578125" style="11" customWidth="1"/>
    <col min="5" max="5" width="16.28515625" style="11" customWidth="1"/>
    <col min="6" max="6" width="15.7109375" style="13" customWidth="1"/>
    <col min="7" max="7" width="12.28515625" style="13" customWidth="1"/>
    <col min="8" max="8" width="17.28515625" style="13" customWidth="1"/>
    <col min="9" max="9" width="18.7109375" style="5" customWidth="1"/>
    <col min="10" max="10" width="16.42578125" style="5" customWidth="1"/>
    <col min="11" max="11" width="17.7109375" style="5" customWidth="1"/>
    <col min="12" max="12" width="15.7109375" style="5" customWidth="1"/>
    <col min="13" max="13" width="8.42578125" style="5" customWidth="1"/>
    <col min="14" max="16384" width="9.140625" style="5"/>
  </cols>
  <sheetData>
    <row r="1" spans="1:13" ht="33.75">
      <c r="A1" s="35" t="s">
        <v>455</v>
      </c>
      <c r="B1" s="1"/>
      <c r="C1" s="2"/>
      <c r="D1" s="3"/>
      <c r="E1" s="3"/>
      <c r="F1" s="3"/>
      <c r="G1" s="3"/>
      <c r="H1" s="4"/>
      <c r="L1" s="55"/>
      <c r="M1" s="55"/>
    </row>
    <row r="2" spans="1:13" ht="31.5">
      <c r="A2" s="14" t="s">
        <v>443</v>
      </c>
      <c r="B2" s="1"/>
      <c r="C2" s="2"/>
      <c r="D2" s="6"/>
      <c r="E2" s="6"/>
      <c r="F2" s="7"/>
      <c r="G2" s="7"/>
      <c r="H2" s="8"/>
      <c r="L2" s="55"/>
      <c r="M2" s="55"/>
    </row>
    <row r="3" spans="1:13" ht="18.75">
      <c r="A3" s="34" t="s">
        <v>467</v>
      </c>
      <c r="B3" s="9"/>
      <c r="C3" s="7"/>
      <c r="D3" s="9"/>
      <c r="E3" s="9"/>
      <c r="F3" s="10"/>
      <c r="G3" s="10"/>
      <c r="H3" s="10"/>
    </row>
    <row r="4" spans="1:13">
      <c r="A4" s="10"/>
      <c r="B4" s="10"/>
      <c r="C4" s="10"/>
      <c r="D4" s="10"/>
      <c r="E4" s="10"/>
      <c r="F4" s="10"/>
      <c r="G4" s="10"/>
      <c r="H4" s="10"/>
      <c r="L4" s="55"/>
      <c r="M4" s="55"/>
    </row>
    <row r="5" spans="1:13">
      <c r="A5" s="22"/>
      <c r="B5" s="23"/>
      <c r="C5" s="24"/>
      <c r="D5" s="25"/>
      <c r="E5" s="26"/>
      <c r="F5" s="26"/>
      <c r="G5" s="26"/>
      <c r="H5" s="27"/>
      <c r="I5" s="56" t="s">
        <v>453</v>
      </c>
      <c r="J5" s="57"/>
      <c r="K5" s="56" t="s">
        <v>461</v>
      </c>
      <c r="L5" s="57"/>
    </row>
    <row r="6" spans="1:13">
      <c r="A6" s="28"/>
      <c r="B6" s="17"/>
      <c r="C6" s="17"/>
      <c r="D6" s="16"/>
      <c r="E6" s="16" t="s">
        <v>444</v>
      </c>
      <c r="F6" s="16" t="s">
        <v>445</v>
      </c>
      <c r="G6" s="16"/>
      <c r="H6" s="29"/>
      <c r="I6" s="58"/>
      <c r="J6" s="59"/>
      <c r="K6" s="58"/>
      <c r="L6" s="59"/>
    </row>
    <row r="7" spans="1:13">
      <c r="A7" s="28"/>
      <c r="B7" s="17"/>
      <c r="C7" s="17" t="s">
        <v>439</v>
      </c>
      <c r="D7" s="16"/>
      <c r="E7" s="16" t="s">
        <v>446</v>
      </c>
      <c r="F7" s="16" t="s">
        <v>441</v>
      </c>
      <c r="G7" s="16" t="s">
        <v>463</v>
      </c>
      <c r="H7" s="29" t="s">
        <v>442</v>
      </c>
      <c r="I7" s="18" t="s">
        <v>466</v>
      </c>
      <c r="J7" s="19" t="s">
        <v>451</v>
      </c>
      <c r="K7" s="18" t="s">
        <v>466</v>
      </c>
      <c r="L7" s="19" t="s">
        <v>451</v>
      </c>
    </row>
    <row r="8" spans="1:13">
      <c r="A8" s="28"/>
      <c r="B8" s="17"/>
      <c r="C8" s="17" t="s">
        <v>206</v>
      </c>
      <c r="D8" s="16"/>
      <c r="E8" s="16" t="s">
        <v>448</v>
      </c>
      <c r="F8" s="16" t="s">
        <v>448</v>
      </c>
      <c r="G8" s="16" t="s">
        <v>464</v>
      </c>
      <c r="H8" s="29" t="s">
        <v>440</v>
      </c>
      <c r="I8" s="18" t="s">
        <v>447</v>
      </c>
      <c r="J8" s="19" t="s">
        <v>447</v>
      </c>
      <c r="K8" s="18" t="s">
        <v>447</v>
      </c>
      <c r="L8" s="19" t="s">
        <v>447</v>
      </c>
    </row>
    <row r="9" spans="1:13" s="15" customFormat="1" ht="29.25" customHeight="1">
      <c r="A9" s="30" t="s">
        <v>212</v>
      </c>
      <c r="B9" s="31" t="s">
        <v>206</v>
      </c>
      <c r="C9" s="31" t="s">
        <v>454</v>
      </c>
      <c r="D9" s="32" t="s">
        <v>437</v>
      </c>
      <c r="E9" s="32" t="s">
        <v>449</v>
      </c>
      <c r="F9" s="32" t="s">
        <v>449</v>
      </c>
      <c r="G9" s="32" t="s">
        <v>465</v>
      </c>
      <c r="H9" s="33" t="s">
        <v>462</v>
      </c>
      <c r="I9" s="20" t="s">
        <v>452</v>
      </c>
      <c r="J9" s="21" t="s">
        <v>452</v>
      </c>
      <c r="K9" s="20" t="s">
        <v>452</v>
      </c>
      <c r="L9" s="21" t="s">
        <v>452</v>
      </c>
    </row>
    <row r="10" spans="1:13" s="47" customFormat="1" ht="15">
      <c r="A10" s="41">
        <v>1</v>
      </c>
      <c r="B10" s="42" t="s">
        <v>217</v>
      </c>
      <c r="C10" s="41">
        <v>1</v>
      </c>
      <c r="D10" s="43">
        <v>33</v>
      </c>
      <c r="E10" s="44">
        <v>12845.09090909091</v>
      </c>
      <c r="F10" s="44">
        <v>423888</v>
      </c>
      <c r="G10" s="54">
        <f>IF(D10&gt;0,IFERROR(F10/H10,""),"")</f>
        <v>1.548083391698959E-2</v>
      </c>
      <c r="H10" s="44">
        <v>27381470.68</v>
      </c>
      <c r="I10" s="45">
        <f t="shared" ref="I10" si="0">H10*0.09</f>
        <v>2464332.3611999997</v>
      </c>
      <c r="J10" s="46">
        <f>IF(AND(A10&lt;800,C10=1,H10&gt;0,I10&gt;0),(I10-F10)/E10,"")</f>
        <v>158.85013003340501</v>
      </c>
      <c r="K10" s="45" t="s">
        <v>468</v>
      </c>
      <c r="L10" s="46" t="str">
        <f>IF(K10="","", (K10-F10)/E10)</f>
        <v/>
      </c>
    </row>
    <row r="11" spans="1:13" s="47" customFormat="1" ht="15">
      <c r="A11" s="48">
        <v>2</v>
      </c>
      <c r="B11" s="49" t="s">
        <v>198</v>
      </c>
      <c r="C11" s="41">
        <v>0</v>
      </c>
      <c r="D11" s="43">
        <v>0</v>
      </c>
      <c r="E11" s="44">
        <v>0</v>
      </c>
      <c r="F11" s="44">
        <v>0</v>
      </c>
      <c r="G11" s="54" t="str">
        <f t="shared" ref="G11:G74" si="1">IF(D11&gt;0,IFERROR(F11/H11,""),"")</f>
        <v/>
      </c>
      <c r="H11" s="44">
        <v>0</v>
      </c>
      <c r="I11" s="45">
        <f t="shared" ref="I11:I74" si="2">H11*0.09</f>
        <v>0</v>
      </c>
      <c r="J11" s="46" t="str">
        <f t="shared" ref="J11:J74" si="3">IF(AND(A11&lt;800,C11=1,H11&gt;0,I11&gt;0),(I11-F11)/E11,"")</f>
        <v/>
      </c>
      <c r="K11" s="45" t="s">
        <v>468</v>
      </c>
      <c r="L11" s="46" t="str">
        <f t="shared" ref="L11:L74" si="4">IF(K11="","", (K11-F11)/E11)</f>
        <v/>
      </c>
    </row>
    <row r="12" spans="1:13" s="47" customFormat="1" ht="15">
      <c r="A12" s="48">
        <v>3</v>
      </c>
      <c r="B12" s="49" t="s">
        <v>56</v>
      </c>
      <c r="C12" s="41">
        <v>1</v>
      </c>
      <c r="D12" s="43">
        <v>2</v>
      </c>
      <c r="E12" s="44">
        <v>12151</v>
      </c>
      <c r="F12" s="44">
        <v>24302</v>
      </c>
      <c r="G12" s="54">
        <f t="shared" si="1"/>
        <v>1.6611097421575971E-3</v>
      </c>
      <c r="H12" s="44">
        <v>14629978.612029811</v>
      </c>
      <c r="I12" s="45">
        <f t="shared" si="2"/>
        <v>1316698.075082683</v>
      </c>
      <c r="J12" s="46">
        <f t="shared" si="3"/>
        <v>106.36129331599729</v>
      </c>
      <c r="K12" s="45" t="s">
        <v>468</v>
      </c>
      <c r="L12" s="46" t="str">
        <f t="shared" si="4"/>
        <v/>
      </c>
    </row>
    <row r="13" spans="1:13" s="47" customFormat="1" ht="15">
      <c r="A13" s="48">
        <v>4</v>
      </c>
      <c r="B13" s="49" t="s">
        <v>425</v>
      </c>
      <c r="C13" s="41">
        <v>0</v>
      </c>
      <c r="D13" s="43">
        <v>0</v>
      </c>
      <c r="E13" s="44">
        <v>0</v>
      </c>
      <c r="F13" s="44">
        <v>0</v>
      </c>
      <c r="G13" s="54" t="str">
        <f t="shared" si="1"/>
        <v/>
      </c>
      <c r="H13" s="44">
        <v>0</v>
      </c>
      <c r="I13" s="45">
        <f t="shared" si="2"/>
        <v>0</v>
      </c>
      <c r="J13" s="46" t="str">
        <f t="shared" si="3"/>
        <v/>
      </c>
      <c r="K13" s="45" t="s">
        <v>468</v>
      </c>
      <c r="L13" s="46" t="str">
        <f t="shared" si="4"/>
        <v/>
      </c>
    </row>
    <row r="14" spans="1:13" s="47" customFormat="1" ht="15">
      <c r="A14" s="48">
        <v>5</v>
      </c>
      <c r="B14" s="49" t="s">
        <v>346</v>
      </c>
      <c r="C14" s="41">
        <v>1</v>
      </c>
      <c r="D14" s="43">
        <v>48</v>
      </c>
      <c r="E14" s="44">
        <v>15095.3125</v>
      </c>
      <c r="F14" s="44">
        <v>724575</v>
      </c>
      <c r="G14" s="54">
        <f t="shared" si="1"/>
        <v>1.2257153078212811E-2</v>
      </c>
      <c r="H14" s="44">
        <v>59114461.194740072</v>
      </c>
      <c r="I14" s="45">
        <f t="shared" si="2"/>
        <v>5320301.5075266063</v>
      </c>
      <c r="J14" s="46">
        <f t="shared" si="3"/>
        <v>304.44725854642667</v>
      </c>
      <c r="K14" s="45" t="s">
        <v>468</v>
      </c>
      <c r="L14" s="46" t="str">
        <f t="shared" si="4"/>
        <v/>
      </c>
    </row>
    <row r="15" spans="1:13" s="47" customFormat="1" ht="15">
      <c r="A15" s="48">
        <v>6</v>
      </c>
      <c r="B15" s="49" t="s">
        <v>22</v>
      </c>
      <c r="C15" s="41">
        <v>0</v>
      </c>
      <c r="D15" s="43">
        <v>0</v>
      </c>
      <c r="E15" s="44">
        <v>0</v>
      </c>
      <c r="F15" s="44">
        <v>0</v>
      </c>
      <c r="G15" s="54" t="str">
        <f t="shared" si="1"/>
        <v/>
      </c>
      <c r="H15" s="44">
        <v>0</v>
      </c>
      <c r="I15" s="45">
        <f t="shared" si="2"/>
        <v>0</v>
      </c>
      <c r="J15" s="46" t="str">
        <f t="shared" si="3"/>
        <v/>
      </c>
      <c r="K15" s="45" t="s">
        <v>468</v>
      </c>
      <c r="L15" s="46" t="str">
        <f t="shared" si="4"/>
        <v/>
      </c>
    </row>
    <row r="16" spans="1:13" s="47" customFormat="1" ht="15">
      <c r="A16" s="48">
        <v>7</v>
      </c>
      <c r="B16" s="49" t="s">
        <v>209</v>
      </c>
      <c r="C16" s="41">
        <v>1</v>
      </c>
      <c r="D16" s="43">
        <v>47</v>
      </c>
      <c r="E16" s="44">
        <v>12426.021276595744</v>
      </c>
      <c r="F16" s="44">
        <v>584023</v>
      </c>
      <c r="G16" s="54">
        <f t="shared" si="1"/>
        <v>1.7991801805687966E-2</v>
      </c>
      <c r="H16" s="44">
        <v>32460506.530000001</v>
      </c>
      <c r="I16" s="45">
        <f t="shared" si="2"/>
        <v>2921445.5877</v>
      </c>
      <c r="J16" s="46">
        <f t="shared" si="3"/>
        <v>188.10708075178547</v>
      </c>
      <c r="K16" s="45" t="s">
        <v>468</v>
      </c>
      <c r="L16" s="46" t="str">
        <f t="shared" si="4"/>
        <v/>
      </c>
    </row>
    <row r="17" spans="1:12" s="47" customFormat="1" ht="15">
      <c r="A17" s="48">
        <v>8</v>
      </c>
      <c r="B17" s="49" t="s">
        <v>408</v>
      </c>
      <c r="C17" s="41">
        <v>1</v>
      </c>
      <c r="D17" s="43">
        <v>89</v>
      </c>
      <c r="E17" s="44">
        <v>18914.674157303372</v>
      </c>
      <c r="F17" s="44">
        <v>1683406</v>
      </c>
      <c r="G17" s="54">
        <f t="shared" si="1"/>
        <v>6.6563620096630416E-2</v>
      </c>
      <c r="H17" s="44">
        <v>25290180.996108674</v>
      </c>
      <c r="I17" s="45">
        <f t="shared" si="2"/>
        <v>2276116.2896497804</v>
      </c>
      <c r="J17" s="46">
        <f t="shared" si="3"/>
        <v>31.336003185702349</v>
      </c>
      <c r="K17" s="45" t="s">
        <v>468</v>
      </c>
      <c r="L17" s="46" t="str">
        <f t="shared" si="4"/>
        <v/>
      </c>
    </row>
    <row r="18" spans="1:12" s="47" customFormat="1" ht="15">
      <c r="A18" s="48">
        <v>9</v>
      </c>
      <c r="B18" s="49" t="s">
        <v>173</v>
      </c>
      <c r="C18" s="41">
        <v>1</v>
      </c>
      <c r="D18" s="43">
        <v>14</v>
      </c>
      <c r="E18" s="44">
        <v>17631.642857142859</v>
      </c>
      <c r="F18" s="44">
        <v>246843</v>
      </c>
      <c r="G18" s="54">
        <f t="shared" si="1"/>
        <v>2.5232598288475439E-3</v>
      </c>
      <c r="H18" s="44">
        <v>97827024.065429419</v>
      </c>
      <c r="I18" s="45">
        <f t="shared" si="2"/>
        <v>8804432.1658886466</v>
      </c>
      <c r="J18" s="46">
        <f t="shared" si="3"/>
        <v>485.35404415940917</v>
      </c>
      <c r="K18" s="45" t="s">
        <v>468</v>
      </c>
      <c r="L18" s="46" t="str">
        <f t="shared" si="4"/>
        <v/>
      </c>
    </row>
    <row r="19" spans="1:12" s="47" customFormat="1" ht="15">
      <c r="A19" s="48">
        <v>10</v>
      </c>
      <c r="B19" s="49" t="s">
        <v>20</v>
      </c>
      <c r="C19" s="41">
        <v>1</v>
      </c>
      <c r="D19" s="43">
        <v>13</v>
      </c>
      <c r="E19" s="44">
        <v>14367.615384615385</v>
      </c>
      <c r="F19" s="44">
        <v>186779</v>
      </c>
      <c r="G19" s="54">
        <f t="shared" si="1"/>
        <v>2.4546342305431495E-3</v>
      </c>
      <c r="H19" s="44">
        <v>76092396.038439691</v>
      </c>
      <c r="I19" s="45">
        <f t="shared" si="2"/>
        <v>6848315.6434595715</v>
      </c>
      <c r="J19" s="46">
        <f t="shared" si="3"/>
        <v>463.6494272106309</v>
      </c>
      <c r="K19" s="45" t="s">
        <v>468</v>
      </c>
      <c r="L19" s="46" t="str">
        <f t="shared" si="4"/>
        <v/>
      </c>
    </row>
    <row r="20" spans="1:12" s="47" customFormat="1" ht="15">
      <c r="A20" s="48">
        <v>11</v>
      </c>
      <c r="B20" s="49" t="s">
        <v>210</v>
      </c>
      <c r="C20" s="41">
        <v>0</v>
      </c>
      <c r="D20" s="43">
        <v>0</v>
      </c>
      <c r="E20" s="44">
        <v>0</v>
      </c>
      <c r="F20" s="44">
        <v>0</v>
      </c>
      <c r="G20" s="54" t="str">
        <f t="shared" si="1"/>
        <v/>
      </c>
      <c r="H20" s="44">
        <v>0</v>
      </c>
      <c r="I20" s="45">
        <f t="shared" si="2"/>
        <v>0</v>
      </c>
      <c r="J20" s="46" t="str">
        <f t="shared" si="3"/>
        <v/>
      </c>
      <c r="K20" s="45" t="s">
        <v>468</v>
      </c>
      <c r="L20" s="46" t="str">
        <f t="shared" si="4"/>
        <v/>
      </c>
    </row>
    <row r="21" spans="1:12" s="47" customFormat="1" ht="15">
      <c r="A21" s="48">
        <v>12</v>
      </c>
      <c r="B21" s="49" t="s">
        <v>199</v>
      </c>
      <c r="C21" s="41">
        <v>0</v>
      </c>
      <c r="D21" s="43">
        <v>0</v>
      </c>
      <c r="E21" s="44">
        <v>0</v>
      </c>
      <c r="F21" s="44">
        <v>0</v>
      </c>
      <c r="G21" s="54" t="str">
        <f t="shared" si="1"/>
        <v/>
      </c>
      <c r="H21" s="44">
        <v>0</v>
      </c>
      <c r="I21" s="45">
        <f t="shared" si="2"/>
        <v>0</v>
      </c>
      <c r="J21" s="46" t="str">
        <f t="shared" si="3"/>
        <v/>
      </c>
      <c r="K21" s="45" t="s">
        <v>468</v>
      </c>
      <c r="L21" s="46" t="str">
        <f t="shared" si="4"/>
        <v/>
      </c>
    </row>
    <row r="22" spans="1:12" s="47" customFormat="1" ht="15">
      <c r="A22" s="48">
        <v>13</v>
      </c>
      <c r="B22" s="49" t="s">
        <v>50</v>
      </c>
      <c r="C22" s="41">
        <v>0</v>
      </c>
      <c r="D22" s="43">
        <v>0</v>
      </c>
      <c r="E22" s="44">
        <v>15590.788666666665</v>
      </c>
      <c r="F22" s="44">
        <v>0</v>
      </c>
      <c r="G22" s="54" t="str">
        <f t="shared" si="1"/>
        <v/>
      </c>
      <c r="H22" s="44">
        <v>447205</v>
      </c>
      <c r="I22" s="45">
        <f t="shared" si="2"/>
        <v>40248.449999999997</v>
      </c>
      <c r="J22" s="46" t="str">
        <f t="shared" si="3"/>
        <v/>
      </c>
      <c r="K22" s="45" t="s">
        <v>468</v>
      </c>
      <c r="L22" s="46" t="str">
        <f t="shared" si="4"/>
        <v/>
      </c>
    </row>
    <row r="23" spans="1:12" s="47" customFormat="1" ht="15">
      <c r="A23" s="48">
        <v>14</v>
      </c>
      <c r="B23" s="49" t="s">
        <v>211</v>
      </c>
      <c r="C23" s="41">
        <v>1</v>
      </c>
      <c r="D23" s="43">
        <v>23</v>
      </c>
      <c r="E23" s="44">
        <v>13623.217391304348</v>
      </c>
      <c r="F23" s="44">
        <v>313334</v>
      </c>
      <c r="G23" s="54">
        <f t="shared" si="1"/>
        <v>8.9458958225429649E-3</v>
      </c>
      <c r="H23" s="44">
        <v>35025447</v>
      </c>
      <c r="I23" s="45">
        <f t="shared" si="2"/>
        <v>3152290.23</v>
      </c>
      <c r="J23" s="46">
        <f t="shared" si="3"/>
        <v>208.39102456164986</v>
      </c>
      <c r="K23" s="45" t="s">
        <v>468</v>
      </c>
      <c r="L23" s="46" t="str">
        <f t="shared" si="4"/>
        <v/>
      </c>
    </row>
    <row r="24" spans="1:12" s="47" customFormat="1" ht="15">
      <c r="A24" s="48">
        <v>15</v>
      </c>
      <c r="B24" s="49" t="s">
        <v>292</v>
      </c>
      <c r="C24" s="41">
        <v>0</v>
      </c>
      <c r="D24" s="43">
        <v>0</v>
      </c>
      <c r="E24" s="44">
        <v>13837.16</v>
      </c>
      <c r="F24" s="44">
        <v>0</v>
      </c>
      <c r="G24" s="54" t="str">
        <f t="shared" si="1"/>
        <v/>
      </c>
      <c r="H24" s="44">
        <v>15936.16</v>
      </c>
      <c r="I24" s="45">
        <f t="shared" si="2"/>
        <v>1434.2544</v>
      </c>
      <c r="J24" s="46" t="str">
        <f t="shared" si="3"/>
        <v/>
      </c>
      <c r="K24" s="45" t="s">
        <v>468</v>
      </c>
      <c r="L24" s="46" t="str">
        <f t="shared" si="4"/>
        <v/>
      </c>
    </row>
    <row r="25" spans="1:12" s="47" customFormat="1" ht="15">
      <c r="A25" s="48">
        <v>16</v>
      </c>
      <c r="B25" s="49" t="s">
        <v>331</v>
      </c>
      <c r="C25" s="41">
        <v>1</v>
      </c>
      <c r="D25" s="43">
        <v>348</v>
      </c>
      <c r="E25" s="44">
        <v>10528.25</v>
      </c>
      <c r="F25" s="44">
        <v>3663831</v>
      </c>
      <c r="G25" s="54">
        <f t="shared" si="1"/>
        <v>4.8496067674842831E-2</v>
      </c>
      <c r="H25" s="44">
        <v>75549032.646632493</v>
      </c>
      <c r="I25" s="45">
        <f t="shared" si="2"/>
        <v>6799412.9381969245</v>
      </c>
      <c r="J25" s="46">
        <f t="shared" si="3"/>
        <v>297.82555868229997</v>
      </c>
      <c r="K25" s="45" t="s">
        <v>468</v>
      </c>
      <c r="L25" s="46" t="str">
        <f t="shared" si="4"/>
        <v/>
      </c>
    </row>
    <row r="26" spans="1:12" s="47" customFormat="1" ht="15">
      <c r="A26" s="48">
        <v>17</v>
      </c>
      <c r="B26" s="49" t="s">
        <v>293</v>
      </c>
      <c r="C26" s="41">
        <v>1</v>
      </c>
      <c r="D26" s="43">
        <v>15</v>
      </c>
      <c r="E26" s="44">
        <v>14389</v>
      </c>
      <c r="F26" s="44">
        <v>215835</v>
      </c>
      <c r="G26" s="54">
        <f t="shared" si="1"/>
        <v>6.5025910573289934E-3</v>
      </c>
      <c r="H26" s="44">
        <v>33192153.419633381</v>
      </c>
      <c r="I26" s="45">
        <f t="shared" si="2"/>
        <v>2987293.8077670042</v>
      </c>
      <c r="J26" s="46">
        <f t="shared" si="3"/>
        <v>192.60954950079952</v>
      </c>
      <c r="K26" s="45" t="s">
        <v>468</v>
      </c>
      <c r="L26" s="46" t="str">
        <f t="shared" si="4"/>
        <v/>
      </c>
    </row>
    <row r="27" spans="1:12" s="47" customFormat="1" ht="15">
      <c r="A27" s="48">
        <v>18</v>
      </c>
      <c r="B27" s="49" t="s">
        <v>294</v>
      </c>
      <c r="C27" s="41">
        <v>1</v>
      </c>
      <c r="D27" s="43">
        <v>10</v>
      </c>
      <c r="E27" s="44">
        <v>21915.599999999999</v>
      </c>
      <c r="F27" s="44">
        <v>219156</v>
      </c>
      <c r="G27" s="54">
        <f t="shared" si="1"/>
        <v>1.8190171280559789E-2</v>
      </c>
      <c r="H27" s="44">
        <v>12048044.882030141</v>
      </c>
      <c r="I27" s="45">
        <f t="shared" si="2"/>
        <v>1084324.0393827127</v>
      </c>
      <c r="J27" s="46">
        <f t="shared" si="3"/>
        <v>39.477269131701284</v>
      </c>
      <c r="K27" s="45" t="s">
        <v>468</v>
      </c>
      <c r="L27" s="46" t="str">
        <f t="shared" si="4"/>
        <v/>
      </c>
    </row>
    <row r="28" spans="1:12" s="47" customFormat="1" ht="15">
      <c r="A28" s="48">
        <v>19</v>
      </c>
      <c r="B28" s="49" t="s">
        <v>203</v>
      </c>
      <c r="C28" s="41">
        <v>0</v>
      </c>
      <c r="D28" s="43">
        <v>0</v>
      </c>
      <c r="E28" s="44">
        <v>0</v>
      </c>
      <c r="F28" s="44">
        <v>0</v>
      </c>
      <c r="G28" s="54" t="str">
        <f t="shared" si="1"/>
        <v/>
      </c>
      <c r="H28" s="44">
        <v>0</v>
      </c>
      <c r="I28" s="45">
        <f t="shared" si="2"/>
        <v>0</v>
      </c>
      <c r="J28" s="46" t="str">
        <f t="shared" si="3"/>
        <v/>
      </c>
      <c r="K28" s="45" t="s">
        <v>468</v>
      </c>
      <c r="L28" s="46" t="str">
        <f t="shared" si="4"/>
        <v/>
      </c>
    </row>
    <row r="29" spans="1:12" s="47" customFormat="1" ht="15">
      <c r="A29" s="48">
        <v>20</v>
      </c>
      <c r="B29" s="49" t="s">
        <v>295</v>
      </c>
      <c r="C29" s="41">
        <v>1</v>
      </c>
      <c r="D29" s="43">
        <v>231</v>
      </c>
      <c r="E29" s="44">
        <v>13344.406926406926</v>
      </c>
      <c r="F29" s="44">
        <v>3082558</v>
      </c>
      <c r="G29" s="54">
        <f t="shared" si="1"/>
        <v>3.9404465100164196E-2</v>
      </c>
      <c r="H29" s="44">
        <v>78228647.23995848</v>
      </c>
      <c r="I29" s="45">
        <f t="shared" si="2"/>
        <v>7040578.2515962627</v>
      </c>
      <c r="J29" s="46">
        <f t="shared" si="3"/>
        <v>296.60518248764072</v>
      </c>
      <c r="K29" s="45" t="s">
        <v>468</v>
      </c>
      <c r="L29" s="46" t="str">
        <f t="shared" si="4"/>
        <v/>
      </c>
    </row>
    <row r="30" spans="1:12" s="47" customFormat="1" ht="15">
      <c r="A30" s="48">
        <v>21</v>
      </c>
      <c r="B30" s="49" t="s">
        <v>296</v>
      </c>
      <c r="C30" s="41">
        <v>0</v>
      </c>
      <c r="D30" s="43">
        <v>0</v>
      </c>
      <c r="E30" s="44">
        <v>0</v>
      </c>
      <c r="F30" s="44">
        <v>0</v>
      </c>
      <c r="G30" s="54" t="str">
        <f t="shared" si="1"/>
        <v/>
      </c>
      <c r="H30" s="44">
        <v>0</v>
      </c>
      <c r="I30" s="45">
        <f t="shared" si="2"/>
        <v>0</v>
      </c>
      <c r="J30" s="46" t="str">
        <f t="shared" si="3"/>
        <v/>
      </c>
      <c r="K30" s="45" t="s">
        <v>468</v>
      </c>
      <c r="L30" s="46" t="str">
        <f t="shared" si="4"/>
        <v/>
      </c>
    </row>
    <row r="31" spans="1:12" s="47" customFormat="1" ht="15">
      <c r="A31" s="48">
        <v>22</v>
      </c>
      <c r="B31" s="49" t="s">
        <v>297</v>
      </c>
      <c r="C31" s="41">
        <v>0</v>
      </c>
      <c r="D31" s="43">
        <v>0</v>
      </c>
      <c r="E31" s="44">
        <v>15860.577692307688</v>
      </c>
      <c r="F31" s="44">
        <v>0</v>
      </c>
      <c r="G31" s="54" t="str">
        <f t="shared" si="1"/>
        <v/>
      </c>
      <c r="H31" s="44">
        <v>233833</v>
      </c>
      <c r="I31" s="45">
        <f t="shared" si="2"/>
        <v>21044.969999999998</v>
      </c>
      <c r="J31" s="46" t="str">
        <f t="shared" si="3"/>
        <v/>
      </c>
      <c r="K31" s="45" t="s">
        <v>468</v>
      </c>
      <c r="L31" s="46" t="str">
        <f t="shared" si="4"/>
        <v/>
      </c>
    </row>
    <row r="32" spans="1:12" s="47" customFormat="1" ht="15">
      <c r="A32" s="48">
        <v>23</v>
      </c>
      <c r="B32" s="49" t="s">
        <v>402</v>
      </c>
      <c r="C32" s="41">
        <v>1</v>
      </c>
      <c r="D32" s="43">
        <v>0</v>
      </c>
      <c r="E32" s="44">
        <v>16737.322017925588</v>
      </c>
      <c r="F32" s="44">
        <v>0</v>
      </c>
      <c r="G32" s="54" t="str">
        <f t="shared" si="1"/>
        <v/>
      </c>
      <c r="H32" s="44">
        <v>46119896</v>
      </c>
      <c r="I32" s="45">
        <f t="shared" si="2"/>
        <v>4150790.6399999997</v>
      </c>
      <c r="J32" s="46">
        <f t="shared" si="3"/>
        <v>247.99610329266079</v>
      </c>
      <c r="K32" s="45" t="s">
        <v>468</v>
      </c>
      <c r="L32" s="46" t="str">
        <f t="shared" si="4"/>
        <v/>
      </c>
    </row>
    <row r="33" spans="1:12" s="47" customFormat="1" ht="15">
      <c r="A33" s="48">
        <v>24</v>
      </c>
      <c r="B33" s="49" t="s">
        <v>270</v>
      </c>
      <c r="C33" s="41">
        <v>1</v>
      </c>
      <c r="D33" s="43">
        <v>42</v>
      </c>
      <c r="E33" s="44">
        <v>12065.428571428571</v>
      </c>
      <c r="F33" s="44">
        <v>506748</v>
      </c>
      <c r="G33" s="54">
        <f t="shared" si="1"/>
        <v>1.7276926611771749E-2</v>
      </c>
      <c r="H33" s="44">
        <v>29330911.185020827</v>
      </c>
      <c r="I33" s="45">
        <f t="shared" si="2"/>
        <v>2639782.0066518742</v>
      </c>
      <c r="J33" s="46">
        <f t="shared" si="3"/>
        <v>176.7889133837306</v>
      </c>
      <c r="K33" s="45" t="s">
        <v>468</v>
      </c>
      <c r="L33" s="46" t="str">
        <f t="shared" si="4"/>
        <v/>
      </c>
    </row>
    <row r="34" spans="1:12" s="47" customFormat="1" ht="15">
      <c r="A34" s="48">
        <v>25</v>
      </c>
      <c r="B34" s="49" t="s">
        <v>48</v>
      </c>
      <c r="C34" s="41">
        <v>1</v>
      </c>
      <c r="D34" s="43">
        <v>48</v>
      </c>
      <c r="E34" s="44">
        <v>13569.583333333334</v>
      </c>
      <c r="F34" s="44">
        <v>651340</v>
      </c>
      <c r="G34" s="54">
        <f t="shared" si="1"/>
        <v>2.0270307727384487E-2</v>
      </c>
      <c r="H34" s="44">
        <v>32132713.955795653</v>
      </c>
      <c r="I34" s="45">
        <f t="shared" si="2"/>
        <v>2891944.2560216086</v>
      </c>
      <c r="J34" s="46">
        <f t="shared" si="3"/>
        <v>165.11960617962541</v>
      </c>
      <c r="K34" s="45" t="s">
        <v>468</v>
      </c>
      <c r="L34" s="46" t="str">
        <f t="shared" si="4"/>
        <v/>
      </c>
    </row>
    <row r="35" spans="1:12" s="47" customFormat="1" ht="15">
      <c r="A35" s="48">
        <v>26</v>
      </c>
      <c r="B35" s="49" t="s">
        <v>367</v>
      </c>
      <c r="C35" s="41">
        <v>1</v>
      </c>
      <c r="D35" s="43">
        <v>1</v>
      </c>
      <c r="E35" s="44">
        <v>14582</v>
      </c>
      <c r="F35" s="44">
        <v>14582</v>
      </c>
      <c r="G35" s="54">
        <f t="shared" si="1"/>
        <v>2.4992952678062159E-4</v>
      </c>
      <c r="H35" s="44">
        <v>58344446.884019077</v>
      </c>
      <c r="I35" s="45">
        <f t="shared" si="2"/>
        <v>5251000.2195617165</v>
      </c>
      <c r="J35" s="46">
        <f t="shared" si="3"/>
        <v>359.10151005086522</v>
      </c>
      <c r="K35" s="45" t="s">
        <v>468</v>
      </c>
      <c r="L35" s="46" t="str">
        <f t="shared" si="4"/>
        <v/>
      </c>
    </row>
    <row r="36" spans="1:12" s="47" customFormat="1" ht="15">
      <c r="A36" s="48">
        <v>27</v>
      </c>
      <c r="B36" s="49" t="s">
        <v>298</v>
      </c>
      <c r="C36" s="41">
        <v>1</v>
      </c>
      <c r="D36" s="43">
        <v>0</v>
      </c>
      <c r="E36" s="44">
        <v>10987.878927648577</v>
      </c>
      <c r="F36" s="44">
        <v>0</v>
      </c>
      <c r="G36" s="54" t="str">
        <f t="shared" si="1"/>
        <v/>
      </c>
      <c r="H36" s="44">
        <v>8482174</v>
      </c>
      <c r="I36" s="45">
        <f t="shared" si="2"/>
        <v>763395.65999999992</v>
      </c>
      <c r="J36" s="46">
        <f t="shared" si="3"/>
        <v>69.476162326387026</v>
      </c>
      <c r="K36" s="45">
        <v>1526791.3199999998</v>
      </c>
      <c r="L36" s="46">
        <f t="shared" si="4"/>
        <v>138.95232465277405</v>
      </c>
    </row>
    <row r="37" spans="1:12" s="47" customFormat="1" ht="15">
      <c r="A37" s="48">
        <v>28</v>
      </c>
      <c r="B37" s="49" t="s">
        <v>54</v>
      </c>
      <c r="C37" s="41">
        <v>1</v>
      </c>
      <c r="D37" s="43">
        <v>1</v>
      </c>
      <c r="E37" s="44">
        <v>21501</v>
      </c>
      <c r="F37" s="44">
        <v>21501</v>
      </c>
      <c r="G37" s="54">
        <f t="shared" si="1"/>
        <v>6.1855011691491907E-3</v>
      </c>
      <c r="H37" s="44">
        <v>3476032</v>
      </c>
      <c r="I37" s="45">
        <f t="shared" si="2"/>
        <v>312842.88</v>
      </c>
      <c r="J37" s="46">
        <f t="shared" si="3"/>
        <v>13.550154876517372</v>
      </c>
      <c r="K37" s="45" t="s">
        <v>468</v>
      </c>
      <c r="L37" s="46" t="str">
        <f t="shared" si="4"/>
        <v/>
      </c>
    </row>
    <row r="38" spans="1:12" s="47" customFormat="1" ht="15">
      <c r="A38" s="48">
        <v>29</v>
      </c>
      <c r="B38" s="49" t="s">
        <v>299</v>
      </c>
      <c r="C38" s="41">
        <v>0</v>
      </c>
      <c r="D38" s="43">
        <v>0</v>
      </c>
      <c r="E38" s="44">
        <v>0</v>
      </c>
      <c r="F38" s="44">
        <v>0</v>
      </c>
      <c r="G38" s="54" t="str">
        <f t="shared" si="1"/>
        <v/>
      </c>
      <c r="H38" s="44">
        <v>0</v>
      </c>
      <c r="I38" s="45">
        <f t="shared" si="2"/>
        <v>0</v>
      </c>
      <c r="J38" s="46" t="str">
        <f t="shared" si="3"/>
        <v/>
      </c>
      <c r="K38" s="45" t="s">
        <v>468</v>
      </c>
      <c r="L38" s="46" t="str">
        <f t="shared" si="4"/>
        <v/>
      </c>
    </row>
    <row r="39" spans="1:12" s="47" customFormat="1" ht="15">
      <c r="A39" s="48">
        <v>30</v>
      </c>
      <c r="B39" s="49" t="s">
        <v>170</v>
      </c>
      <c r="C39" s="41">
        <v>1</v>
      </c>
      <c r="D39" s="43">
        <v>11</v>
      </c>
      <c r="E39" s="44">
        <v>14915</v>
      </c>
      <c r="F39" s="44">
        <v>164065</v>
      </c>
      <c r="G39" s="54">
        <f t="shared" si="1"/>
        <v>2.7280081536556256E-3</v>
      </c>
      <c r="H39" s="44">
        <v>60140949.278376311</v>
      </c>
      <c r="I39" s="45">
        <f t="shared" si="2"/>
        <v>5412685.4350538682</v>
      </c>
      <c r="J39" s="46">
        <f t="shared" si="3"/>
        <v>351.90214113669919</v>
      </c>
      <c r="K39" s="45" t="s">
        <v>468</v>
      </c>
      <c r="L39" s="46" t="str">
        <f t="shared" si="4"/>
        <v/>
      </c>
    </row>
    <row r="40" spans="1:12" s="47" customFormat="1" ht="15">
      <c r="A40" s="48">
        <v>31</v>
      </c>
      <c r="B40" s="49" t="s">
        <v>172</v>
      </c>
      <c r="C40" s="41">
        <v>1</v>
      </c>
      <c r="D40" s="43">
        <v>147</v>
      </c>
      <c r="E40" s="44">
        <v>14386.843537414967</v>
      </c>
      <c r="F40" s="44">
        <v>2114866</v>
      </c>
      <c r="G40" s="54">
        <f t="shared" si="1"/>
        <v>2.7965477926115249E-2</v>
      </c>
      <c r="H40" s="44">
        <v>75624167.968359873</v>
      </c>
      <c r="I40" s="45">
        <f t="shared" si="2"/>
        <v>6806175.1171523882</v>
      </c>
      <c r="J40" s="46">
        <f t="shared" si="3"/>
        <v>326.08327913986091</v>
      </c>
      <c r="K40" s="45" t="s">
        <v>468</v>
      </c>
      <c r="L40" s="46" t="str">
        <f t="shared" si="4"/>
        <v/>
      </c>
    </row>
    <row r="41" spans="1:12" s="47" customFormat="1" ht="15">
      <c r="A41" s="48">
        <v>32</v>
      </c>
      <c r="B41" s="49" t="s">
        <v>300</v>
      </c>
      <c r="C41" s="41">
        <v>0</v>
      </c>
      <c r="D41" s="43">
        <v>0</v>
      </c>
      <c r="E41" s="44">
        <v>15152.3815</v>
      </c>
      <c r="F41" s="44">
        <v>0</v>
      </c>
      <c r="G41" s="54" t="str">
        <f t="shared" si="1"/>
        <v/>
      </c>
      <c r="H41" s="44">
        <v>478185</v>
      </c>
      <c r="I41" s="45">
        <f t="shared" si="2"/>
        <v>43036.65</v>
      </c>
      <c r="J41" s="46" t="str">
        <f t="shared" si="3"/>
        <v/>
      </c>
      <c r="K41" s="45" t="s">
        <v>468</v>
      </c>
      <c r="L41" s="46" t="str">
        <f t="shared" si="4"/>
        <v/>
      </c>
    </row>
    <row r="42" spans="1:12" s="47" customFormat="1" ht="15">
      <c r="A42" s="48">
        <v>33</v>
      </c>
      <c r="B42" s="49" t="s">
        <v>342</v>
      </c>
      <c r="C42" s="41">
        <v>0</v>
      </c>
      <c r="D42" s="43">
        <v>0</v>
      </c>
      <c r="E42" s="44">
        <v>13837.16</v>
      </c>
      <c r="F42" s="44">
        <v>0</v>
      </c>
      <c r="G42" s="54" t="str">
        <f t="shared" si="1"/>
        <v/>
      </c>
      <c r="H42" s="44">
        <v>134980</v>
      </c>
      <c r="I42" s="45">
        <f t="shared" si="2"/>
        <v>12148.199999999999</v>
      </c>
      <c r="J42" s="46" t="str">
        <f t="shared" si="3"/>
        <v/>
      </c>
      <c r="K42" s="45" t="s">
        <v>468</v>
      </c>
      <c r="L42" s="46" t="str">
        <f t="shared" si="4"/>
        <v/>
      </c>
    </row>
    <row r="43" spans="1:12" s="47" customFormat="1" ht="15">
      <c r="A43" s="48">
        <v>34</v>
      </c>
      <c r="B43" s="49" t="s">
        <v>285</v>
      </c>
      <c r="C43" s="41">
        <v>0</v>
      </c>
      <c r="D43" s="43">
        <v>0</v>
      </c>
      <c r="E43" s="44">
        <v>14264.24656</v>
      </c>
      <c r="F43" s="44">
        <v>0</v>
      </c>
      <c r="G43" s="54" t="str">
        <f t="shared" si="1"/>
        <v/>
      </c>
      <c r="H43" s="44">
        <v>16032</v>
      </c>
      <c r="I43" s="45">
        <f t="shared" si="2"/>
        <v>1442.8799999999999</v>
      </c>
      <c r="J43" s="46" t="str">
        <f t="shared" si="3"/>
        <v/>
      </c>
      <c r="K43" s="45" t="s">
        <v>468</v>
      </c>
      <c r="L43" s="46" t="str">
        <f t="shared" si="4"/>
        <v/>
      </c>
    </row>
    <row r="44" spans="1:12" s="47" customFormat="1" ht="15">
      <c r="A44" s="48">
        <v>35</v>
      </c>
      <c r="B44" s="49" t="s">
        <v>371</v>
      </c>
      <c r="C44" s="41">
        <v>1</v>
      </c>
      <c r="D44" s="43">
        <v>11025</v>
      </c>
      <c r="E44" s="44">
        <v>16750.581224489797</v>
      </c>
      <c r="F44" s="44">
        <v>184675158</v>
      </c>
      <c r="G44" s="54">
        <f t="shared" si="1"/>
        <v>0.15870085958438565</v>
      </c>
      <c r="H44" s="44">
        <v>1163668290.6673427</v>
      </c>
      <c r="I44" s="45">
        <f t="shared" si="2"/>
        <v>104730146.16006084</v>
      </c>
      <c r="J44" s="46">
        <f t="shared" si="3"/>
        <v>-4772.6709162221441</v>
      </c>
      <c r="K44" s="45">
        <v>209460292.32012168</v>
      </c>
      <c r="L44" s="46">
        <f t="shared" si="4"/>
        <v>1479.6581675557113</v>
      </c>
    </row>
    <row r="45" spans="1:12" s="47" customFormat="1" ht="15">
      <c r="A45" s="48">
        <v>36</v>
      </c>
      <c r="B45" s="49" t="s">
        <v>301</v>
      </c>
      <c r="C45" s="41">
        <v>1</v>
      </c>
      <c r="D45" s="43">
        <v>145</v>
      </c>
      <c r="E45" s="44">
        <v>15322.710344827587</v>
      </c>
      <c r="F45" s="44">
        <v>2221793</v>
      </c>
      <c r="G45" s="54">
        <f t="shared" si="1"/>
        <v>7.4380863860190133E-2</v>
      </c>
      <c r="H45" s="44">
        <v>29870492.014938004</v>
      </c>
      <c r="I45" s="45">
        <f t="shared" si="2"/>
        <v>2688344.2813444203</v>
      </c>
      <c r="J45" s="46">
        <f t="shared" si="3"/>
        <v>30.448352206952194</v>
      </c>
      <c r="K45" s="45" t="s">
        <v>468</v>
      </c>
      <c r="L45" s="46" t="str">
        <f t="shared" si="4"/>
        <v/>
      </c>
    </row>
    <row r="46" spans="1:12" s="47" customFormat="1" ht="15">
      <c r="A46" s="48">
        <v>37</v>
      </c>
      <c r="B46" s="49" t="s">
        <v>197</v>
      </c>
      <c r="C46" s="41">
        <v>0</v>
      </c>
      <c r="D46" s="43">
        <v>0</v>
      </c>
      <c r="E46" s="44">
        <v>15242.050000000001</v>
      </c>
      <c r="F46" s="44">
        <v>0</v>
      </c>
      <c r="G46" s="54" t="str">
        <f t="shared" si="1"/>
        <v/>
      </c>
      <c r="H46" s="44">
        <v>145636</v>
      </c>
      <c r="I46" s="45">
        <f t="shared" si="2"/>
        <v>13107.24</v>
      </c>
      <c r="J46" s="46" t="str">
        <f t="shared" si="3"/>
        <v/>
      </c>
      <c r="K46" s="45" t="s">
        <v>468</v>
      </c>
      <c r="L46" s="46" t="str">
        <f t="shared" si="4"/>
        <v/>
      </c>
    </row>
    <row r="47" spans="1:12" s="47" customFormat="1" ht="15">
      <c r="A47" s="48">
        <v>38</v>
      </c>
      <c r="B47" s="49" t="s">
        <v>302</v>
      </c>
      <c r="C47" s="41">
        <v>1</v>
      </c>
      <c r="D47" s="43">
        <v>0</v>
      </c>
      <c r="E47" s="44">
        <v>16922.433108409088</v>
      </c>
      <c r="F47" s="44">
        <v>0</v>
      </c>
      <c r="G47" s="54" t="str">
        <f t="shared" si="1"/>
        <v/>
      </c>
      <c r="H47" s="44">
        <v>12754590</v>
      </c>
      <c r="I47" s="45">
        <f t="shared" si="2"/>
        <v>1147913.0999999999</v>
      </c>
      <c r="J47" s="46">
        <f t="shared" si="3"/>
        <v>67.833809278263857</v>
      </c>
      <c r="K47" s="45" t="s">
        <v>468</v>
      </c>
      <c r="L47" s="46" t="str">
        <f t="shared" si="4"/>
        <v/>
      </c>
    </row>
    <row r="48" spans="1:12" s="47" customFormat="1" ht="15">
      <c r="A48" s="48">
        <v>39</v>
      </c>
      <c r="B48" s="49" t="s">
        <v>354</v>
      </c>
      <c r="C48" s="41">
        <v>1</v>
      </c>
      <c r="D48" s="43">
        <v>0</v>
      </c>
      <c r="E48" s="44">
        <v>13356.519720279721</v>
      </c>
      <c r="F48" s="44">
        <v>0</v>
      </c>
      <c r="G48" s="54" t="str">
        <f t="shared" si="1"/>
        <v/>
      </c>
      <c r="H48" s="44">
        <v>3758554.4698125003</v>
      </c>
      <c r="I48" s="45">
        <f t="shared" si="2"/>
        <v>338269.90228312503</v>
      </c>
      <c r="J48" s="46">
        <f t="shared" si="3"/>
        <v>25.326200939120149</v>
      </c>
      <c r="K48" s="45" t="s">
        <v>468</v>
      </c>
      <c r="L48" s="46" t="str">
        <f t="shared" si="4"/>
        <v/>
      </c>
    </row>
    <row r="49" spans="1:12" s="47" customFormat="1" ht="15">
      <c r="A49" s="48">
        <v>40</v>
      </c>
      <c r="B49" s="49" t="s">
        <v>320</v>
      </c>
      <c r="C49" s="41">
        <v>1</v>
      </c>
      <c r="D49" s="43">
        <v>12</v>
      </c>
      <c r="E49" s="44">
        <v>14755</v>
      </c>
      <c r="F49" s="44">
        <v>177060</v>
      </c>
      <c r="G49" s="54">
        <f t="shared" si="1"/>
        <v>2.3047620527317497E-3</v>
      </c>
      <c r="H49" s="44">
        <v>76823548.786798745</v>
      </c>
      <c r="I49" s="45">
        <f t="shared" si="2"/>
        <v>6914119.3908118866</v>
      </c>
      <c r="J49" s="46">
        <f t="shared" si="3"/>
        <v>456.59501123767444</v>
      </c>
      <c r="K49" s="45" t="s">
        <v>468</v>
      </c>
      <c r="L49" s="46" t="str">
        <f t="shared" si="4"/>
        <v/>
      </c>
    </row>
    <row r="50" spans="1:12" s="47" customFormat="1" ht="15">
      <c r="A50" s="48">
        <v>41</v>
      </c>
      <c r="B50" s="49" t="s">
        <v>280</v>
      </c>
      <c r="C50" s="41">
        <v>1</v>
      </c>
      <c r="D50" s="43">
        <v>0</v>
      </c>
      <c r="E50" s="44">
        <v>18256.586624472577</v>
      </c>
      <c r="F50" s="44">
        <v>0</v>
      </c>
      <c r="G50" s="54" t="str">
        <f t="shared" si="1"/>
        <v/>
      </c>
      <c r="H50" s="44">
        <v>9258370.4000000004</v>
      </c>
      <c r="I50" s="45">
        <f t="shared" si="2"/>
        <v>833253.33600000001</v>
      </c>
      <c r="J50" s="46">
        <f t="shared" si="3"/>
        <v>45.641244617054603</v>
      </c>
      <c r="K50" s="45" t="s">
        <v>468</v>
      </c>
      <c r="L50" s="46" t="str">
        <f t="shared" si="4"/>
        <v/>
      </c>
    </row>
    <row r="51" spans="1:12" s="47" customFormat="1" ht="15">
      <c r="A51" s="48">
        <v>42</v>
      </c>
      <c r="B51" s="49" t="s">
        <v>303</v>
      </c>
      <c r="C51" s="41">
        <v>0</v>
      </c>
      <c r="D51" s="43">
        <v>0</v>
      </c>
      <c r="E51" s="44">
        <v>13837.159999999996</v>
      </c>
      <c r="F51" s="44">
        <v>0</v>
      </c>
      <c r="G51" s="54" t="str">
        <f t="shared" si="1"/>
        <v/>
      </c>
      <c r="H51" s="44">
        <v>1508441</v>
      </c>
      <c r="I51" s="45">
        <f t="shared" si="2"/>
        <v>135759.69</v>
      </c>
      <c r="J51" s="46" t="str">
        <f t="shared" si="3"/>
        <v/>
      </c>
      <c r="K51" s="45" t="s">
        <v>468</v>
      </c>
      <c r="L51" s="46" t="str">
        <f t="shared" si="4"/>
        <v/>
      </c>
    </row>
    <row r="52" spans="1:12" s="47" customFormat="1" ht="15">
      <c r="A52" s="48">
        <v>43</v>
      </c>
      <c r="B52" s="49" t="s">
        <v>304</v>
      </c>
      <c r="C52" s="41">
        <v>1</v>
      </c>
      <c r="D52" s="43">
        <v>2</v>
      </c>
      <c r="E52" s="44">
        <v>13406</v>
      </c>
      <c r="F52" s="44">
        <v>26812</v>
      </c>
      <c r="G52" s="54">
        <f t="shared" si="1"/>
        <v>6.6342027657623681E-3</v>
      </c>
      <c r="H52" s="44">
        <v>4041480.332553403</v>
      </c>
      <c r="I52" s="45">
        <f t="shared" si="2"/>
        <v>363733.22992980626</v>
      </c>
      <c r="J52" s="46">
        <f t="shared" si="3"/>
        <v>25.13212217886068</v>
      </c>
      <c r="K52" s="45" t="s">
        <v>468</v>
      </c>
      <c r="L52" s="46" t="str">
        <f t="shared" si="4"/>
        <v/>
      </c>
    </row>
    <row r="53" spans="1:12" s="47" customFormat="1" ht="15">
      <c r="A53" s="48">
        <v>44</v>
      </c>
      <c r="B53" s="49" t="s">
        <v>225</v>
      </c>
      <c r="C53" s="41">
        <v>1</v>
      </c>
      <c r="D53" s="43">
        <v>1046</v>
      </c>
      <c r="E53" s="44">
        <v>11657.070745697896</v>
      </c>
      <c r="F53" s="44">
        <v>12193296</v>
      </c>
      <c r="G53" s="54">
        <f t="shared" si="1"/>
        <v>5.5193857918879353E-2</v>
      </c>
      <c r="H53" s="44">
        <v>220917624.8908163</v>
      </c>
      <c r="I53" s="45">
        <f t="shared" si="2"/>
        <v>19882586.240173467</v>
      </c>
      <c r="J53" s="46">
        <f t="shared" si="3"/>
        <v>659.62456674728855</v>
      </c>
      <c r="K53" s="45" t="s">
        <v>468</v>
      </c>
      <c r="L53" s="46" t="str">
        <f t="shared" si="4"/>
        <v/>
      </c>
    </row>
    <row r="54" spans="1:12" s="47" customFormat="1" ht="15">
      <c r="A54" s="48">
        <v>45</v>
      </c>
      <c r="B54" s="49" t="s">
        <v>305</v>
      </c>
      <c r="C54" s="41">
        <v>1</v>
      </c>
      <c r="D54" s="43">
        <v>2</v>
      </c>
      <c r="E54" s="44">
        <v>11804</v>
      </c>
      <c r="F54" s="44">
        <v>23608</v>
      </c>
      <c r="G54" s="54">
        <f t="shared" si="1"/>
        <v>7.0575166216226099E-3</v>
      </c>
      <c r="H54" s="44">
        <v>3345085.9935165453</v>
      </c>
      <c r="I54" s="45">
        <f t="shared" si="2"/>
        <v>301057.73941648909</v>
      </c>
      <c r="J54" s="46">
        <f t="shared" si="3"/>
        <v>23.504722078658851</v>
      </c>
      <c r="K54" s="45" t="s">
        <v>468</v>
      </c>
      <c r="L54" s="46" t="str">
        <f t="shared" si="4"/>
        <v/>
      </c>
    </row>
    <row r="55" spans="1:12" s="47" customFormat="1" ht="15">
      <c r="A55" s="48">
        <v>46</v>
      </c>
      <c r="B55" s="49" t="s">
        <v>306</v>
      </c>
      <c r="C55" s="41">
        <v>1</v>
      </c>
      <c r="D55" s="43">
        <v>3</v>
      </c>
      <c r="E55" s="44">
        <v>22959.666666666668</v>
      </c>
      <c r="F55" s="44">
        <v>68879</v>
      </c>
      <c r="G55" s="54">
        <f t="shared" si="1"/>
        <v>4.884225917247332E-4</v>
      </c>
      <c r="H55" s="44">
        <v>141023370.26789099</v>
      </c>
      <c r="I55" s="45">
        <f t="shared" si="2"/>
        <v>12692103.324110189</v>
      </c>
      <c r="J55" s="46">
        <f t="shared" si="3"/>
        <v>549.79998217643356</v>
      </c>
      <c r="K55" s="45" t="s">
        <v>468</v>
      </c>
      <c r="L55" s="46" t="str">
        <f t="shared" si="4"/>
        <v/>
      </c>
    </row>
    <row r="56" spans="1:12" s="47" customFormat="1" ht="15">
      <c r="A56" s="48">
        <v>47</v>
      </c>
      <c r="B56" s="49" t="s">
        <v>307</v>
      </c>
      <c r="C56" s="41">
        <v>0</v>
      </c>
      <c r="D56" s="43">
        <v>0</v>
      </c>
      <c r="E56" s="44">
        <v>13837.16</v>
      </c>
      <c r="F56" s="44">
        <v>0</v>
      </c>
      <c r="G56" s="54" t="str">
        <f t="shared" si="1"/>
        <v/>
      </c>
      <c r="H56" s="44">
        <v>27720</v>
      </c>
      <c r="I56" s="45">
        <f t="shared" si="2"/>
        <v>2494.7999999999997</v>
      </c>
      <c r="J56" s="46" t="str">
        <f t="shared" si="3"/>
        <v/>
      </c>
      <c r="K56" s="45" t="s">
        <v>468</v>
      </c>
      <c r="L56" s="46" t="str">
        <f t="shared" si="4"/>
        <v/>
      </c>
    </row>
    <row r="57" spans="1:12" s="47" customFormat="1" ht="15">
      <c r="A57" s="48">
        <v>48</v>
      </c>
      <c r="B57" s="49" t="s">
        <v>308</v>
      </c>
      <c r="C57" s="41">
        <v>1</v>
      </c>
      <c r="D57" s="43">
        <v>5</v>
      </c>
      <c r="E57" s="44">
        <v>16872</v>
      </c>
      <c r="F57" s="44">
        <v>84360</v>
      </c>
      <c r="G57" s="54">
        <f t="shared" si="1"/>
        <v>1.2097289859063216E-3</v>
      </c>
      <c r="H57" s="44">
        <v>69734627.32795313</v>
      </c>
      <c r="I57" s="45">
        <f t="shared" si="2"/>
        <v>6276116.4595157811</v>
      </c>
      <c r="J57" s="46">
        <f t="shared" si="3"/>
        <v>366.98414293004868</v>
      </c>
      <c r="K57" s="45" t="s">
        <v>468</v>
      </c>
      <c r="L57" s="46" t="str">
        <f t="shared" si="4"/>
        <v/>
      </c>
    </row>
    <row r="58" spans="1:12" s="47" customFormat="1" ht="15">
      <c r="A58" s="48">
        <v>49</v>
      </c>
      <c r="B58" s="49" t="s">
        <v>246</v>
      </c>
      <c r="C58" s="41">
        <v>1</v>
      </c>
      <c r="D58" s="43">
        <v>591</v>
      </c>
      <c r="E58" s="44">
        <v>28004.566835871403</v>
      </c>
      <c r="F58" s="44">
        <v>16550699</v>
      </c>
      <c r="G58" s="54">
        <f t="shared" si="1"/>
        <v>8.0002599974014502E-2</v>
      </c>
      <c r="H58" s="44">
        <v>206877014.06424043</v>
      </c>
      <c r="I58" s="45">
        <f t="shared" si="2"/>
        <v>18618931.265781637</v>
      </c>
      <c r="J58" s="46">
        <f t="shared" si="3"/>
        <v>73.853392480701132</v>
      </c>
      <c r="K58" s="45" t="s">
        <v>468</v>
      </c>
      <c r="L58" s="46" t="str">
        <f t="shared" si="4"/>
        <v/>
      </c>
    </row>
    <row r="59" spans="1:12" s="47" customFormat="1" ht="15">
      <c r="A59" s="48">
        <v>50</v>
      </c>
      <c r="B59" s="49" t="s">
        <v>309</v>
      </c>
      <c r="C59" s="41">
        <v>1</v>
      </c>
      <c r="D59" s="43">
        <v>14</v>
      </c>
      <c r="E59" s="44">
        <v>15833.285714285714</v>
      </c>
      <c r="F59" s="44">
        <v>221666</v>
      </c>
      <c r="G59" s="54">
        <f t="shared" si="1"/>
        <v>4.2038906612984822E-3</v>
      </c>
      <c r="H59" s="44">
        <v>52728773.857199371</v>
      </c>
      <c r="I59" s="45">
        <f t="shared" si="2"/>
        <v>4745589.6471479433</v>
      </c>
      <c r="J59" s="46">
        <f t="shared" si="3"/>
        <v>285.72235281942744</v>
      </c>
      <c r="K59" s="45" t="s">
        <v>468</v>
      </c>
      <c r="L59" s="46" t="str">
        <f t="shared" si="4"/>
        <v/>
      </c>
    </row>
    <row r="60" spans="1:12" s="47" customFormat="1" ht="15">
      <c r="A60" s="48">
        <v>51</v>
      </c>
      <c r="B60" s="49" t="s">
        <v>238</v>
      </c>
      <c r="C60" s="41">
        <v>1</v>
      </c>
      <c r="D60" s="43">
        <v>1</v>
      </c>
      <c r="E60" s="44">
        <v>20502</v>
      </c>
      <c r="F60" s="44">
        <v>20502</v>
      </c>
      <c r="G60" s="54">
        <f t="shared" si="1"/>
        <v>1.7632207856315943E-3</v>
      </c>
      <c r="H60" s="44">
        <v>11627585.250281679</v>
      </c>
      <c r="I60" s="45">
        <f t="shared" si="2"/>
        <v>1046482.6725253511</v>
      </c>
      <c r="J60" s="46">
        <f t="shared" si="3"/>
        <v>50.042955444607891</v>
      </c>
      <c r="K60" s="45" t="s">
        <v>468</v>
      </c>
      <c r="L60" s="46" t="str">
        <f t="shared" si="4"/>
        <v/>
      </c>
    </row>
    <row r="61" spans="1:12" s="47" customFormat="1" ht="15">
      <c r="A61" s="48">
        <v>52</v>
      </c>
      <c r="B61" s="49" t="s">
        <v>310</v>
      </c>
      <c r="C61" s="41">
        <v>1</v>
      </c>
      <c r="D61" s="43">
        <v>52</v>
      </c>
      <c r="E61" s="44">
        <v>13412.961538461539</v>
      </c>
      <c r="F61" s="44">
        <v>697474</v>
      </c>
      <c r="G61" s="54">
        <f t="shared" si="1"/>
        <v>3.0674306839412666E-2</v>
      </c>
      <c r="H61" s="44">
        <v>22738052.522309411</v>
      </c>
      <c r="I61" s="45">
        <f t="shared" si="2"/>
        <v>2046424.727007847</v>
      </c>
      <c r="J61" s="46">
        <f t="shared" si="3"/>
        <v>100.57068479170269</v>
      </c>
      <c r="K61" s="45" t="s">
        <v>468</v>
      </c>
      <c r="L61" s="46" t="str">
        <f t="shared" si="4"/>
        <v/>
      </c>
    </row>
    <row r="62" spans="1:12" s="47" customFormat="1" ht="15">
      <c r="A62" s="48">
        <v>53</v>
      </c>
      <c r="B62" s="49" t="s">
        <v>275</v>
      </c>
      <c r="C62" s="41">
        <v>0</v>
      </c>
      <c r="D62" s="43">
        <v>0</v>
      </c>
      <c r="E62" s="44">
        <v>16228.471818181819</v>
      </c>
      <c r="F62" s="44">
        <v>0</v>
      </c>
      <c r="G62" s="54" t="str">
        <f t="shared" si="1"/>
        <v/>
      </c>
      <c r="H62" s="44">
        <v>191821.52</v>
      </c>
      <c r="I62" s="45">
        <f t="shared" si="2"/>
        <v>17263.936799999999</v>
      </c>
      <c r="J62" s="46" t="str">
        <f t="shared" si="3"/>
        <v/>
      </c>
      <c r="K62" s="45" t="s">
        <v>468</v>
      </c>
      <c r="L62" s="46" t="str">
        <f t="shared" si="4"/>
        <v/>
      </c>
    </row>
    <row r="63" spans="1:12" s="47" customFormat="1" ht="15">
      <c r="A63" s="48">
        <v>54</v>
      </c>
      <c r="B63" s="49" t="s">
        <v>311</v>
      </c>
      <c r="C63" s="41">
        <v>0</v>
      </c>
      <c r="D63" s="43">
        <v>0</v>
      </c>
      <c r="E63" s="44">
        <v>13837.159999999998</v>
      </c>
      <c r="F63" s="44">
        <v>0</v>
      </c>
      <c r="G63" s="54" t="str">
        <f t="shared" si="1"/>
        <v/>
      </c>
      <c r="H63" s="44">
        <v>67791</v>
      </c>
      <c r="I63" s="45">
        <f t="shared" si="2"/>
        <v>6101.19</v>
      </c>
      <c r="J63" s="46" t="str">
        <f t="shared" si="3"/>
        <v/>
      </c>
      <c r="K63" s="45" t="s">
        <v>468</v>
      </c>
      <c r="L63" s="46" t="str">
        <f t="shared" si="4"/>
        <v/>
      </c>
    </row>
    <row r="64" spans="1:12" s="47" customFormat="1" ht="15">
      <c r="A64" s="48">
        <v>55</v>
      </c>
      <c r="B64" s="49" t="s">
        <v>312</v>
      </c>
      <c r="C64" s="41">
        <v>0</v>
      </c>
      <c r="D64" s="43">
        <v>0</v>
      </c>
      <c r="E64" s="44">
        <v>0</v>
      </c>
      <c r="F64" s="44">
        <v>0</v>
      </c>
      <c r="G64" s="54" t="str">
        <f t="shared" si="1"/>
        <v/>
      </c>
      <c r="H64" s="44">
        <v>0</v>
      </c>
      <c r="I64" s="45">
        <f t="shared" si="2"/>
        <v>0</v>
      </c>
      <c r="J64" s="46" t="str">
        <f t="shared" si="3"/>
        <v/>
      </c>
      <c r="K64" s="45" t="s">
        <v>468</v>
      </c>
      <c r="L64" s="46" t="str">
        <f t="shared" si="4"/>
        <v/>
      </c>
    </row>
    <row r="65" spans="1:12" s="47" customFormat="1" ht="15">
      <c r="A65" s="48">
        <v>56</v>
      </c>
      <c r="B65" s="49" t="s">
        <v>174</v>
      </c>
      <c r="C65" s="41">
        <v>1</v>
      </c>
      <c r="D65" s="43">
        <v>122</v>
      </c>
      <c r="E65" s="44">
        <v>13637.540983606557</v>
      </c>
      <c r="F65" s="44">
        <v>1663780</v>
      </c>
      <c r="G65" s="54">
        <f t="shared" si="1"/>
        <v>2.3873474749010123E-2</v>
      </c>
      <c r="H65" s="44">
        <v>69691572.655085996</v>
      </c>
      <c r="I65" s="45">
        <f t="shared" si="2"/>
        <v>6272241.5389577392</v>
      </c>
      <c r="J65" s="46">
        <f t="shared" si="3"/>
        <v>337.92467018045909</v>
      </c>
      <c r="K65" s="45" t="s">
        <v>468</v>
      </c>
      <c r="L65" s="46" t="str">
        <f t="shared" si="4"/>
        <v/>
      </c>
    </row>
    <row r="66" spans="1:12" s="47" customFormat="1" ht="15">
      <c r="A66" s="48">
        <v>57</v>
      </c>
      <c r="B66" s="49" t="s">
        <v>243</v>
      </c>
      <c r="C66" s="41">
        <v>1</v>
      </c>
      <c r="D66" s="43">
        <v>1062</v>
      </c>
      <c r="E66" s="44">
        <v>13023.712806026366</v>
      </c>
      <c r="F66" s="44">
        <v>13831183</v>
      </c>
      <c r="G66" s="54">
        <f t="shared" si="1"/>
        <v>0.14158387262068919</v>
      </c>
      <c r="H66" s="44">
        <v>97688972.225350007</v>
      </c>
      <c r="I66" s="45">
        <f t="shared" si="2"/>
        <v>8792007.5002814997</v>
      </c>
      <c r="J66" s="46">
        <f t="shared" si="3"/>
        <v>-386.9231128458822</v>
      </c>
      <c r="K66" s="45">
        <v>17584015.000562999</v>
      </c>
      <c r="L66" s="46">
        <f t="shared" si="4"/>
        <v>288.1537743082356</v>
      </c>
    </row>
    <row r="67" spans="1:12" s="47" customFormat="1" ht="15">
      <c r="A67" s="48">
        <v>58</v>
      </c>
      <c r="B67" s="49" t="s">
        <v>377</v>
      </c>
      <c r="C67" s="41">
        <v>0</v>
      </c>
      <c r="D67" s="43">
        <v>0</v>
      </c>
      <c r="E67" s="44">
        <v>0</v>
      </c>
      <c r="F67" s="44">
        <v>0</v>
      </c>
      <c r="G67" s="54" t="str">
        <f t="shared" si="1"/>
        <v/>
      </c>
      <c r="H67" s="44">
        <v>0</v>
      </c>
      <c r="I67" s="45">
        <f t="shared" si="2"/>
        <v>0</v>
      </c>
      <c r="J67" s="46" t="str">
        <f t="shared" si="3"/>
        <v/>
      </c>
      <c r="K67" s="45" t="s">
        <v>468</v>
      </c>
      <c r="L67" s="46" t="str">
        <f t="shared" si="4"/>
        <v/>
      </c>
    </row>
    <row r="68" spans="1:12" s="47" customFormat="1" ht="15">
      <c r="A68" s="48">
        <v>59</v>
      </c>
      <c r="B68" s="49" t="s">
        <v>21</v>
      </c>
      <c r="C68" s="41">
        <v>0</v>
      </c>
      <c r="D68" s="43">
        <v>0</v>
      </c>
      <c r="E68" s="44">
        <v>13837.16</v>
      </c>
      <c r="F68" s="44">
        <v>0</v>
      </c>
      <c r="G68" s="54" t="str">
        <f t="shared" si="1"/>
        <v/>
      </c>
      <c r="H68" s="44">
        <v>121068</v>
      </c>
      <c r="I68" s="45">
        <f t="shared" si="2"/>
        <v>10896.119999999999</v>
      </c>
      <c r="J68" s="46" t="str">
        <f t="shared" si="3"/>
        <v/>
      </c>
      <c r="K68" s="45" t="s">
        <v>468</v>
      </c>
      <c r="L68" s="46" t="str">
        <f t="shared" si="4"/>
        <v/>
      </c>
    </row>
    <row r="69" spans="1:12" s="47" customFormat="1" ht="15">
      <c r="A69" s="48">
        <v>60</v>
      </c>
      <c r="B69" s="49" t="s">
        <v>51</v>
      </c>
      <c r="C69" s="41">
        <v>0</v>
      </c>
      <c r="D69" s="43">
        <v>0</v>
      </c>
      <c r="E69" s="44">
        <v>15384.479411764707</v>
      </c>
      <c r="F69" s="44">
        <v>0</v>
      </c>
      <c r="G69" s="54" t="str">
        <f t="shared" si="1"/>
        <v/>
      </c>
      <c r="H69" s="44">
        <v>301313</v>
      </c>
      <c r="I69" s="45">
        <f t="shared" si="2"/>
        <v>27118.17</v>
      </c>
      <c r="J69" s="46" t="str">
        <f t="shared" si="3"/>
        <v/>
      </c>
      <c r="K69" s="45" t="s">
        <v>468</v>
      </c>
      <c r="L69" s="46" t="str">
        <f t="shared" si="4"/>
        <v/>
      </c>
    </row>
    <row r="70" spans="1:12" s="47" customFormat="1" ht="15">
      <c r="A70" s="48">
        <v>61</v>
      </c>
      <c r="B70" s="49" t="s">
        <v>269</v>
      </c>
      <c r="C70" s="41">
        <v>1</v>
      </c>
      <c r="D70" s="43">
        <v>289</v>
      </c>
      <c r="E70" s="44">
        <v>11949.442906574395</v>
      </c>
      <c r="F70" s="44">
        <v>3453389</v>
      </c>
      <c r="G70" s="54">
        <f t="shared" si="1"/>
        <v>3.5091550495927624E-2</v>
      </c>
      <c r="H70" s="44">
        <v>98410841.105489656</v>
      </c>
      <c r="I70" s="45">
        <f t="shared" si="2"/>
        <v>8856975.6994940694</v>
      </c>
      <c r="J70" s="46">
        <f t="shared" si="3"/>
        <v>452.20406856968214</v>
      </c>
      <c r="K70" s="45" t="s">
        <v>468</v>
      </c>
      <c r="L70" s="46" t="str">
        <f t="shared" si="4"/>
        <v/>
      </c>
    </row>
    <row r="71" spans="1:12" s="47" customFormat="1" ht="15">
      <c r="A71" s="48">
        <v>62</v>
      </c>
      <c r="B71" s="49" t="s">
        <v>339</v>
      </c>
      <c r="C71" s="41">
        <v>0</v>
      </c>
      <c r="D71" s="43">
        <v>0</v>
      </c>
      <c r="E71" s="44">
        <v>0</v>
      </c>
      <c r="F71" s="44">
        <v>0</v>
      </c>
      <c r="G71" s="54" t="str">
        <f t="shared" si="1"/>
        <v/>
      </c>
      <c r="H71" s="44">
        <v>0</v>
      </c>
      <c r="I71" s="45">
        <f t="shared" si="2"/>
        <v>0</v>
      </c>
      <c r="J71" s="46" t="str">
        <f t="shared" si="3"/>
        <v/>
      </c>
      <c r="K71" s="45" t="s">
        <v>468</v>
      </c>
      <c r="L71" s="46" t="str">
        <f t="shared" si="4"/>
        <v/>
      </c>
    </row>
    <row r="72" spans="1:12" s="47" customFormat="1" ht="15">
      <c r="A72" s="48">
        <v>63</v>
      </c>
      <c r="B72" s="49" t="s">
        <v>378</v>
      </c>
      <c r="C72" s="41">
        <v>1</v>
      </c>
      <c r="D72" s="43">
        <v>5</v>
      </c>
      <c r="E72" s="44">
        <v>12405</v>
      </c>
      <c r="F72" s="44">
        <v>62025</v>
      </c>
      <c r="G72" s="54">
        <f t="shared" si="1"/>
        <v>2.3192164500427444E-2</v>
      </c>
      <c r="H72" s="44">
        <v>2674394.6214617807</v>
      </c>
      <c r="I72" s="45">
        <f t="shared" si="2"/>
        <v>240695.51593156025</v>
      </c>
      <c r="J72" s="46">
        <f t="shared" si="3"/>
        <v>14.403104871548589</v>
      </c>
      <c r="K72" s="45">
        <v>481391.0318631205</v>
      </c>
      <c r="L72" s="46">
        <f t="shared" si="4"/>
        <v>33.806209743097178</v>
      </c>
    </row>
    <row r="73" spans="1:12" s="47" customFormat="1" ht="15">
      <c r="A73" s="48">
        <v>64</v>
      </c>
      <c r="B73" s="49" t="s">
        <v>379</v>
      </c>
      <c r="C73" s="41">
        <v>1</v>
      </c>
      <c r="D73" s="43">
        <v>75</v>
      </c>
      <c r="E73" s="44">
        <v>11533.56</v>
      </c>
      <c r="F73" s="44">
        <v>865017</v>
      </c>
      <c r="G73" s="54">
        <f t="shared" si="1"/>
        <v>3.2778803005311045E-2</v>
      </c>
      <c r="H73" s="44">
        <v>26389523.737637524</v>
      </c>
      <c r="I73" s="45">
        <f t="shared" si="2"/>
        <v>2375057.136387377</v>
      </c>
      <c r="J73" s="46">
        <f t="shared" si="3"/>
        <v>130.9257624174476</v>
      </c>
      <c r="K73" s="45">
        <v>4750114.2727747541</v>
      </c>
      <c r="L73" s="46">
        <f t="shared" si="4"/>
        <v>336.85152483489526</v>
      </c>
    </row>
    <row r="74" spans="1:12" s="47" customFormat="1" ht="15">
      <c r="A74" s="48">
        <v>65</v>
      </c>
      <c r="B74" s="49" t="s">
        <v>318</v>
      </c>
      <c r="C74" s="41">
        <v>1</v>
      </c>
      <c r="D74" s="43">
        <v>4</v>
      </c>
      <c r="E74" s="44">
        <v>15217</v>
      </c>
      <c r="F74" s="44">
        <v>60868</v>
      </c>
      <c r="G74" s="54">
        <f t="shared" si="1"/>
        <v>2.5401960804544389E-3</v>
      </c>
      <c r="H74" s="44">
        <v>23961929.737766843</v>
      </c>
      <c r="I74" s="45">
        <f t="shared" si="2"/>
        <v>2156573.6763990158</v>
      </c>
      <c r="J74" s="46">
        <f t="shared" si="3"/>
        <v>137.72134299789812</v>
      </c>
      <c r="K74" s="45" t="s">
        <v>468</v>
      </c>
      <c r="L74" s="46" t="str">
        <f t="shared" si="4"/>
        <v/>
      </c>
    </row>
    <row r="75" spans="1:12" s="47" customFormat="1" ht="15">
      <c r="A75" s="48">
        <v>66</v>
      </c>
      <c r="B75" s="49" t="s">
        <v>380</v>
      </c>
      <c r="C75" s="41">
        <v>0</v>
      </c>
      <c r="D75" s="43">
        <v>0</v>
      </c>
      <c r="E75" s="44">
        <v>0</v>
      </c>
      <c r="F75" s="44">
        <v>0</v>
      </c>
      <c r="G75" s="54" t="str">
        <f t="shared" ref="G75:G138" si="5">IF(D75&gt;0,IFERROR(F75/H75,""),"")</f>
        <v/>
      </c>
      <c r="H75" s="44">
        <v>48250</v>
      </c>
      <c r="I75" s="45">
        <f t="shared" ref="I75:I138" si="6">H75*0.09</f>
        <v>4342.5</v>
      </c>
      <c r="J75" s="46" t="str">
        <f t="shared" ref="J75:J138" si="7">IF(AND(A75&lt;800,C75=1,H75&gt;0,I75&gt;0),(I75-F75)/E75,"")</f>
        <v/>
      </c>
      <c r="K75" s="45" t="s">
        <v>468</v>
      </c>
      <c r="L75" s="46" t="str">
        <f t="shared" ref="L75:L138" si="8">IF(K75="","", (K75-F75)/E75)</f>
        <v/>
      </c>
    </row>
    <row r="76" spans="1:12" s="47" customFormat="1" ht="15">
      <c r="A76" s="48">
        <v>67</v>
      </c>
      <c r="B76" s="49" t="s">
        <v>349</v>
      </c>
      <c r="C76" s="41">
        <v>1</v>
      </c>
      <c r="D76" s="43">
        <v>1</v>
      </c>
      <c r="E76" s="44">
        <v>18824</v>
      </c>
      <c r="F76" s="44">
        <v>18824</v>
      </c>
      <c r="G76" s="54">
        <f t="shared" si="5"/>
        <v>4.7346536742444288E-4</v>
      </c>
      <c r="H76" s="44">
        <v>39757923.799999997</v>
      </c>
      <c r="I76" s="45">
        <f t="shared" si="6"/>
        <v>3578213.1419999995</v>
      </c>
      <c r="J76" s="46">
        <f t="shared" si="7"/>
        <v>189.08782097322563</v>
      </c>
      <c r="K76" s="45" t="s">
        <v>468</v>
      </c>
      <c r="L76" s="46" t="str">
        <f t="shared" si="8"/>
        <v/>
      </c>
    </row>
    <row r="77" spans="1:12" s="47" customFormat="1" ht="15">
      <c r="A77" s="48">
        <v>68</v>
      </c>
      <c r="B77" s="49" t="s">
        <v>372</v>
      </c>
      <c r="C77" s="41">
        <v>1</v>
      </c>
      <c r="D77" s="43">
        <v>1</v>
      </c>
      <c r="E77" s="44">
        <v>17154</v>
      </c>
      <c r="F77" s="44">
        <v>17154</v>
      </c>
      <c r="G77" s="54">
        <f t="shared" si="5"/>
        <v>7.2483617906910717E-3</v>
      </c>
      <c r="H77" s="44">
        <v>2366603.7230689209</v>
      </c>
      <c r="I77" s="45">
        <f t="shared" si="6"/>
        <v>212994.33507620287</v>
      </c>
      <c r="J77" s="46">
        <f t="shared" si="7"/>
        <v>11.416598756919836</v>
      </c>
      <c r="K77" s="45" t="s">
        <v>468</v>
      </c>
      <c r="L77" s="46" t="str">
        <f t="shared" si="8"/>
        <v/>
      </c>
    </row>
    <row r="78" spans="1:12" s="47" customFormat="1" ht="15">
      <c r="A78" s="48">
        <v>69</v>
      </c>
      <c r="B78" s="49" t="s">
        <v>409</v>
      </c>
      <c r="C78" s="41">
        <v>0</v>
      </c>
      <c r="D78" s="43">
        <v>0</v>
      </c>
      <c r="E78" s="44">
        <v>13837.16</v>
      </c>
      <c r="F78" s="44">
        <v>0</v>
      </c>
      <c r="G78" s="54" t="str">
        <f t="shared" si="5"/>
        <v/>
      </c>
      <c r="H78" s="44">
        <v>165009</v>
      </c>
      <c r="I78" s="45">
        <f t="shared" si="6"/>
        <v>14850.81</v>
      </c>
      <c r="J78" s="46" t="str">
        <f t="shared" si="7"/>
        <v/>
      </c>
      <c r="K78" s="45" t="s">
        <v>468</v>
      </c>
      <c r="L78" s="46" t="str">
        <f t="shared" si="8"/>
        <v/>
      </c>
    </row>
    <row r="79" spans="1:12" s="47" customFormat="1" ht="15">
      <c r="A79" s="48">
        <v>70</v>
      </c>
      <c r="B79" s="49" t="s">
        <v>204</v>
      </c>
      <c r="C79" s="41">
        <v>0</v>
      </c>
      <c r="D79" s="43">
        <v>0</v>
      </c>
      <c r="E79" s="44">
        <v>15221.603684210524</v>
      </c>
      <c r="F79" s="44">
        <v>0</v>
      </c>
      <c r="G79" s="54" t="str">
        <f t="shared" si="5"/>
        <v/>
      </c>
      <c r="H79" s="44">
        <v>444987</v>
      </c>
      <c r="I79" s="45">
        <f t="shared" si="6"/>
        <v>40048.83</v>
      </c>
      <c r="J79" s="46" t="str">
        <f t="shared" si="7"/>
        <v/>
      </c>
      <c r="K79" s="45" t="s">
        <v>468</v>
      </c>
      <c r="L79" s="46" t="str">
        <f t="shared" si="8"/>
        <v/>
      </c>
    </row>
    <row r="80" spans="1:12" s="47" customFormat="1" ht="15">
      <c r="A80" s="48">
        <v>71</v>
      </c>
      <c r="B80" s="49" t="s">
        <v>169</v>
      </c>
      <c r="C80" s="41">
        <v>1</v>
      </c>
      <c r="D80" s="43">
        <v>11</v>
      </c>
      <c r="E80" s="44">
        <v>17332.909090909092</v>
      </c>
      <c r="F80" s="44">
        <v>190662</v>
      </c>
      <c r="G80" s="54">
        <f t="shared" si="5"/>
        <v>3.479880325490133E-3</v>
      </c>
      <c r="H80" s="44">
        <v>54789815.213873975</v>
      </c>
      <c r="I80" s="45">
        <f t="shared" si="6"/>
        <v>4931083.3692486575</v>
      </c>
      <c r="J80" s="46">
        <f t="shared" si="7"/>
        <v>273.49254209929211</v>
      </c>
      <c r="K80" s="45" t="s">
        <v>468</v>
      </c>
      <c r="L80" s="46" t="str">
        <f t="shared" si="8"/>
        <v/>
      </c>
    </row>
    <row r="81" spans="1:12" s="47" customFormat="1" ht="15">
      <c r="A81" s="48">
        <v>72</v>
      </c>
      <c r="B81" s="49" t="s">
        <v>381</v>
      </c>
      <c r="C81" s="41">
        <v>1</v>
      </c>
      <c r="D81" s="43">
        <v>8</v>
      </c>
      <c r="E81" s="44">
        <v>12640.25</v>
      </c>
      <c r="F81" s="44">
        <v>101122</v>
      </c>
      <c r="G81" s="54">
        <f t="shared" si="5"/>
        <v>2.1786450410877663E-3</v>
      </c>
      <c r="H81" s="44">
        <v>46415087.401989646</v>
      </c>
      <c r="I81" s="45">
        <f t="shared" si="6"/>
        <v>4177357.8661790681</v>
      </c>
      <c r="J81" s="46">
        <f t="shared" si="7"/>
        <v>322.48063655220966</v>
      </c>
      <c r="K81" s="45" t="s">
        <v>468</v>
      </c>
      <c r="L81" s="46" t="str">
        <f t="shared" si="8"/>
        <v/>
      </c>
    </row>
    <row r="82" spans="1:12" s="47" customFormat="1" ht="15">
      <c r="A82" s="48">
        <v>73</v>
      </c>
      <c r="B82" s="49" t="s">
        <v>6</v>
      </c>
      <c r="C82" s="41">
        <v>1</v>
      </c>
      <c r="D82" s="43">
        <v>15</v>
      </c>
      <c r="E82" s="44">
        <v>18693.933333333334</v>
      </c>
      <c r="F82" s="44">
        <v>280409</v>
      </c>
      <c r="G82" s="54">
        <f t="shared" si="5"/>
        <v>5.5042672249325094E-3</v>
      </c>
      <c r="H82" s="44">
        <v>50943929.235455722</v>
      </c>
      <c r="I82" s="45">
        <f t="shared" si="6"/>
        <v>4584953.6311910143</v>
      </c>
      <c r="J82" s="46">
        <f t="shared" si="7"/>
        <v>230.26425495567264</v>
      </c>
      <c r="K82" s="45" t="s">
        <v>468</v>
      </c>
      <c r="L82" s="46" t="str">
        <f t="shared" si="8"/>
        <v/>
      </c>
    </row>
    <row r="83" spans="1:12" s="47" customFormat="1" ht="15">
      <c r="A83" s="48">
        <v>74</v>
      </c>
      <c r="B83" s="49" t="s">
        <v>234</v>
      </c>
      <c r="C83" s="41">
        <v>1</v>
      </c>
      <c r="D83" s="43">
        <v>5</v>
      </c>
      <c r="E83" s="44">
        <v>15226</v>
      </c>
      <c r="F83" s="44">
        <v>76130</v>
      </c>
      <c r="G83" s="54">
        <f t="shared" si="5"/>
        <v>1.3999557352684162E-2</v>
      </c>
      <c r="H83" s="44">
        <v>5438029.0806411421</v>
      </c>
      <c r="I83" s="45">
        <f t="shared" si="6"/>
        <v>489422.61725770275</v>
      </c>
      <c r="J83" s="46">
        <f t="shared" si="7"/>
        <v>27.14387345709331</v>
      </c>
      <c r="K83" s="45" t="s">
        <v>468</v>
      </c>
      <c r="L83" s="46" t="str">
        <f t="shared" si="8"/>
        <v/>
      </c>
    </row>
    <row r="84" spans="1:12" s="47" customFormat="1" ht="15">
      <c r="A84" s="48">
        <v>75</v>
      </c>
      <c r="B84" s="49" t="s">
        <v>329</v>
      </c>
      <c r="C84" s="41">
        <v>0</v>
      </c>
      <c r="D84" s="43">
        <v>0</v>
      </c>
      <c r="E84" s="44">
        <v>0</v>
      </c>
      <c r="F84" s="44">
        <v>0</v>
      </c>
      <c r="G84" s="54" t="str">
        <f t="shared" si="5"/>
        <v/>
      </c>
      <c r="H84" s="44">
        <v>92563.950000000012</v>
      </c>
      <c r="I84" s="45">
        <f t="shared" si="6"/>
        <v>8330.7555000000011</v>
      </c>
      <c r="J84" s="46" t="str">
        <f t="shared" si="7"/>
        <v/>
      </c>
      <c r="K84" s="45" t="s">
        <v>468</v>
      </c>
      <c r="L84" s="46" t="str">
        <f t="shared" si="8"/>
        <v/>
      </c>
    </row>
    <row r="85" spans="1:12" s="47" customFormat="1" ht="15">
      <c r="A85" s="48">
        <v>76</v>
      </c>
      <c r="B85" s="49" t="s">
        <v>7</v>
      </c>
      <c r="C85" s="41">
        <v>0</v>
      </c>
      <c r="D85" s="43">
        <v>0</v>
      </c>
      <c r="E85" s="44">
        <v>0</v>
      </c>
      <c r="F85" s="44">
        <v>0</v>
      </c>
      <c r="G85" s="54" t="str">
        <f t="shared" si="5"/>
        <v/>
      </c>
      <c r="H85" s="44">
        <v>0</v>
      </c>
      <c r="I85" s="45">
        <f t="shared" si="6"/>
        <v>0</v>
      </c>
      <c r="J85" s="46" t="str">
        <f t="shared" si="7"/>
        <v/>
      </c>
      <c r="K85" s="45" t="s">
        <v>468</v>
      </c>
      <c r="L85" s="46" t="str">
        <f t="shared" si="8"/>
        <v/>
      </c>
    </row>
    <row r="86" spans="1:12" s="47" customFormat="1" ht="15">
      <c r="A86" s="48">
        <v>77</v>
      </c>
      <c r="B86" s="49" t="s">
        <v>403</v>
      </c>
      <c r="C86" s="41">
        <v>1</v>
      </c>
      <c r="D86" s="43">
        <v>0</v>
      </c>
      <c r="E86" s="44">
        <v>12215.228637071652</v>
      </c>
      <c r="F86" s="44">
        <v>0</v>
      </c>
      <c r="G86" s="54" t="str">
        <f t="shared" si="5"/>
        <v/>
      </c>
      <c r="H86" s="44">
        <v>16258851.98</v>
      </c>
      <c r="I86" s="45">
        <f t="shared" si="6"/>
        <v>1463296.6782</v>
      </c>
      <c r="J86" s="46">
        <f t="shared" si="7"/>
        <v>119.79281941224434</v>
      </c>
      <c r="K86" s="45" t="s">
        <v>468</v>
      </c>
      <c r="L86" s="46" t="str">
        <f t="shared" si="8"/>
        <v/>
      </c>
    </row>
    <row r="87" spans="1:12" s="47" customFormat="1" ht="15">
      <c r="A87" s="48">
        <v>78</v>
      </c>
      <c r="B87" s="49" t="s">
        <v>8</v>
      </c>
      <c r="C87" s="41">
        <v>1</v>
      </c>
      <c r="D87" s="43">
        <v>0</v>
      </c>
      <c r="E87" s="44">
        <v>22411.046123381147</v>
      </c>
      <c r="F87" s="44">
        <v>0</v>
      </c>
      <c r="G87" s="54" t="str">
        <f t="shared" si="5"/>
        <v/>
      </c>
      <c r="H87" s="44">
        <v>12762225.805</v>
      </c>
      <c r="I87" s="45">
        <f t="shared" si="6"/>
        <v>1148600.3224499999</v>
      </c>
      <c r="J87" s="46">
        <f t="shared" si="7"/>
        <v>51.251526418112199</v>
      </c>
      <c r="K87" s="45" t="s">
        <v>468</v>
      </c>
      <c r="L87" s="46" t="str">
        <f t="shared" si="8"/>
        <v/>
      </c>
    </row>
    <row r="88" spans="1:12" s="47" customFormat="1" ht="15">
      <c r="A88" s="48">
        <v>79</v>
      </c>
      <c r="B88" s="49" t="s">
        <v>57</v>
      </c>
      <c r="C88" s="41">
        <v>1</v>
      </c>
      <c r="D88" s="43">
        <v>262</v>
      </c>
      <c r="E88" s="44">
        <v>10867.568702290077</v>
      </c>
      <c r="F88" s="44">
        <v>2847303</v>
      </c>
      <c r="G88" s="54">
        <f t="shared" si="5"/>
        <v>6.7264991716776371E-2</v>
      </c>
      <c r="H88" s="44">
        <v>42329641.724907286</v>
      </c>
      <c r="I88" s="45">
        <f t="shared" si="6"/>
        <v>3809667.7552416557</v>
      </c>
      <c r="J88" s="46">
        <f t="shared" si="7"/>
        <v>88.553822994361255</v>
      </c>
      <c r="K88" s="45" t="s">
        <v>468</v>
      </c>
      <c r="L88" s="46" t="str">
        <f t="shared" si="8"/>
        <v/>
      </c>
    </row>
    <row r="89" spans="1:12" s="47" customFormat="1" ht="15">
      <c r="A89" s="48">
        <v>80</v>
      </c>
      <c r="B89" s="49" t="s">
        <v>189</v>
      </c>
      <c r="C89" s="41">
        <v>0</v>
      </c>
      <c r="D89" s="43">
        <v>0</v>
      </c>
      <c r="E89" s="44">
        <v>13837.16</v>
      </c>
      <c r="F89" s="44">
        <v>0</v>
      </c>
      <c r="G89" s="54" t="str">
        <f t="shared" si="5"/>
        <v/>
      </c>
      <c r="H89" s="44">
        <v>84446</v>
      </c>
      <c r="I89" s="45">
        <f t="shared" si="6"/>
        <v>7600.1399999999994</v>
      </c>
      <c r="J89" s="46" t="str">
        <f t="shared" si="7"/>
        <v/>
      </c>
      <c r="K89" s="45" t="s">
        <v>468</v>
      </c>
      <c r="L89" s="46" t="str">
        <f t="shared" si="8"/>
        <v/>
      </c>
    </row>
    <row r="90" spans="1:12" s="47" customFormat="1" ht="15">
      <c r="A90" s="48">
        <v>81</v>
      </c>
      <c r="B90" s="49" t="s">
        <v>350</v>
      </c>
      <c r="C90" s="41">
        <v>0</v>
      </c>
      <c r="D90" s="43">
        <v>0</v>
      </c>
      <c r="E90" s="44">
        <v>13837.16</v>
      </c>
      <c r="F90" s="44">
        <v>0</v>
      </c>
      <c r="G90" s="54" t="str">
        <f t="shared" si="5"/>
        <v/>
      </c>
      <c r="H90" s="44">
        <v>17057</v>
      </c>
      <c r="I90" s="45">
        <f t="shared" si="6"/>
        <v>1535.1299999999999</v>
      </c>
      <c r="J90" s="46" t="str">
        <f t="shared" si="7"/>
        <v/>
      </c>
      <c r="K90" s="45" t="s">
        <v>468</v>
      </c>
      <c r="L90" s="46" t="str">
        <f t="shared" si="8"/>
        <v/>
      </c>
    </row>
    <row r="91" spans="1:12" s="47" customFormat="1" ht="15">
      <c r="A91" s="48">
        <v>82</v>
      </c>
      <c r="B91" s="49" t="s">
        <v>9</v>
      </c>
      <c r="C91" s="41">
        <v>1</v>
      </c>
      <c r="D91" s="43">
        <v>16</v>
      </c>
      <c r="E91" s="44">
        <v>14638.3125</v>
      </c>
      <c r="F91" s="44">
        <v>234213</v>
      </c>
      <c r="G91" s="54">
        <f t="shared" si="5"/>
        <v>5.8642430968211109E-3</v>
      </c>
      <c r="H91" s="44">
        <v>39939169.664873235</v>
      </c>
      <c r="I91" s="45">
        <f t="shared" si="6"/>
        <v>3594525.2698385911</v>
      </c>
      <c r="J91" s="46">
        <f t="shared" si="7"/>
        <v>229.55598671900134</v>
      </c>
      <c r="K91" s="45" t="s">
        <v>468</v>
      </c>
      <c r="L91" s="46" t="str">
        <f t="shared" si="8"/>
        <v/>
      </c>
    </row>
    <row r="92" spans="1:12" s="47" customFormat="1" ht="15">
      <c r="A92" s="48">
        <v>83</v>
      </c>
      <c r="B92" s="49" t="s">
        <v>10</v>
      </c>
      <c r="C92" s="41">
        <v>1</v>
      </c>
      <c r="D92" s="43">
        <v>12</v>
      </c>
      <c r="E92" s="44">
        <v>11498.333333333334</v>
      </c>
      <c r="F92" s="44">
        <v>137980</v>
      </c>
      <c r="G92" s="54">
        <f t="shared" si="5"/>
        <v>5.3794270742740478E-3</v>
      </c>
      <c r="H92" s="44">
        <v>25649571.616996102</v>
      </c>
      <c r="I92" s="45">
        <f t="shared" si="6"/>
        <v>2308461.445529649</v>
      </c>
      <c r="J92" s="46">
        <f t="shared" si="7"/>
        <v>188.76487423072754</v>
      </c>
      <c r="K92" s="45" t="s">
        <v>468</v>
      </c>
      <c r="L92" s="46" t="str">
        <f t="shared" si="8"/>
        <v/>
      </c>
    </row>
    <row r="93" spans="1:12" s="47" customFormat="1" ht="15">
      <c r="A93" s="48">
        <v>84</v>
      </c>
      <c r="B93" s="49" t="s">
        <v>11</v>
      </c>
      <c r="C93" s="41">
        <v>0</v>
      </c>
      <c r="D93" s="43">
        <v>0</v>
      </c>
      <c r="E93" s="44">
        <v>15481.186874999999</v>
      </c>
      <c r="F93" s="44">
        <v>0</v>
      </c>
      <c r="G93" s="54" t="str">
        <f t="shared" si="5"/>
        <v/>
      </c>
      <c r="H93" s="44">
        <v>304859</v>
      </c>
      <c r="I93" s="45">
        <f t="shared" si="6"/>
        <v>27437.309999999998</v>
      </c>
      <c r="J93" s="46" t="str">
        <f t="shared" si="7"/>
        <v/>
      </c>
      <c r="K93" s="45" t="s">
        <v>468</v>
      </c>
      <c r="L93" s="46" t="str">
        <f t="shared" si="8"/>
        <v/>
      </c>
    </row>
    <row r="94" spans="1:12" s="47" customFormat="1" ht="15">
      <c r="A94" s="48">
        <v>85</v>
      </c>
      <c r="B94" s="49" t="s">
        <v>277</v>
      </c>
      <c r="C94" s="41">
        <v>1</v>
      </c>
      <c r="D94" s="43">
        <v>0</v>
      </c>
      <c r="E94" s="44">
        <v>23921.6874566474</v>
      </c>
      <c r="F94" s="44">
        <v>0</v>
      </c>
      <c r="G94" s="54" t="str">
        <f t="shared" si="5"/>
        <v/>
      </c>
      <c r="H94" s="44">
        <v>4502901.8</v>
      </c>
      <c r="I94" s="45">
        <f t="shared" si="6"/>
        <v>405261.16199999995</v>
      </c>
      <c r="J94" s="46">
        <f t="shared" si="7"/>
        <v>16.94116114235015</v>
      </c>
      <c r="K94" s="45" t="s">
        <v>468</v>
      </c>
      <c r="L94" s="46" t="str">
        <f t="shared" si="8"/>
        <v/>
      </c>
    </row>
    <row r="95" spans="1:12" s="47" customFormat="1" ht="15">
      <c r="A95" s="48">
        <v>86</v>
      </c>
      <c r="B95" s="49" t="s">
        <v>188</v>
      </c>
      <c r="C95" s="41">
        <v>1</v>
      </c>
      <c r="D95" s="43">
        <v>114</v>
      </c>
      <c r="E95" s="44">
        <v>11121.921052631578</v>
      </c>
      <c r="F95" s="44">
        <v>1267899</v>
      </c>
      <c r="G95" s="54">
        <f t="shared" si="5"/>
        <v>5.7514564635625397E-2</v>
      </c>
      <c r="H95" s="44">
        <v>22044833.478834055</v>
      </c>
      <c r="I95" s="45">
        <f t="shared" si="6"/>
        <v>1984035.013095065</v>
      </c>
      <c r="J95" s="46">
        <f t="shared" si="7"/>
        <v>64.389596878645236</v>
      </c>
      <c r="K95" s="45" t="s">
        <v>468</v>
      </c>
      <c r="L95" s="46" t="str">
        <f t="shared" si="8"/>
        <v/>
      </c>
    </row>
    <row r="96" spans="1:12" s="47" customFormat="1" ht="15">
      <c r="A96" s="48">
        <v>87</v>
      </c>
      <c r="B96" s="49" t="s">
        <v>344</v>
      </c>
      <c r="C96" s="41">
        <v>1</v>
      </c>
      <c r="D96" s="43">
        <v>10</v>
      </c>
      <c r="E96" s="44">
        <v>14234.3</v>
      </c>
      <c r="F96" s="44">
        <v>142343</v>
      </c>
      <c r="G96" s="54">
        <f t="shared" si="5"/>
        <v>3.6659324491535123E-3</v>
      </c>
      <c r="H96" s="44">
        <v>38828593.263595983</v>
      </c>
      <c r="I96" s="45">
        <f t="shared" si="6"/>
        <v>3494573.3937236383</v>
      </c>
      <c r="J96" s="46">
        <f t="shared" si="7"/>
        <v>235.50370539637626</v>
      </c>
      <c r="K96" s="45" t="s">
        <v>468</v>
      </c>
      <c r="L96" s="46" t="str">
        <f t="shared" si="8"/>
        <v/>
      </c>
    </row>
    <row r="97" spans="1:12" s="47" customFormat="1" ht="15">
      <c r="A97" s="48">
        <v>88</v>
      </c>
      <c r="B97" s="49" t="s">
        <v>12</v>
      </c>
      <c r="C97" s="41">
        <v>1</v>
      </c>
      <c r="D97" s="43">
        <v>5</v>
      </c>
      <c r="E97" s="44">
        <v>14150</v>
      </c>
      <c r="F97" s="44">
        <v>70750</v>
      </c>
      <c r="G97" s="54">
        <f t="shared" si="5"/>
        <v>1.4877936168946593E-3</v>
      </c>
      <c r="H97" s="44">
        <v>47553638.62070483</v>
      </c>
      <c r="I97" s="45">
        <f t="shared" si="6"/>
        <v>4279827.4758634344</v>
      </c>
      <c r="J97" s="46">
        <f t="shared" si="7"/>
        <v>297.46130571473037</v>
      </c>
      <c r="K97" s="45" t="s">
        <v>468</v>
      </c>
      <c r="L97" s="46" t="str">
        <f t="shared" si="8"/>
        <v/>
      </c>
    </row>
    <row r="98" spans="1:12" s="47" customFormat="1" ht="15">
      <c r="A98" s="48">
        <v>89</v>
      </c>
      <c r="B98" s="49" t="s">
        <v>335</v>
      </c>
      <c r="C98" s="41">
        <v>1</v>
      </c>
      <c r="D98" s="43">
        <v>45</v>
      </c>
      <c r="E98" s="44">
        <v>27289.777777777777</v>
      </c>
      <c r="F98" s="44">
        <v>1228040</v>
      </c>
      <c r="G98" s="54">
        <f t="shared" si="5"/>
        <v>0.10810783065643328</v>
      </c>
      <c r="H98" s="44">
        <v>11359399.15307996</v>
      </c>
      <c r="I98" s="45">
        <f t="shared" si="6"/>
        <v>1022345.9237771964</v>
      </c>
      <c r="J98" s="46">
        <f t="shared" si="7"/>
        <v>-7.5374038549445945</v>
      </c>
      <c r="K98" s="45" t="s">
        <v>468</v>
      </c>
      <c r="L98" s="46" t="str">
        <f t="shared" si="8"/>
        <v/>
      </c>
    </row>
    <row r="99" spans="1:12" s="47" customFormat="1" ht="15">
      <c r="A99" s="48">
        <v>90</v>
      </c>
      <c r="B99" s="49" t="s">
        <v>13</v>
      </c>
      <c r="C99" s="41">
        <v>0</v>
      </c>
      <c r="D99" s="43">
        <v>0</v>
      </c>
      <c r="E99" s="44">
        <v>0</v>
      </c>
      <c r="F99" s="44">
        <v>0</v>
      </c>
      <c r="G99" s="54" t="str">
        <f t="shared" si="5"/>
        <v/>
      </c>
      <c r="H99" s="44">
        <v>0</v>
      </c>
      <c r="I99" s="45">
        <f t="shared" si="6"/>
        <v>0</v>
      </c>
      <c r="J99" s="46" t="str">
        <f t="shared" si="7"/>
        <v/>
      </c>
      <c r="K99" s="45" t="s">
        <v>468</v>
      </c>
      <c r="L99" s="46" t="str">
        <f t="shared" si="8"/>
        <v/>
      </c>
    </row>
    <row r="100" spans="1:12" s="47" customFormat="1" ht="15">
      <c r="A100" s="48">
        <v>91</v>
      </c>
      <c r="B100" s="49" t="s">
        <v>14</v>
      </c>
      <c r="C100" s="41">
        <v>1</v>
      </c>
      <c r="D100" s="43">
        <v>5</v>
      </c>
      <c r="E100" s="44">
        <v>25376.400000000001</v>
      </c>
      <c r="F100" s="44">
        <v>126882</v>
      </c>
      <c r="G100" s="54">
        <f t="shared" si="5"/>
        <v>2.3472252952854631E-2</v>
      </c>
      <c r="H100" s="44">
        <v>5405616.5914217858</v>
      </c>
      <c r="I100" s="45">
        <f t="shared" si="6"/>
        <v>486505.49322796072</v>
      </c>
      <c r="J100" s="46">
        <f t="shared" si="7"/>
        <v>14.171572533060667</v>
      </c>
      <c r="K100" s="45" t="s">
        <v>468</v>
      </c>
      <c r="L100" s="46" t="str">
        <f t="shared" si="8"/>
        <v/>
      </c>
    </row>
    <row r="101" spans="1:12" s="47" customFormat="1" ht="15">
      <c r="A101" s="48">
        <v>92</v>
      </c>
      <c r="B101" s="49" t="s">
        <v>15</v>
      </c>
      <c r="C101" s="41">
        <v>0</v>
      </c>
      <c r="D101" s="43">
        <v>0</v>
      </c>
      <c r="E101" s="44">
        <v>0</v>
      </c>
      <c r="F101" s="44">
        <v>0</v>
      </c>
      <c r="G101" s="54" t="str">
        <f t="shared" si="5"/>
        <v/>
      </c>
      <c r="H101" s="44">
        <v>0</v>
      </c>
      <c r="I101" s="45">
        <f t="shared" si="6"/>
        <v>0</v>
      </c>
      <c r="J101" s="46" t="str">
        <f t="shared" si="7"/>
        <v/>
      </c>
      <c r="K101" s="45" t="s">
        <v>468</v>
      </c>
      <c r="L101" s="46" t="str">
        <f t="shared" si="8"/>
        <v/>
      </c>
    </row>
    <row r="102" spans="1:12" s="47" customFormat="1" ht="15">
      <c r="A102" s="48">
        <v>93</v>
      </c>
      <c r="B102" s="49" t="s">
        <v>291</v>
      </c>
      <c r="C102" s="41">
        <v>1</v>
      </c>
      <c r="D102" s="43">
        <v>756</v>
      </c>
      <c r="E102" s="44">
        <v>11456.178333333333</v>
      </c>
      <c r="F102" s="44">
        <v>8660870.8200000003</v>
      </c>
      <c r="G102" s="54">
        <f t="shared" si="5"/>
        <v>0.09</v>
      </c>
      <c r="H102" s="44">
        <v>96231898</v>
      </c>
      <c r="I102" s="45">
        <f t="shared" si="6"/>
        <v>8660870.8200000003</v>
      </c>
      <c r="J102" s="46">
        <f t="shared" si="7"/>
        <v>0</v>
      </c>
      <c r="K102" s="45" t="s">
        <v>468</v>
      </c>
      <c r="L102" s="46" t="str">
        <f t="shared" si="8"/>
        <v/>
      </c>
    </row>
    <row r="103" spans="1:12" s="47" customFormat="1" ht="15">
      <c r="A103" s="48">
        <v>94</v>
      </c>
      <c r="B103" s="49" t="s">
        <v>16</v>
      </c>
      <c r="C103" s="41">
        <v>1</v>
      </c>
      <c r="D103" s="43">
        <v>0</v>
      </c>
      <c r="E103" s="44">
        <v>11320.286727373068</v>
      </c>
      <c r="F103" s="44">
        <v>0</v>
      </c>
      <c r="G103" s="54" t="str">
        <f t="shared" si="5"/>
        <v/>
      </c>
      <c r="H103" s="44">
        <v>20396808.600222528</v>
      </c>
      <c r="I103" s="45">
        <f t="shared" si="6"/>
        <v>1835712.7740200274</v>
      </c>
      <c r="J103" s="46">
        <f t="shared" si="7"/>
        <v>162.16133197237613</v>
      </c>
      <c r="K103" s="45" t="s">
        <v>468</v>
      </c>
      <c r="L103" s="46" t="str">
        <f t="shared" si="8"/>
        <v/>
      </c>
    </row>
    <row r="104" spans="1:12" s="47" customFormat="1" ht="15">
      <c r="A104" s="48">
        <v>95</v>
      </c>
      <c r="B104" s="49" t="s">
        <v>17</v>
      </c>
      <c r="C104" s="41">
        <v>1</v>
      </c>
      <c r="D104" s="43">
        <v>1798</v>
      </c>
      <c r="E104" s="44">
        <v>11366.557842046719</v>
      </c>
      <c r="F104" s="44">
        <v>20437071</v>
      </c>
      <c r="G104" s="54">
        <f t="shared" si="5"/>
        <v>0.13630891275899124</v>
      </c>
      <c r="H104" s="44">
        <v>149932022.6853759</v>
      </c>
      <c r="I104" s="45">
        <f t="shared" si="6"/>
        <v>13493882.04168383</v>
      </c>
      <c r="J104" s="46">
        <f t="shared" si="7"/>
        <v>-610.84358649301907</v>
      </c>
      <c r="K104" s="45">
        <v>22984579.077668123</v>
      </c>
      <c r="L104" s="46">
        <f t="shared" si="8"/>
        <v>224.1230910068906</v>
      </c>
    </row>
    <row r="105" spans="1:12" s="47" customFormat="1" ht="15">
      <c r="A105" s="48">
        <v>96</v>
      </c>
      <c r="B105" s="49" t="s">
        <v>18</v>
      </c>
      <c r="C105" s="41">
        <v>1</v>
      </c>
      <c r="D105" s="43">
        <v>89</v>
      </c>
      <c r="E105" s="44">
        <v>16973.1797752809</v>
      </c>
      <c r="F105" s="44">
        <v>1510613</v>
      </c>
      <c r="G105" s="54">
        <f t="shared" si="5"/>
        <v>2.6024749651864729E-2</v>
      </c>
      <c r="H105" s="44">
        <v>58045246.167882398</v>
      </c>
      <c r="I105" s="45">
        <f t="shared" si="6"/>
        <v>5224072.1551094158</v>
      </c>
      <c r="J105" s="46">
        <f t="shared" si="7"/>
        <v>218.78394056236638</v>
      </c>
      <c r="K105" s="45" t="s">
        <v>468</v>
      </c>
      <c r="L105" s="46" t="str">
        <f t="shared" si="8"/>
        <v/>
      </c>
    </row>
    <row r="106" spans="1:12" s="47" customFormat="1" ht="15">
      <c r="A106" s="48">
        <v>97</v>
      </c>
      <c r="B106" s="49" t="s">
        <v>194</v>
      </c>
      <c r="C106" s="41">
        <v>1</v>
      </c>
      <c r="D106" s="43">
        <v>232</v>
      </c>
      <c r="E106" s="44">
        <v>11574.879310344828</v>
      </c>
      <c r="F106" s="44">
        <v>2685372</v>
      </c>
      <c r="G106" s="54">
        <f t="shared" si="5"/>
        <v>3.8298026184947563E-2</v>
      </c>
      <c r="H106" s="44">
        <v>70117765</v>
      </c>
      <c r="I106" s="45">
        <f t="shared" si="6"/>
        <v>6310598.8499999996</v>
      </c>
      <c r="J106" s="46">
        <f t="shared" si="7"/>
        <v>313.19780991236962</v>
      </c>
      <c r="K106" s="45">
        <v>12621197.699999999</v>
      </c>
      <c r="L106" s="46">
        <f t="shared" si="8"/>
        <v>858.39561982473924</v>
      </c>
    </row>
    <row r="107" spans="1:12" s="47" customFormat="1" ht="15">
      <c r="A107" s="48">
        <v>98</v>
      </c>
      <c r="B107" s="49" t="s">
        <v>373</v>
      </c>
      <c r="C107" s="41">
        <v>1</v>
      </c>
      <c r="D107" s="43">
        <v>0</v>
      </c>
      <c r="E107" s="44">
        <v>19351.894</v>
      </c>
      <c r="F107" s="44">
        <v>0</v>
      </c>
      <c r="G107" s="54" t="str">
        <f t="shared" si="5"/>
        <v/>
      </c>
      <c r="H107" s="44">
        <v>1639987.8</v>
      </c>
      <c r="I107" s="45">
        <f t="shared" si="6"/>
        <v>147598.902</v>
      </c>
      <c r="J107" s="46">
        <f t="shared" si="7"/>
        <v>7.6271036829780074</v>
      </c>
      <c r="K107" s="45">
        <v>295197.804</v>
      </c>
      <c r="L107" s="46">
        <f t="shared" si="8"/>
        <v>15.254207365956015</v>
      </c>
    </row>
    <row r="108" spans="1:12" s="47" customFormat="1" ht="15">
      <c r="A108" s="48">
        <v>99</v>
      </c>
      <c r="B108" s="49" t="s">
        <v>374</v>
      </c>
      <c r="C108" s="41">
        <v>1</v>
      </c>
      <c r="D108" s="43">
        <v>136</v>
      </c>
      <c r="E108" s="44">
        <v>16270.970588235294</v>
      </c>
      <c r="F108" s="44">
        <v>2212852</v>
      </c>
      <c r="G108" s="54">
        <f t="shared" si="5"/>
        <v>5.0773054915662065E-2</v>
      </c>
      <c r="H108" s="44">
        <v>43583195.923028797</v>
      </c>
      <c r="I108" s="45">
        <f t="shared" si="6"/>
        <v>3922487.6330725914</v>
      </c>
      <c r="J108" s="46">
        <f t="shared" si="7"/>
        <v>105.07275050381699</v>
      </c>
      <c r="K108" s="45" t="s">
        <v>468</v>
      </c>
      <c r="L108" s="46" t="str">
        <f t="shared" si="8"/>
        <v/>
      </c>
    </row>
    <row r="109" spans="1:12" s="47" customFormat="1" ht="15">
      <c r="A109" s="48">
        <v>100</v>
      </c>
      <c r="B109" s="49" t="s">
        <v>375</v>
      </c>
      <c r="C109" s="41">
        <v>1</v>
      </c>
      <c r="D109" s="43">
        <v>360</v>
      </c>
      <c r="E109" s="44">
        <v>15023.138888888889</v>
      </c>
      <c r="F109" s="44">
        <v>5408330</v>
      </c>
      <c r="G109" s="54">
        <f t="shared" si="5"/>
        <v>3.2379977537776966E-2</v>
      </c>
      <c r="H109" s="44">
        <v>167026984.30504552</v>
      </c>
      <c r="I109" s="45">
        <f t="shared" si="6"/>
        <v>15032428.587454095</v>
      </c>
      <c r="J109" s="46">
        <f t="shared" si="7"/>
        <v>640.61835936111049</v>
      </c>
      <c r="K109" s="45" t="s">
        <v>468</v>
      </c>
      <c r="L109" s="46" t="str">
        <f t="shared" si="8"/>
        <v/>
      </c>
    </row>
    <row r="110" spans="1:12" s="47" customFormat="1" ht="15">
      <c r="A110" s="48">
        <v>101</v>
      </c>
      <c r="B110" s="49" t="s">
        <v>323</v>
      </c>
      <c r="C110" s="41">
        <v>1</v>
      </c>
      <c r="D110" s="43">
        <v>321</v>
      </c>
      <c r="E110" s="44">
        <v>11480.707165109034</v>
      </c>
      <c r="F110" s="44">
        <v>3685307</v>
      </c>
      <c r="G110" s="54">
        <f t="shared" si="5"/>
        <v>5.076980659637579E-2</v>
      </c>
      <c r="H110" s="44">
        <v>72588557</v>
      </c>
      <c r="I110" s="45">
        <f t="shared" si="6"/>
        <v>6532970.1299999999</v>
      </c>
      <c r="J110" s="46">
        <f t="shared" si="7"/>
        <v>248.0390004767581</v>
      </c>
      <c r="K110" s="45" t="s">
        <v>468</v>
      </c>
      <c r="L110" s="46" t="str">
        <f t="shared" si="8"/>
        <v/>
      </c>
    </row>
    <row r="111" spans="1:12" s="47" customFormat="1" ht="15">
      <c r="A111" s="48">
        <v>102</v>
      </c>
      <c r="B111" s="49" t="s">
        <v>376</v>
      </c>
      <c r="C111" s="41">
        <v>0</v>
      </c>
      <c r="D111" s="43">
        <v>0</v>
      </c>
      <c r="E111" s="44">
        <v>15075.015529411763</v>
      </c>
      <c r="F111" s="44">
        <v>0</v>
      </c>
      <c r="G111" s="54" t="str">
        <f t="shared" si="5"/>
        <v/>
      </c>
      <c r="H111" s="44">
        <v>1802828</v>
      </c>
      <c r="I111" s="45">
        <f t="shared" si="6"/>
        <v>162254.51999999999</v>
      </c>
      <c r="J111" s="46" t="str">
        <f t="shared" si="7"/>
        <v/>
      </c>
      <c r="K111" s="45" t="s">
        <v>468</v>
      </c>
      <c r="L111" s="46" t="str">
        <f t="shared" si="8"/>
        <v/>
      </c>
    </row>
    <row r="112" spans="1:12" s="47" customFormat="1" ht="15">
      <c r="A112" s="48">
        <v>103</v>
      </c>
      <c r="B112" s="49" t="s">
        <v>330</v>
      </c>
      <c r="C112" s="41">
        <v>1</v>
      </c>
      <c r="D112" s="43">
        <v>28</v>
      </c>
      <c r="E112" s="44">
        <v>10998.928571428571</v>
      </c>
      <c r="F112" s="44">
        <v>307970</v>
      </c>
      <c r="G112" s="54">
        <f t="shared" si="5"/>
        <v>1.0423997337031395E-2</v>
      </c>
      <c r="H112" s="44">
        <v>29544328.345704034</v>
      </c>
      <c r="I112" s="45">
        <f t="shared" si="6"/>
        <v>2658989.5511133629</v>
      </c>
      <c r="J112" s="46">
        <f t="shared" si="7"/>
        <v>213.74986989373693</v>
      </c>
      <c r="K112" s="45">
        <v>5317979.1022267258</v>
      </c>
      <c r="L112" s="46">
        <f t="shared" si="8"/>
        <v>455.49973978747386</v>
      </c>
    </row>
    <row r="113" spans="1:12" s="47" customFormat="1" ht="15">
      <c r="A113" s="48">
        <v>104</v>
      </c>
      <c r="B113" s="49" t="s">
        <v>338</v>
      </c>
      <c r="C113" s="41">
        <v>0</v>
      </c>
      <c r="D113" s="43">
        <v>0</v>
      </c>
      <c r="E113" s="44">
        <v>0</v>
      </c>
      <c r="F113" s="44">
        <v>0</v>
      </c>
      <c r="G113" s="54" t="str">
        <f t="shared" si="5"/>
        <v/>
      </c>
      <c r="H113" s="44">
        <v>0</v>
      </c>
      <c r="I113" s="45">
        <f t="shared" si="6"/>
        <v>0</v>
      </c>
      <c r="J113" s="46" t="str">
        <f t="shared" si="7"/>
        <v/>
      </c>
      <c r="K113" s="45" t="s">
        <v>468</v>
      </c>
      <c r="L113" s="46" t="str">
        <f t="shared" si="8"/>
        <v/>
      </c>
    </row>
    <row r="114" spans="1:12" s="47" customFormat="1" ht="15">
      <c r="A114" s="48">
        <v>105</v>
      </c>
      <c r="B114" s="49" t="s">
        <v>0</v>
      </c>
      <c r="C114" s="41">
        <v>1</v>
      </c>
      <c r="D114" s="43">
        <v>3</v>
      </c>
      <c r="E114" s="44">
        <v>12231.666666666666</v>
      </c>
      <c r="F114" s="44">
        <v>36695</v>
      </c>
      <c r="G114" s="54">
        <f t="shared" si="5"/>
        <v>2.0457908871455298E-3</v>
      </c>
      <c r="H114" s="44">
        <v>17936828.358444855</v>
      </c>
      <c r="I114" s="45">
        <f t="shared" si="6"/>
        <v>1614314.5522600368</v>
      </c>
      <c r="J114" s="46">
        <f t="shared" si="7"/>
        <v>128.97829831803</v>
      </c>
      <c r="K114" s="45" t="s">
        <v>468</v>
      </c>
      <c r="L114" s="46" t="str">
        <f t="shared" si="8"/>
        <v/>
      </c>
    </row>
    <row r="115" spans="1:12" s="47" customFormat="1" ht="15">
      <c r="A115" s="48">
        <v>106</v>
      </c>
      <c r="B115" s="49" t="s">
        <v>345</v>
      </c>
      <c r="C115" s="41">
        <v>0</v>
      </c>
      <c r="D115" s="43">
        <v>0</v>
      </c>
      <c r="E115" s="44">
        <v>0</v>
      </c>
      <c r="F115" s="44">
        <v>0</v>
      </c>
      <c r="G115" s="54" t="str">
        <f t="shared" si="5"/>
        <v/>
      </c>
      <c r="H115" s="44">
        <v>147222</v>
      </c>
      <c r="I115" s="45">
        <f t="shared" si="6"/>
        <v>13249.98</v>
      </c>
      <c r="J115" s="46" t="str">
        <f t="shared" si="7"/>
        <v/>
      </c>
      <c r="K115" s="45" t="s">
        <v>468</v>
      </c>
      <c r="L115" s="46" t="str">
        <f t="shared" si="8"/>
        <v/>
      </c>
    </row>
    <row r="116" spans="1:12" s="47" customFormat="1" ht="15">
      <c r="A116" s="48">
        <v>107</v>
      </c>
      <c r="B116" s="49" t="s">
        <v>1</v>
      </c>
      <c r="C116" s="41">
        <v>1</v>
      </c>
      <c r="D116" s="43">
        <v>0</v>
      </c>
      <c r="E116" s="44">
        <v>15594.679910301034</v>
      </c>
      <c r="F116" s="44">
        <v>0</v>
      </c>
      <c r="G116" s="54" t="str">
        <f t="shared" si="5"/>
        <v/>
      </c>
      <c r="H116" s="44">
        <v>52062739.230000004</v>
      </c>
      <c r="I116" s="45">
        <f t="shared" si="6"/>
        <v>4685646.5307</v>
      </c>
      <c r="J116" s="46">
        <f t="shared" si="7"/>
        <v>300.46442489691026</v>
      </c>
      <c r="K116" s="45" t="s">
        <v>468</v>
      </c>
      <c r="L116" s="46" t="str">
        <f t="shared" si="8"/>
        <v/>
      </c>
    </row>
    <row r="117" spans="1:12" s="47" customFormat="1" ht="15">
      <c r="A117" s="48">
        <v>108</v>
      </c>
      <c r="B117" s="49" t="s">
        <v>2</v>
      </c>
      <c r="C117" s="41">
        <v>0</v>
      </c>
      <c r="D117" s="43">
        <v>0</v>
      </c>
      <c r="E117" s="44">
        <v>13837.16</v>
      </c>
      <c r="F117" s="44">
        <v>0</v>
      </c>
      <c r="G117" s="54" t="str">
        <f t="shared" si="5"/>
        <v/>
      </c>
      <c r="H117" s="44">
        <v>178182</v>
      </c>
      <c r="I117" s="45">
        <f t="shared" si="6"/>
        <v>16036.38</v>
      </c>
      <c r="J117" s="46" t="str">
        <f t="shared" si="7"/>
        <v/>
      </c>
      <c r="K117" s="45" t="s">
        <v>468</v>
      </c>
      <c r="L117" s="46" t="str">
        <f t="shared" si="8"/>
        <v/>
      </c>
    </row>
    <row r="118" spans="1:12" s="47" customFormat="1" ht="15">
      <c r="A118" s="48">
        <v>109</v>
      </c>
      <c r="B118" s="49" t="s">
        <v>3</v>
      </c>
      <c r="C118" s="41">
        <v>0</v>
      </c>
      <c r="D118" s="43">
        <v>0</v>
      </c>
      <c r="E118" s="44">
        <v>7537</v>
      </c>
      <c r="F118" s="44">
        <v>0</v>
      </c>
      <c r="G118" s="54" t="str">
        <f t="shared" si="5"/>
        <v/>
      </c>
      <c r="H118" s="44">
        <v>156318</v>
      </c>
      <c r="I118" s="45">
        <f t="shared" si="6"/>
        <v>14068.619999999999</v>
      </c>
      <c r="J118" s="46" t="str">
        <f t="shared" si="7"/>
        <v/>
      </c>
      <c r="K118" s="45" t="s">
        <v>468</v>
      </c>
      <c r="L118" s="46" t="str">
        <f t="shared" si="8"/>
        <v/>
      </c>
    </row>
    <row r="119" spans="1:12" s="47" customFormat="1" ht="15">
      <c r="A119" s="48">
        <v>110</v>
      </c>
      <c r="B119" s="49" t="s">
        <v>352</v>
      </c>
      <c r="C119" s="41">
        <v>1</v>
      </c>
      <c r="D119" s="43">
        <v>26</v>
      </c>
      <c r="E119" s="44">
        <v>12076.307692307691</v>
      </c>
      <c r="F119" s="44">
        <v>313984</v>
      </c>
      <c r="G119" s="54">
        <f t="shared" si="5"/>
        <v>8.5562697558606068E-3</v>
      </c>
      <c r="H119" s="44">
        <v>36696365.233802617</v>
      </c>
      <c r="I119" s="45">
        <f t="shared" si="6"/>
        <v>3302672.8710422353</v>
      </c>
      <c r="J119" s="46">
        <f t="shared" si="7"/>
        <v>247.48366364877867</v>
      </c>
      <c r="K119" s="45" t="s">
        <v>468</v>
      </c>
      <c r="L119" s="46" t="str">
        <f t="shared" si="8"/>
        <v/>
      </c>
    </row>
    <row r="120" spans="1:12" s="47" customFormat="1" ht="15">
      <c r="A120" s="48">
        <v>111</v>
      </c>
      <c r="B120" s="49" t="s">
        <v>230</v>
      </c>
      <c r="C120" s="41">
        <v>1</v>
      </c>
      <c r="D120" s="43">
        <v>15</v>
      </c>
      <c r="E120" s="44">
        <v>12316.8</v>
      </c>
      <c r="F120" s="44">
        <v>184752</v>
      </c>
      <c r="G120" s="54">
        <f t="shared" si="5"/>
        <v>1.8482180719657813E-2</v>
      </c>
      <c r="H120" s="44">
        <v>9996223</v>
      </c>
      <c r="I120" s="45">
        <f t="shared" si="6"/>
        <v>899660.07</v>
      </c>
      <c r="J120" s="46">
        <f t="shared" si="7"/>
        <v>58.043328624318001</v>
      </c>
      <c r="K120" s="45" t="s">
        <v>468</v>
      </c>
      <c r="L120" s="46" t="str">
        <f t="shared" si="8"/>
        <v/>
      </c>
    </row>
    <row r="121" spans="1:12" s="47" customFormat="1" ht="15">
      <c r="A121" s="48">
        <v>112</v>
      </c>
      <c r="B121" s="49" t="s">
        <v>4</v>
      </c>
      <c r="C121" s="41">
        <v>0</v>
      </c>
      <c r="D121" s="43">
        <v>0</v>
      </c>
      <c r="E121" s="44">
        <v>0</v>
      </c>
      <c r="F121" s="44">
        <v>0</v>
      </c>
      <c r="G121" s="54" t="str">
        <f t="shared" si="5"/>
        <v/>
      </c>
      <c r="H121" s="44">
        <v>0</v>
      </c>
      <c r="I121" s="45">
        <f t="shared" si="6"/>
        <v>0</v>
      </c>
      <c r="J121" s="46" t="str">
        <f t="shared" si="7"/>
        <v/>
      </c>
      <c r="K121" s="45" t="s">
        <v>468</v>
      </c>
      <c r="L121" s="46" t="str">
        <f t="shared" si="8"/>
        <v/>
      </c>
    </row>
    <row r="122" spans="1:12" s="47" customFormat="1" ht="15">
      <c r="A122" s="48">
        <v>113</v>
      </c>
      <c r="B122" s="49" t="s">
        <v>5</v>
      </c>
      <c r="C122" s="41">
        <v>0</v>
      </c>
      <c r="D122" s="43">
        <v>0</v>
      </c>
      <c r="E122" s="44">
        <v>0</v>
      </c>
      <c r="F122" s="44">
        <v>0</v>
      </c>
      <c r="G122" s="54" t="str">
        <f t="shared" si="5"/>
        <v/>
      </c>
      <c r="H122" s="44">
        <v>0</v>
      </c>
      <c r="I122" s="45">
        <f t="shared" si="6"/>
        <v>0</v>
      </c>
      <c r="J122" s="46" t="str">
        <f t="shared" si="7"/>
        <v/>
      </c>
      <c r="K122" s="45" t="s">
        <v>468</v>
      </c>
      <c r="L122" s="46" t="str">
        <f t="shared" si="8"/>
        <v/>
      </c>
    </row>
    <row r="123" spans="1:12" s="47" customFormat="1" ht="15">
      <c r="A123" s="48">
        <v>114</v>
      </c>
      <c r="B123" s="49" t="s">
        <v>410</v>
      </c>
      <c r="C123" s="41">
        <v>1</v>
      </c>
      <c r="D123" s="43">
        <v>91</v>
      </c>
      <c r="E123" s="44">
        <v>13901.087912087913</v>
      </c>
      <c r="F123" s="44">
        <v>1264999</v>
      </c>
      <c r="G123" s="54">
        <f t="shared" si="5"/>
        <v>4.5780817672460866E-2</v>
      </c>
      <c r="H123" s="44">
        <v>27631638.409135524</v>
      </c>
      <c r="I123" s="45">
        <f t="shared" si="6"/>
        <v>2486847.456822197</v>
      </c>
      <c r="J123" s="46">
        <f t="shared" si="7"/>
        <v>87.895887325460265</v>
      </c>
      <c r="K123" s="45">
        <v>4973694.9136443939</v>
      </c>
      <c r="L123" s="46">
        <f t="shared" si="8"/>
        <v>266.79177465092056</v>
      </c>
    </row>
    <row r="124" spans="1:12" s="47" customFormat="1" ht="15">
      <c r="A124" s="48">
        <v>115</v>
      </c>
      <c r="B124" s="49" t="s">
        <v>286</v>
      </c>
      <c r="C124" s="41">
        <v>0</v>
      </c>
      <c r="D124" s="43">
        <v>0</v>
      </c>
      <c r="E124" s="44">
        <v>0</v>
      </c>
      <c r="F124" s="44">
        <v>0</v>
      </c>
      <c r="G124" s="54" t="str">
        <f t="shared" si="5"/>
        <v/>
      </c>
      <c r="H124" s="44">
        <v>0</v>
      </c>
      <c r="I124" s="45">
        <f t="shared" si="6"/>
        <v>0</v>
      </c>
      <c r="J124" s="46" t="str">
        <f t="shared" si="7"/>
        <v/>
      </c>
      <c r="K124" s="45" t="s">
        <v>468</v>
      </c>
      <c r="L124" s="46" t="str">
        <f t="shared" si="8"/>
        <v/>
      </c>
    </row>
    <row r="125" spans="1:12" s="47" customFormat="1" ht="15">
      <c r="A125" s="48">
        <v>116</v>
      </c>
      <c r="B125" s="49" t="s">
        <v>24</v>
      </c>
      <c r="C125" s="41">
        <v>0</v>
      </c>
      <c r="D125" s="43">
        <v>0</v>
      </c>
      <c r="E125" s="44">
        <v>15860.577692307688</v>
      </c>
      <c r="F125" s="44">
        <v>0</v>
      </c>
      <c r="G125" s="54" t="str">
        <f t="shared" si="5"/>
        <v/>
      </c>
      <c r="H125" s="44">
        <v>206567</v>
      </c>
      <c r="I125" s="45">
        <f t="shared" si="6"/>
        <v>18591.03</v>
      </c>
      <c r="J125" s="46" t="str">
        <f t="shared" si="7"/>
        <v/>
      </c>
      <c r="K125" s="45" t="s">
        <v>468</v>
      </c>
      <c r="L125" s="46" t="str">
        <f t="shared" si="8"/>
        <v/>
      </c>
    </row>
    <row r="126" spans="1:12" s="47" customFormat="1" ht="15">
      <c r="A126" s="48">
        <v>117</v>
      </c>
      <c r="B126" s="49" t="s">
        <v>328</v>
      </c>
      <c r="C126" s="41">
        <v>1</v>
      </c>
      <c r="D126" s="43">
        <v>43</v>
      </c>
      <c r="E126" s="44">
        <v>13868.069767441861</v>
      </c>
      <c r="F126" s="44">
        <v>596327</v>
      </c>
      <c r="G126" s="54">
        <f t="shared" si="5"/>
        <v>6.838523504081917E-2</v>
      </c>
      <c r="H126" s="44">
        <v>8720113.3350503538</v>
      </c>
      <c r="I126" s="45">
        <f t="shared" si="6"/>
        <v>784810.20015453186</v>
      </c>
      <c r="J126" s="46">
        <f t="shared" si="7"/>
        <v>13.591163248762625</v>
      </c>
      <c r="K126" s="45" t="s">
        <v>468</v>
      </c>
      <c r="L126" s="46" t="str">
        <f t="shared" si="8"/>
        <v/>
      </c>
    </row>
    <row r="127" spans="1:12" s="47" customFormat="1" ht="15">
      <c r="A127" s="48">
        <v>118</v>
      </c>
      <c r="B127" s="49" t="s">
        <v>219</v>
      </c>
      <c r="C127" s="41">
        <v>1</v>
      </c>
      <c r="D127" s="43">
        <v>2</v>
      </c>
      <c r="E127" s="44">
        <v>11077</v>
      </c>
      <c r="F127" s="44">
        <v>22154</v>
      </c>
      <c r="G127" s="54">
        <f t="shared" si="5"/>
        <v>2.6934946908081653E-3</v>
      </c>
      <c r="H127" s="44">
        <v>8225002.29</v>
      </c>
      <c r="I127" s="45">
        <f t="shared" si="6"/>
        <v>740250.20609999995</v>
      </c>
      <c r="J127" s="46">
        <f t="shared" si="7"/>
        <v>64.827679525142187</v>
      </c>
      <c r="K127" s="45" t="s">
        <v>468</v>
      </c>
      <c r="L127" s="46" t="str">
        <f t="shared" si="8"/>
        <v/>
      </c>
    </row>
    <row r="128" spans="1:12" s="47" customFormat="1" ht="15">
      <c r="A128" s="48">
        <v>119</v>
      </c>
      <c r="B128" s="49" t="s">
        <v>25</v>
      </c>
      <c r="C128" s="41">
        <v>0</v>
      </c>
      <c r="D128" s="43">
        <v>0</v>
      </c>
      <c r="E128" s="44">
        <v>0</v>
      </c>
      <c r="F128" s="44">
        <v>0</v>
      </c>
      <c r="G128" s="54" t="str">
        <f t="shared" si="5"/>
        <v/>
      </c>
      <c r="H128" s="44">
        <v>0</v>
      </c>
      <c r="I128" s="45">
        <f t="shared" si="6"/>
        <v>0</v>
      </c>
      <c r="J128" s="46" t="str">
        <f t="shared" si="7"/>
        <v/>
      </c>
      <c r="K128" s="45" t="s">
        <v>468</v>
      </c>
      <c r="L128" s="46" t="str">
        <f t="shared" si="8"/>
        <v/>
      </c>
    </row>
    <row r="129" spans="1:12" s="47" customFormat="1" ht="15">
      <c r="A129" s="48">
        <v>120</v>
      </c>
      <c r="B129" s="49" t="s">
        <v>26</v>
      </c>
      <c r="C129" s="41">
        <v>0</v>
      </c>
      <c r="D129" s="43">
        <v>0</v>
      </c>
      <c r="E129" s="44">
        <v>0</v>
      </c>
      <c r="F129" s="44">
        <v>0</v>
      </c>
      <c r="G129" s="54" t="str">
        <f t="shared" si="5"/>
        <v/>
      </c>
      <c r="H129" s="44">
        <v>0</v>
      </c>
      <c r="I129" s="45">
        <f t="shared" si="6"/>
        <v>0</v>
      </c>
      <c r="J129" s="46" t="str">
        <f t="shared" si="7"/>
        <v/>
      </c>
      <c r="K129" s="45" t="s">
        <v>468</v>
      </c>
      <c r="L129" s="46" t="str">
        <f t="shared" si="8"/>
        <v/>
      </c>
    </row>
    <row r="130" spans="1:12" s="47" customFormat="1" ht="15">
      <c r="A130" s="48">
        <v>121</v>
      </c>
      <c r="B130" s="49" t="s">
        <v>165</v>
      </c>
      <c r="C130" s="41">
        <v>1</v>
      </c>
      <c r="D130" s="43">
        <v>0</v>
      </c>
      <c r="E130" s="44">
        <v>18782.428142857141</v>
      </c>
      <c r="F130" s="44">
        <v>0</v>
      </c>
      <c r="G130" s="54" t="str">
        <f t="shared" si="5"/>
        <v/>
      </c>
      <c r="H130" s="44">
        <v>1459220</v>
      </c>
      <c r="I130" s="45">
        <f t="shared" si="6"/>
        <v>131329.79999999999</v>
      </c>
      <c r="J130" s="46">
        <f t="shared" si="7"/>
        <v>6.9921630473504042</v>
      </c>
      <c r="K130" s="45" t="s">
        <v>468</v>
      </c>
      <c r="L130" s="46" t="str">
        <f t="shared" si="8"/>
        <v/>
      </c>
    </row>
    <row r="131" spans="1:12" s="47" customFormat="1" ht="15">
      <c r="A131" s="48">
        <v>122</v>
      </c>
      <c r="B131" s="49" t="s">
        <v>218</v>
      </c>
      <c r="C131" s="41">
        <v>1</v>
      </c>
      <c r="D131" s="43">
        <v>25</v>
      </c>
      <c r="E131" s="44">
        <v>13205</v>
      </c>
      <c r="F131" s="44">
        <v>330125</v>
      </c>
      <c r="G131" s="54">
        <f t="shared" si="5"/>
        <v>9.9792926406498481E-3</v>
      </c>
      <c r="H131" s="44">
        <v>33081002.019648395</v>
      </c>
      <c r="I131" s="45">
        <f t="shared" si="6"/>
        <v>2977290.1817683554</v>
      </c>
      <c r="J131" s="46">
        <f t="shared" si="7"/>
        <v>200.46688237549077</v>
      </c>
      <c r="K131" s="45" t="s">
        <v>468</v>
      </c>
      <c r="L131" s="46" t="str">
        <f t="shared" si="8"/>
        <v/>
      </c>
    </row>
    <row r="132" spans="1:12" s="47" customFormat="1" ht="15">
      <c r="A132" s="48">
        <v>123</v>
      </c>
      <c r="B132" s="49" t="s">
        <v>215</v>
      </c>
      <c r="C132" s="41">
        <v>0</v>
      </c>
      <c r="D132" s="43">
        <v>0</v>
      </c>
      <c r="E132" s="44">
        <v>13837.159999999998</v>
      </c>
      <c r="F132" s="44">
        <v>0</v>
      </c>
      <c r="G132" s="54" t="str">
        <f t="shared" si="5"/>
        <v/>
      </c>
      <c r="H132" s="44">
        <v>1223576</v>
      </c>
      <c r="I132" s="45">
        <f t="shared" si="6"/>
        <v>110121.84</v>
      </c>
      <c r="J132" s="46" t="str">
        <f t="shared" si="7"/>
        <v/>
      </c>
      <c r="K132" s="45" t="s">
        <v>468</v>
      </c>
      <c r="L132" s="46" t="str">
        <f t="shared" si="8"/>
        <v/>
      </c>
    </row>
    <row r="133" spans="1:12" s="47" customFormat="1" ht="15">
      <c r="A133" s="48">
        <v>124</v>
      </c>
      <c r="B133" s="49" t="s">
        <v>27</v>
      </c>
      <c r="C133" s="41">
        <v>0</v>
      </c>
      <c r="D133" s="43">
        <v>0</v>
      </c>
      <c r="E133" s="44">
        <v>13837.16</v>
      </c>
      <c r="F133" s="44">
        <v>0</v>
      </c>
      <c r="G133" s="54" t="str">
        <f t="shared" si="5"/>
        <v/>
      </c>
      <c r="H133" s="44">
        <v>13852</v>
      </c>
      <c r="I133" s="45">
        <f t="shared" si="6"/>
        <v>1246.68</v>
      </c>
      <c r="J133" s="46" t="str">
        <f t="shared" si="7"/>
        <v/>
      </c>
      <c r="K133" s="45" t="s">
        <v>468</v>
      </c>
      <c r="L133" s="46" t="str">
        <f t="shared" si="8"/>
        <v/>
      </c>
    </row>
    <row r="134" spans="1:12" s="47" customFormat="1" ht="15">
      <c r="A134" s="48">
        <v>125</v>
      </c>
      <c r="B134" s="49" t="s">
        <v>287</v>
      </c>
      <c r="C134" s="41">
        <v>1</v>
      </c>
      <c r="D134" s="43">
        <v>18</v>
      </c>
      <c r="E134" s="44">
        <v>14230</v>
      </c>
      <c r="F134" s="44">
        <v>256140</v>
      </c>
      <c r="G134" s="54">
        <f t="shared" si="5"/>
        <v>1.7352326571436601E-2</v>
      </c>
      <c r="H134" s="44">
        <v>14761132.978077311</v>
      </c>
      <c r="I134" s="45">
        <f t="shared" si="6"/>
        <v>1328501.9680269579</v>
      </c>
      <c r="J134" s="46">
        <f t="shared" si="7"/>
        <v>75.359238793180467</v>
      </c>
      <c r="K134" s="45" t="s">
        <v>468</v>
      </c>
      <c r="L134" s="46" t="str">
        <f t="shared" si="8"/>
        <v/>
      </c>
    </row>
    <row r="135" spans="1:12" s="47" customFormat="1" ht="15">
      <c r="A135" s="48">
        <v>126</v>
      </c>
      <c r="B135" s="49" t="s">
        <v>278</v>
      </c>
      <c r="C135" s="41">
        <v>0</v>
      </c>
      <c r="D135" s="43">
        <v>0</v>
      </c>
      <c r="E135" s="44">
        <v>0</v>
      </c>
      <c r="F135" s="44">
        <v>0</v>
      </c>
      <c r="G135" s="54" t="str">
        <f t="shared" si="5"/>
        <v/>
      </c>
      <c r="H135" s="44">
        <v>1531983</v>
      </c>
      <c r="I135" s="45">
        <f t="shared" si="6"/>
        <v>137878.47</v>
      </c>
      <c r="J135" s="46" t="str">
        <f t="shared" si="7"/>
        <v/>
      </c>
      <c r="K135" s="45" t="s">
        <v>468</v>
      </c>
      <c r="L135" s="46" t="str">
        <f t="shared" si="8"/>
        <v/>
      </c>
    </row>
    <row r="136" spans="1:12" s="47" customFormat="1" ht="15">
      <c r="A136" s="48">
        <v>127</v>
      </c>
      <c r="B136" s="49" t="s">
        <v>341</v>
      </c>
      <c r="C136" s="41">
        <v>1</v>
      </c>
      <c r="D136" s="43">
        <v>10</v>
      </c>
      <c r="E136" s="44">
        <v>13518.9</v>
      </c>
      <c r="F136" s="44">
        <v>135189</v>
      </c>
      <c r="G136" s="54">
        <f t="shared" si="5"/>
        <v>2.6630345613004796E-2</v>
      </c>
      <c r="H136" s="44">
        <v>5076501.8961669477</v>
      </c>
      <c r="I136" s="45">
        <f t="shared" si="6"/>
        <v>456885.17065502529</v>
      </c>
      <c r="J136" s="46">
        <f t="shared" si="7"/>
        <v>23.796031530303893</v>
      </c>
      <c r="K136" s="45" t="s">
        <v>468</v>
      </c>
      <c r="L136" s="46" t="str">
        <f t="shared" si="8"/>
        <v/>
      </c>
    </row>
    <row r="137" spans="1:12" s="47" customFormat="1" ht="15">
      <c r="A137" s="48">
        <v>128</v>
      </c>
      <c r="B137" s="49" t="s">
        <v>28</v>
      </c>
      <c r="C137" s="41">
        <v>1</v>
      </c>
      <c r="D137" s="43">
        <v>367</v>
      </c>
      <c r="E137" s="44">
        <v>10347.501362397819</v>
      </c>
      <c r="F137" s="44">
        <v>3797533</v>
      </c>
      <c r="G137" s="54">
        <f t="shared" si="5"/>
        <v>3.7837094838692908E-2</v>
      </c>
      <c r="H137" s="44">
        <v>100365342.95747709</v>
      </c>
      <c r="I137" s="45">
        <f t="shared" si="6"/>
        <v>9032880.8661729377</v>
      </c>
      <c r="J137" s="46">
        <f t="shared" si="7"/>
        <v>505.95285594238896</v>
      </c>
      <c r="K137" s="45">
        <v>18065761.732345875</v>
      </c>
      <c r="L137" s="46">
        <f t="shared" si="8"/>
        <v>1378.9057118847779</v>
      </c>
    </row>
    <row r="138" spans="1:12" s="47" customFormat="1" ht="15">
      <c r="A138" s="48">
        <v>129</v>
      </c>
      <c r="B138" s="49" t="s">
        <v>29</v>
      </c>
      <c r="C138" s="41">
        <v>0</v>
      </c>
      <c r="D138" s="43">
        <v>0</v>
      </c>
      <c r="E138" s="44">
        <v>13837.16</v>
      </c>
      <c r="F138" s="44">
        <v>0</v>
      </c>
      <c r="G138" s="54" t="str">
        <f t="shared" si="5"/>
        <v/>
      </c>
      <c r="H138" s="44">
        <v>35000</v>
      </c>
      <c r="I138" s="45">
        <f t="shared" si="6"/>
        <v>3150</v>
      </c>
      <c r="J138" s="46" t="str">
        <f t="shared" si="7"/>
        <v/>
      </c>
      <c r="K138" s="45" t="s">
        <v>468</v>
      </c>
      <c r="L138" s="46" t="str">
        <f t="shared" si="8"/>
        <v/>
      </c>
    </row>
    <row r="139" spans="1:12" s="47" customFormat="1" ht="15">
      <c r="A139" s="48">
        <v>130</v>
      </c>
      <c r="B139" s="49" t="s">
        <v>426</v>
      </c>
      <c r="C139" s="41">
        <v>0</v>
      </c>
      <c r="D139" s="43">
        <v>0</v>
      </c>
      <c r="E139" s="44">
        <v>0</v>
      </c>
      <c r="F139" s="44">
        <v>0</v>
      </c>
      <c r="G139" s="54" t="str">
        <f t="shared" ref="G139:G202" si="9">IF(D139&gt;0,IFERROR(F139/H139,""),"")</f>
        <v/>
      </c>
      <c r="H139" s="44">
        <v>0</v>
      </c>
      <c r="I139" s="45">
        <f t="shared" ref="I139:I202" si="10">H139*0.09</f>
        <v>0</v>
      </c>
      <c r="J139" s="46" t="str">
        <f t="shared" ref="J139:J202" si="11">IF(AND(A139&lt;800,C139=1,H139&gt;0,I139&gt;0),(I139-F139)/E139,"")</f>
        <v/>
      </c>
      <c r="K139" s="45" t="s">
        <v>468</v>
      </c>
      <c r="L139" s="46" t="str">
        <f t="shared" ref="L139:L202" si="12">IF(K139="","", (K139-F139)/E139)</f>
        <v/>
      </c>
    </row>
    <row r="140" spans="1:12" s="47" customFormat="1" ht="15">
      <c r="A140" s="48">
        <v>131</v>
      </c>
      <c r="B140" s="49" t="s">
        <v>315</v>
      </c>
      <c r="C140" s="41">
        <v>1</v>
      </c>
      <c r="D140" s="43">
        <v>12</v>
      </c>
      <c r="E140" s="44">
        <v>12447</v>
      </c>
      <c r="F140" s="44">
        <v>149364</v>
      </c>
      <c r="G140" s="54">
        <f t="shared" si="9"/>
        <v>2.7600150435549086E-3</v>
      </c>
      <c r="H140" s="44">
        <v>54117096.335684702</v>
      </c>
      <c r="I140" s="45">
        <f t="shared" si="10"/>
        <v>4870538.6702116234</v>
      </c>
      <c r="J140" s="46">
        <f t="shared" si="11"/>
        <v>379.30221500856618</v>
      </c>
      <c r="K140" s="45" t="s">
        <v>468</v>
      </c>
      <c r="L140" s="46" t="str">
        <f t="shared" si="12"/>
        <v/>
      </c>
    </row>
    <row r="141" spans="1:12" s="47" customFormat="1" ht="15">
      <c r="A141" s="48">
        <v>132</v>
      </c>
      <c r="B141" s="49" t="s">
        <v>30</v>
      </c>
      <c r="C141" s="41">
        <v>0</v>
      </c>
      <c r="D141" s="43">
        <v>0</v>
      </c>
      <c r="E141" s="44">
        <v>13837.159999999996</v>
      </c>
      <c r="F141" s="44">
        <v>0</v>
      </c>
      <c r="G141" s="54" t="str">
        <f t="shared" si="9"/>
        <v/>
      </c>
      <c r="H141" s="44">
        <v>207424</v>
      </c>
      <c r="I141" s="45">
        <f t="shared" si="10"/>
        <v>18668.16</v>
      </c>
      <c r="J141" s="46" t="str">
        <f t="shared" si="11"/>
        <v/>
      </c>
      <c r="K141" s="45" t="s">
        <v>468</v>
      </c>
      <c r="L141" s="46" t="str">
        <f t="shared" si="12"/>
        <v/>
      </c>
    </row>
    <row r="142" spans="1:12" s="47" customFormat="1" ht="15">
      <c r="A142" s="48">
        <v>133</v>
      </c>
      <c r="B142" s="49" t="s">
        <v>322</v>
      </c>
      <c r="C142" s="41">
        <v>1</v>
      </c>
      <c r="D142" s="43">
        <v>38</v>
      </c>
      <c r="E142" s="44">
        <v>14511.526315789473</v>
      </c>
      <c r="F142" s="44">
        <v>551438</v>
      </c>
      <c r="G142" s="54">
        <f t="shared" si="9"/>
        <v>3.0186247925886832E-2</v>
      </c>
      <c r="H142" s="44">
        <v>18267854.996549707</v>
      </c>
      <c r="I142" s="45">
        <f t="shared" si="10"/>
        <v>1644106.9496894735</v>
      </c>
      <c r="J142" s="46">
        <f t="shared" si="11"/>
        <v>75.29662462180697</v>
      </c>
      <c r="K142" s="45" t="s">
        <v>468</v>
      </c>
      <c r="L142" s="46" t="str">
        <f t="shared" si="12"/>
        <v/>
      </c>
    </row>
    <row r="143" spans="1:12" s="47" customFormat="1" ht="15">
      <c r="A143" s="48">
        <v>134</v>
      </c>
      <c r="B143" s="49" t="s">
        <v>31</v>
      </c>
      <c r="C143" s="41">
        <v>0</v>
      </c>
      <c r="D143" s="43">
        <v>0</v>
      </c>
      <c r="E143" s="44">
        <v>13837.16</v>
      </c>
      <c r="F143" s="44">
        <v>0</v>
      </c>
      <c r="G143" s="54" t="str">
        <f t="shared" si="9"/>
        <v/>
      </c>
      <c r="H143" s="44">
        <v>23645</v>
      </c>
      <c r="I143" s="45">
        <f t="shared" si="10"/>
        <v>2128.0499999999997</v>
      </c>
      <c r="J143" s="46" t="str">
        <f t="shared" si="11"/>
        <v/>
      </c>
      <c r="K143" s="45" t="s">
        <v>468</v>
      </c>
      <c r="L143" s="46" t="str">
        <f t="shared" si="12"/>
        <v/>
      </c>
    </row>
    <row r="144" spans="1:12" s="47" customFormat="1" ht="15">
      <c r="A144" s="48">
        <v>135</v>
      </c>
      <c r="B144" s="49" t="s">
        <v>207</v>
      </c>
      <c r="C144" s="41">
        <v>1</v>
      </c>
      <c r="D144" s="43">
        <v>3</v>
      </c>
      <c r="E144" s="44">
        <v>20513</v>
      </c>
      <c r="F144" s="44">
        <v>61539</v>
      </c>
      <c r="G144" s="54">
        <f t="shared" si="9"/>
        <v>2.273735081857696E-2</v>
      </c>
      <c r="H144" s="44">
        <v>2706515.8333978453</v>
      </c>
      <c r="I144" s="45">
        <f t="shared" si="10"/>
        <v>243586.42500580606</v>
      </c>
      <c r="J144" s="46">
        <f t="shared" si="11"/>
        <v>8.8747343151077889</v>
      </c>
      <c r="K144" s="45" t="s">
        <v>468</v>
      </c>
      <c r="L144" s="46" t="str">
        <f t="shared" si="12"/>
        <v/>
      </c>
    </row>
    <row r="145" spans="1:12" s="47" customFormat="1" ht="15">
      <c r="A145" s="48">
        <v>136</v>
      </c>
      <c r="B145" s="49" t="s">
        <v>407</v>
      </c>
      <c r="C145" s="41">
        <v>1</v>
      </c>
      <c r="D145" s="43">
        <v>12</v>
      </c>
      <c r="E145" s="44">
        <v>13307.75</v>
      </c>
      <c r="F145" s="44">
        <v>159693</v>
      </c>
      <c r="G145" s="54">
        <f t="shared" si="9"/>
        <v>4.5575270329344759E-3</v>
      </c>
      <c r="H145" s="44">
        <v>35039397.209494494</v>
      </c>
      <c r="I145" s="45">
        <f t="shared" si="10"/>
        <v>3153545.7488545044</v>
      </c>
      <c r="J145" s="46">
        <f t="shared" si="11"/>
        <v>224.97061853840842</v>
      </c>
      <c r="K145" s="45" t="s">
        <v>468</v>
      </c>
      <c r="L145" s="46" t="str">
        <f t="shared" si="12"/>
        <v/>
      </c>
    </row>
    <row r="146" spans="1:12" s="47" customFormat="1" ht="15">
      <c r="A146" s="48">
        <v>137</v>
      </c>
      <c r="B146" s="49" t="s">
        <v>32</v>
      </c>
      <c r="C146" s="41">
        <v>1</v>
      </c>
      <c r="D146" s="43">
        <v>886</v>
      </c>
      <c r="E146" s="44">
        <v>12437.187358916479</v>
      </c>
      <c r="F146" s="44">
        <v>11019348</v>
      </c>
      <c r="G146" s="54">
        <f t="shared" si="9"/>
        <v>0.13154331367255812</v>
      </c>
      <c r="H146" s="44">
        <v>83769730.990886539</v>
      </c>
      <c r="I146" s="45">
        <f t="shared" si="10"/>
        <v>7539275.789179788</v>
      </c>
      <c r="J146" s="46">
        <f t="shared" si="11"/>
        <v>-279.8118344920868</v>
      </c>
      <c r="K146" s="45">
        <v>15078551.578359576</v>
      </c>
      <c r="L146" s="46">
        <f t="shared" si="12"/>
        <v>326.37633101582634</v>
      </c>
    </row>
    <row r="147" spans="1:12" s="47" customFormat="1" ht="15">
      <c r="A147" s="48">
        <v>138</v>
      </c>
      <c r="B147" s="49" t="s">
        <v>47</v>
      </c>
      <c r="C147" s="41">
        <v>1</v>
      </c>
      <c r="D147" s="43">
        <v>4</v>
      </c>
      <c r="E147" s="44">
        <v>12985</v>
      </c>
      <c r="F147" s="44">
        <v>51940</v>
      </c>
      <c r="G147" s="54">
        <f t="shared" si="9"/>
        <v>3.5501499803291588E-3</v>
      </c>
      <c r="H147" s="44">
        <v>14630367.812005589</v>
      </c>
      <c r="I147" s="45">
        <f t="shared" si="10"/>
        <v>1316733.1030805029</v>
      </c>
      <c r="J147" s="46">
        <f t="shared" si="11"/>
        <v>97.404166583019091</v>
      </c>
      <c r="K147" s="45" t="s">
        <v>468</v>
      </c>
      <c r="L147" s="46" t="str">
        <f t="shared" si="12"/>
        <v/>
      </c>
    </row>
    <row r="148" spans="1:12" s="47" customFormat="1" ht="15">
      <c r="A148" s="48">
        <v>139</v>
      </c>
      <c r="B148" s="49" t="s">
        <v>389</v>
      </c>
      <c r="C148" s="41">
        <v>1</v>
      </c>
      <c r="D148" s="43">
        <v>9</v>
      </c>
      <c r="E148" s="44">
        <v>14877</v>
      </c>
      <c r="F148" s="44">
        <v>133893</v>
      </c>
      <c r="G148" s="54">
        <f t="shared" si="9"/>
        <v>2.6767564352371933E-3</v>
      </c>
      <c r="H148" s="44">
        <v>50020613.843461424</v>
      </c>
      <c r="I148" s="45">
        <f t="shared" si="10"/>
        <v>4501855.2459115284</v>
      </c>
      <c r="J148" s="46">
        <f t="shared" si="11"/>
        <v>293.60504442505402</v>
      </c>
      <c r="K148" s="45" t="s">
        <v>468</v>
      </c>
      <c r="L148" s="46" t="str">
        <f t="shared" si="12"/>
        <v/>
      </c>
    </row>
    <row r="149" spans="1:12" s="47" customFormat="1" ht="15">
      <c r="A149" s="48">
        <v>140</v>
      </c>
      <c r="B149" s="49" t="s">
        <v>284</v>
      </c>
      <c r="C149" s="41">
        <v>0</v>
      </c>
      <c r="D149" s="43">
        <v>0</v>
      </c>
      <c r="E149" s="44">
        <v>0</v>
      </c>
      <c r="F149" s="44">
        <v>0</v>
      </c>
      <c r="G149" s="54" t="str">
        <f t="shared" si="9"/>
        <v/>
      </c>
      <c r="H149" s="44">
        <v>0</v>
      </c>
      <c r="I149" s="45">
        <f t="shared" si="10"/>
        <v>0</v>
      </c>
      <c r="J149" s="46" t="str">
        <f t="shared" si="11"/>
        <v/>
      </c>
      <c r="K149" s="45" t="s">
        <v>468</v>
      </c>
      <c r="L149" s="46" t="str">
        <f t="shared" si="12"/>
        <v/>
      </c>
    </row>
    <row r="150" spans="1:12" s="47" customFormat="1" ht="15">
      <c r="A150" s="48">
        <v>141</v>
      </c>
      <c r="B150" s="49" t="s">
        <v>357</v>
      </c>
      <c r="C150" s="41">
        <v>1</v>
      </c>
      <c r="D150" s="43">
        <v>143</v>
      </c>
      <c r="E150" s="44">
        <v>14702.475524475525</v>
      </c>
      <c r="F150" s="44">
        <v>2102454</v>
      </c>
      <c r="G150" s="54">
        <f t="shared" si="9"/>
        <v>4.7913593098251793E-2</v>
      </c>
      <c r="H150" s="44">
        <v>43880115.517295897</v>
      </c>
      <c r="I150" s="45">
        <f t="shared" si="10"/>
        <v>3949210.3965566307</v>
      </c>
      <c r="J150" s="46">
        <f t="shared" si="11"/>
        <v>125.60853398342992</v>
      </c>
      <c r="K150" s="45" t="s">
        <v>468</v>
      </c>
      <c r="L150" s="46" t="str">
        <f t="shared" si="12"/>
        <v/>
      </c>
    </row>
    <row r="151" spans="1:12" s="47" customFormat="1" ht="15">
      <c r="A151" s="48">
        <v>142</v>
      </c>
      <c r="B151" s="49" t="s">
        <v>213</v>
      </c>
      <c r="C151" s="41">
        <v>1</v>
      </c>
      <c r="D151" s="43">
        <v>40</v>
      </c>
      <c r="E151" s="44">
        <v>18334</v>
      </c>
      <c r="F151" s="44">
        <v>733360</v>
      </c>
      <c r="G151" s="54">
        <f t="shared" si="9"/>
        <v>3.8680814817120046E-2</v>
      </c>
      <c r="H151" s="44">
        <v>18959269.691377245</v>
      </c>
      <c r="I151" s="45">
        <f t="shared" si="10"/>
        <v>1706334.272223952</v>
      </c>
      <c r="J151" s="46">
        <f t="shared" si="11"/>
        <v>53.069394143337625</v>
      </c>
      <c r="K151" s="45" t="s">
        <v>468</v>
      </c>
      <c r="L151" s="46" t="str">
        <f t="shared" si="12"/>
        <v/>
      </c>
    </row>
    <row r="152" spans="1:12" s="47" customFormat="1" ht="15">
      <c r="A152" s="48">
        <v>143</v>
      </c>
      <c r="B152" s="49" t="s">
        <v>340</v>
      </c>
      <c r="C152" s="41">
        <v>0</v>
      </c>
      <c r="D152" s="43">
        <v>0</v>
      </c>
      <c r="E152" s="44">
        <v>14889.337200000002</v>
      </c>
      <c r="F152" s="44">
        <v>0</v>
      </c>
      <c r="G152" s="54" t="str">
        <f t="shared" si="9"/>
        <v/>
      </c>
      <c r="H152" s="44">
        <v>453099</v>
      </c>
      <c r="I152" s="45">
        <f t="shared" si="10"/>
        <v>40778.909999999996</v>
      </c>
      <c r="J152" s="46" t="str">
        <f t="shared" si="11"/>
        <v/>
      </c>
      <c r="K152" s="45" t="s">
        <v>468</v>
      </c>
      <c r="L152" s="46" t="str">
        <f t="shared" si="12"/>
        <v/>
      </c>
    </row>
    <row r="153" spans="1:12" s="47" customFormat="1" ht="15">
      <c r="A153" s="48">
        <v>144</v>
      </c>
      <c r="B153" s="49" t="s">
        <v>227</v>
      </c>
      <c r="C153" s="41">
        <v>1</v>
      </c>
      <c r="D153" s="43">
        <v>0</v>
      </c>
      <c r="E153" s="44">
        <v>15714.033256729192</v>
      </c>
      <c r="F153" s="44">
        <v>0</v>
      </c>
      <c r="G153" s="54" t="str">
        <f t="shared" si="9"/>
        <v/>
      </c>
      <c r="H153" s="44">
        <v>27465514.470592171</v>
      </c>
      <c r="I153" s="45">
        <f t="shared" si="10"/>
        <v>2471896.3023532955</v>
      </c>
      <c r="J153" s="46">
        <f t="shared" si="11"/>
        <v>157.3050191487128</v>
      </c>
      <c r="K153" s="45" t="s">
        <v>468</v>
      </c>
      <c r="L153" s="46" t="str">
        <f t="shared" si="12"/>
        <v/>
      </c>
    </row>
    <row r="154" spans="1:12" s="47" customFormat="1" ht="15">
      <c r="A154" s="48">
        <v>145</v>
      </c>
      <c r="B154" s="49" t="s">
        <v>221</v>
      </c>
      <c r="C154" s="41">
        <v>1</v>
      </c>
      <c r="D154" s="43">
        <v>17</v>
      </c>
      <c r="E154" s="44">
        <v>12124.941176470587</v>
      </c>
      <c r="F154" s="44">
        <v>206124</v>
      </c>
      <c r="G154" s="54">
        <f t="shared" si="9"/>
        <v>1.4405822422019387E-2</v>
      </c>
      <c r="H154" s="44">
        <v>14308381.289286075</v>
      </c>
      <c r="I154" s="45">
        <f t="shared" si="10"/>
        <v>1287754.3160357468</v>
      </c>
      <c r="J154" s="46">
        <f t="shared" si="11"/>
        <v>89.20705678430312</v>
      </c>
      <c r="K154" s="45" t="s">
        <v>468</v>
      </c>
      <c r="L154" s="46" t="str">
        <f t="shared" si="12"/>
        <v/>
      </c>
    </row>
    <row r="155" spans="1:12" s="47" customFormat="1" ht="15">
      <c r="A155" s="48">
        <v>146</v>
      </c>
      <c r="B155" s="49" t="s">
        <v>33</v>
      </c>
      <c r="C155" s="41">
        <v>0</v>
      </c>
      <c r="D155" s="43">
        <v>0</v>
      </c>
      <c r="E155" s="44">
        <v>16029.195833333337</v>
      </c>
      <c r="F155" s="44">
        <v>0</v>
      </c>
      <c r="G155" s="54" t="str">
        <f t="shared" si="9"/>
        <v/>
      </c>
      <c r="H155" s="44">
        <v>2041907</v>
      </c>
      <c r="I155" s="45">
        <f t="shared" si="10"/>
        <v>183771.63</v>
      </c>
      <c r="J155" s="46" t="str">
        <f t="shared" si="11"/>
        <v/>
      </c>
      <c r="K155" s="45" t="s">
        <v>468</v>
      </c>
      <c r="L155" s="46" t="str">
        <f t="shared" si="12"/>
        <v/>
      </c>
    </row>
    <row r="156" spans="1:12" s="47" customFormat="1" ht="15">
      <c r="A156" s="48">
        <v>147</v>
      </c>
      <c r="B156" s="49" t="s">
        <v>351</v>
      </c>
      <c r="C156" s="41">
        <v>0</v>
      </c>
      <c r="D156" s="43">
        <v>0</v>
      </c>
      <c r="E156" s="44">
        <v>13837.16</v>
      </c>
      <c r="F156" s="44">
        <v>0</v>
      </c>
      <c r="G156" s="54" t="str">
        <f t="shared" si="9"/>
        <v/>
      </c>
      <c r="H156" s="44">
        <v>18131</v>
      </c>
      <c r="I156" s="45">
        <f t="shared" si="10"/>
        <v>1631.79</v>
      </c>
      <c r="J156" s="46" t="str">
        <f t="shared" si="11"/>
        <v/>
      </c>
      <c r="K156" s="45" t="s">
        <v>468</v>
      </c>
      <c r="L156" s="46" t="str">
        <f t="shared" si="12"/>
        <v/>
      </c>
    </row>
    <row r="157" spans="1:12" s="47" customFormat="1" ht="15">
      <c r="A157" s="48">
        <v>148</v>
      </c>
      <c r="B157" s="49" t="s">
        <v>34</v>
      </c>
      <c r="C157" s="41">
        <v>1</v>
      </c>
      <c r="D157" s="43">
        <v>0</v>
      </c>
      <c r="E157" s="44">
        <v>0</v>
      </c>
      <c r="F157" s="44">
        <v>0</v>
      </c>
      <c r="G157" s="54" t="str">
        <f t="shared" si="9"/>
        <v/>
      </c>
      <c r="H157" s="44">
        <v>3485327.1387994792</v>
      </c>
      <c r="I157" s="45">
        <f t="shared" si="10"/>
        <v>313679.44249195314</v>
      </c>
      <c r="J157" s="46" t="e">
        <f t="shared" si="11"/>
        <v>#DIV/0!</v>
      </c>
      <c r="K157" s="45" t="s">
        <v>468</v>
      </c>
      <c r="L157" s="46" t="str">
        <f t="shared" si="12"/>
        <v/>
      </c>
    </row>
    <row r="158" spans="1:12" s="47" customFormat="1" ht="15">
      <c r="A158" s="48">
        <v>149</v>
      </c>
      <c r="B158" s="49" t="s">
        <v>160</v>
      </c>
      <c r="C158" s="41">
        <v>1</v>
      </c>
      <c r="D158" s="43">
        <v>1887</v>
      </c>
      <c r="E158" s="44">
        <v>11928.622151563328</v>
      </c>
      <c r="F158" s="44">
        <v>22509310</v>
      </c>
      <c r="G158" s="54">
        <f t="shared" si="9"/>
        <v>0.11423016779706756</v>
      </c>
      <c r="H158" s="44">
        <v>197052236.14823267</v>
      </c>
      <c r="I158" s="45">
        <f t="shared" si="10"/>
        <v>17734701.253340941</v>
      </c>
      <c r="J158" s="46">
        <f t="shared" si="11"/>
        <v>-400.26489949916919</v>
      </c>
      <c r="K158" s="45">
        <v>31528357.783717226</v>
      </c>
      <c r="L158" s="46">
        <f t="shared" si="12"/>
        <v>756.08462311258791</v>
      </c>
    </row>
    <row r="159" spans="1:12" s="47" customFormat="1" ht="15">
      <c r="A159" s="48">
        <v>150</v>
      </c>
      <c r="B159" s="49" t="s">
        <v>290</v>
      </c>
      <c r="C159" s="41">
        <v>1</v>
      </c>
      <c r="D159" s="43">
        <v>0</v>
      </c>
      <c r="E159" s="44">
        <v>18684.530386473431</v>
      </c>
      <c r="F159" s="44">
        <v>0</v>
      </c>
      <c r="G159" s="54" t="str">
        <f t="shared" si="9"/>
        <v/>
      </c>
      <c r="H159" s="44">
        <v>11821749.109999999</v>
      </c>
      <c r="I159" s="45">
        <f t="shared" si="10"/>
        <v>1063957.4198999999</v>
      </c>
      <c r="J159" s="46">
        <f t="shared" si="11"/>
        <v>56.943225111520405</v>
      </c>
      <c r="K159" s="45" t="s">
        <v>468</v>
      </c>
      <c r="L159" s="46" t="str">
        <f t="shared" si="12"/>
        <v/>
      </c>
    </row>
    <row r="160" spans="1:12" s="47" customFormat="1" ht="15">
      <c r="A160" s="48">
        <v>151</v>
      </c>
      <c r="B160" s="49" t="s">
        <v>35</v>
      </c>
      <c r="C160" s="41">
        <v>1</v>
      </c>
      <c r="D160" s="43">
        <v>11</v>
      </c>
      <c r="E160" s="44">
        <v>12941.454545454546</v>
      </c>
      <c r="F160" s="44">
        <v>142356</v>
      </c>
      <c r="G160" s="54">
        <f t="shared" si="9"/>
        <v>6.9886500407270562E-3</v>
      </c>
      <c r="H160" s="44">
        <v>20369599.160124801</v>
      </c>
      <c r="I160" s="45">
        <f t="shared" si="10"/>
        <v>1833263.9244112321</v>
      </c>
      <c r="J160" s="46">
        <f t="shared" si="11"/>
        <v>130.65825935347686</v>
      </c>
      <c r="K160" s="45" t="s">
        <v>468</v>
      </c>
      <c r="L160" s="46" t="str">
        <f t="shared" si="12"/>
        <v/>
      </c>
    </row>
    <row r="161" spans="1:12" s="47" customFormat="1" ht="15">
      <c r="A161" s="48">
        <v>152</v>
      </c>
      <c r="B161" s="49" t="s">
        <v>36</v>
      </c>
      <c r="C161" s="41">
        <v>1</v>
      </c>
      <c r="D161" s="43">
        <v>0</v>
      </c>
      <c r="E161" s="44">
        <v>25105.115691699604</v>
      </c>
      <c r="F161" s="44">
        <v>0</v>
      </c>
      <c r="G161" s="54" t="str">
        <f t="shared" si="9"/>
        <v/>
      </c>
      <c r="H161" s="44">
        <v>13477842.33</v>
      </c>
      <c r="I161" s="45">
        <f t="shared" si="10"/>
        <v>1213005.8096999999</v>
      </c>
      <c r="J161" s="46">
        <f t="shared" si="11"/>
        <v>48.317077068919893</v>
      </c>
      <c r="K161" s="45" t="s">
        <v>468</v>
      </c>
      <c r="L161" s="46" t="str">
        <f t="shared" si="12"/>
        <v/>
      </c>
    </row>
    <row r="162" spans="1:12" s="47" customFormat="1" ht="15">
      <c r="A162" s="48">
        <v>153</v>
      </c>
      <c r="B162" s="49" t="s">
        <v>202</v>
      </c>
      <c r="C162" s="41">
        <v>1</v>
      </c>
      <c r="D162" s="43">
        <v>99</v>
      </c>
      <c r="E162" s="44">
        <v>10777.666666666666</v>
      </c>
      <c r="F162" s="44">
        <v>1066989</v>
      </c>
      <c r="G162" s="54">
        <f t="shared" si="9"/>
        <v>1.4236093262488264E-2</v>
      </c>
      <c r="H162" s="44">
        <v>74949565.188048348</v>
      </c>
      <c r="I162" s="45">
        <f t="shared" si="10"/>
        <v>6745460.8669243511</v>
      </c>
      <c r="J162" s="46">
        <f t="shared" si="11"/>
        <v>526.87395542551121</v>
      </c>
      <c r="K162" s="45" t="s">
        <v>468</v>
      </c>
      <c r="L162" s="46" t="str">
        <f t="shared" si="12"/>
        <v/>
      </c>
    </row>
    <row r="163" spans="1:12" s="47" customFormat="1" ht="15">
      <c r="A163" s="48">
        <v>154</v>
      </c>
      <c r="B163" s="49" t="s">
        <v>37</v>
      </c>
      <c r="C163" s="41">
        <v>1</v>
      </c>
      <c r="D163" s="43">
        <v>5</v>
      </c>
      <c r="E163" s="44">
        <v>17564</v>
      </c>
      <c r="F163" s="44">
        <v>87820</v>
      </c>
      <c r="G163" s="54">
        <f t="shared" si="9"/>
        <v>3.5305967944253211E-2</v>
      </c>
      <c r="H163" s="44">
        <v>2487398.1684531197</v>
      </c>
      <c r="I163" s="45">
        <f t="shared" si="10"/>
        <v>223865.83516078076</v>
      </c>
      <c r="J163" s="46">
        <f t="shared" si="11"/>
        <v>7.7457205170109749</v>
      </c>
      <c r="K163" s="45" t="s">
        <v>468</v>
      </c>
      <c r="L163" s="46" t="str">
        <f t="shared" si="12"/>
        <v/>
      </c>
    </row>
    <row r="164" spans="1:12" s="47" customFormat="1" ht="15">
      <c r="A164" s="48">
        <v>155</v>
      </c>
      <c r="B164" s="49" t="s">
        <v>404</v>
      </c>
      <c r="C164" s="41">
        <v>1</v>
      </c>
      <c r="D164" s="43">
        <v>1</v>
      </c>
      <c r="E164" s="44">
        <v>17915</v>
      </c>
      <c r="F164" s="44">
        <v>17915</v>
      </c>
      <c r="G164" s="54">
        <f t="shared" si="9"/>
        <v>1.3606212818622108E-4</v>
      </c>
      <c r="H164" s="44">
        <v>131667792.05070703</v>
      </c>
      <c r="I164" s="45">
        <f t="shared" si="10"/>
        <v>11850101.284563633</v>
      </c>
      <c r="J164" s="46">
        <f t="shared" si="11"/>
        <v>660.46253332758204</v>
      </c>
      <c r="K164" s="45" t="s">
        <v>468</v>
      </c>
      <c r="L164" s="46" t="str">
        <f t="shared" si="12"/>
        <v/>
      </c>
    </row>
    <row r="165" spans="1:12" s="47" customFormat="1" ht="15">
      <c r="A165" s="48">
        <v>156</v>
      </c>
      <c r="B165" s="49" t="s">
        <v>226</v>
      </c>
      <c r="C165" s="41">
        <v>0</v>
      </c>
      <c r="D165" s="43">
        <v>0</v>
      </c>
      <c r="E165" s="44">
        <v>0</v>
      </c>
      <c r="F165" s="44">
        <v>0</v>
      </c>
      <c r="G165" s="54" t="str">
        <f t="shared" si="9"/>
        <v/>
      </c>
      <c r="H165" s="44">
        <v>0</v>
      </c>
      <c r="I165" s="45">
        <f t="shared" si="10"/>
        <v>0</v>
      </c>
      <c r="J165" s="46" t="str">
        <f t="shared" si="11"/>
        <v/>
      </c>
      <c r="K165" s="45" t="s">
        <v>468</v>
      </c>
      <c r="L165" s="46" t="str">
        <f t="shared" si="12"/>
        <v/>
      </c>
    </row>
    <row r="166" spans="1:12" s="47" customFormat="1" ht="15">
      <c r="A166" s="48">
        <v>157</v>
      </c>
      <c r="B166" s="49" t="s">
        <v>356</v>
      </c>
      <c r="C166" s="41">
        <v>1</v>
      </c>
      <c r="D166" s="43">
        <v>0</v>
      </c>
      <c r="E166" s="44">
        <v>20949.369887795525</v>
      </c>
      <c r="F166" s="44">
        <v>0</v>
      </c>
      <c r="G166" s="54" t="str">
        <f t="shared" si="9"/>
        <v/>
      </c>
      <c r="H166" s="44">
        <v>13926342</v>
      </c>
      <c r="I166" s="45">
        <f t="shared" si="10"/>
        <v>1253370.78</v>
      </c>
      <c r="J166" s="46">
        <f t="shared" si="11"/>
        <v>59.828567002875644</v>
      </c>
      <c r="K166" s="45" t="s">
        <v>468</v>
      </c>
      <c r="L166" s="46" t="str">
        <f t="shared" si="12"/>
        <v/>
      </c>
    </row>
    <row r="167" spans="1:12" s="47" customFormat="1" ht="15">
      <c r="A167" s="48">
        <v>158</v>
      </c>
      <c r="B167" s="49" t="s">
        <v>201</v>
      </c>
      <c r="C167" s="41">
        <v>1</v>
      </c>
      <c r="D167" s="43">
        <v>57</v>
      </c>
      <c r="E167" s="44">
        <v>14636.578947368422</v>
      </c>
      <c r="F167" s="44">
        <v>834285</v>
      </c>
      <c r="G167" s="54">
        <f t="shared" si="9"/>
        <v>3.428670913822332E-2</v>
      </c>
      <c r="H167" s="44">
        <v>24332606.452158075</v>
      </c>
      <c r="I167" s="45">
        <f t="shared" si="10"/>
        <v>2189934.5806942265</v>
      </c>
      <c r="J167" s="46">
        <f t="shared" si="11"/>
        <v>92.62065852744675</v>
      </c>
      <c r="K167" s="45" t="s">
        <v>468</v>
      </c>
      <c r="L167" s="46" t="str">
        <f t="shared" si="12"/>
        <v/>
      </c>
    </row>
    <row r="168" spans="1:12" s="47" customFormat="1" ht="15">
      <c r="A168" s="48">
        <v>159</v>
      </c>
      <c r="B168" s="49" t="s">
        <v>38</v>
      </c>
      <c r="C168" s="41">
        <v>1</v>
      </c>
      <c r="D168" s="43">
        <v>10</v>
      </c>
      <c r="E168" s="44">
        <v>14854.6</v>
      </c>
      <c r="F168" s="44">
        <v>148546</v>
      </c>
      <c r="G168" s="54">
        <f t="shared" si="9"/>
        <v>3.5417204268283239E-3</v>
      </c>
      <c r="H168" s="44">
        <v>41941763.351723865</v>
      </c>
      <c r="I168" s="45">
        <f t="shared" si="10"/>
        <v>3774758.7016551476</v>
      </c>
      <c r="J168" s="46">
        <f t="shared" si="11"/>
        <v>244.11378977927023</v>
      </c>
      <c r="K168" s="45" t="s">
        <v>468</v>
      </c>
      <c r="L168" s="46" t="str">
        <f t="shared" si="12"/>
        <v/>
      </c>
    </row>
    <row r="169" spans="1:12" s="47" customFormat="1" ht="15">
      <c r="A169" s="48">
        <v>160</v>
      </c>
      <c r="B169" s="49" t="s">
        <v>171</v>
      </c>
      <c r="C169" s="41">
        <v>1</v>
      </c>
      <c r="D169" s="43">
        <v>1858</v>
      </c>
      <c r="E169" s="44">
        <v>11950.423573735199</v>
      </c>
      <c r="F169" s="44">
        <v>22203887</v>
      </c>
      <c r="G169" s="54">
        <f t="shared" si="9"/>
        <v>0.10849488901072601</v>
      </c>
      <c r="H169" s="44">
        <v>204653760.21357909</v>
      </c>
      <c r="I169" s="45">
        <f t="shared" si="10"/>
        <v>18418838.419222116</v>
      </c>
      <c r="J169" s="46">
        <f t="shared" si="11"/>
        <v>-316.72924038414118</v>
      </c>
      <c r="K169" s="45">
        <v>26052423.675188616</v>
      </c>
      <c r="L169" s="46">
        <f t="shared" si="12"/>
        <v>322.04186332332029</v>
      </c>
    </row>
    <row r="170" spans="1:12" s="47" customFormat="1" ht="15">
      <c r="A170" s="48">
        <v>161</v>
      </c>
      <c r="B170" s="49" t="s">
        <v>39</v>
      </c>
      <c r="C170" s="41">
        <v>1</v>
      </c>
      <c r="D170" s="43">
        <v>18</v>
      </c>
      <c r="E170" s="44">
        <v>15116.833333333334</v>
      </c>
      <c r="F170" s="44">
        <v>272103</v>
      </c>
      <c r="G170" s="54">
        <f t="shared" si="9"/>
        <v>6.8358613724705738E-3</v>
      </c>
      <c r="H170" s="44">
        <v>39805225</v>
      </c>
      <c r="I170" s="45">
        <f t="shared" si="10"/>
        <v>3582470.25</v>
      </c>
      <c r="J170" s="46">
        <f t="shared" si="11"/>
        <v>218.98549630103307</v>
      </c>
      <c r="K170" s="45" t="s">
        <v>468</v>
      </c>
      <c r="L170" s="46" t="str">
        <f t="shared" si="12"/>
        <v/>
      </c>
    </row>
    <row r="171" spans="1:12" s="47" customFormat="1" ht="15">
      <c r="A171" s="48">
        <v>162</v>
      </c>
      <c r="B171" s="49" t="s">
        <v>288</v>
      </c>
      <c r="C171" s="41">
        <v>1</v>
      </c>
      <c r="D171" s="43">
        <v>20</v>
      </c>
      <c r="E171" s="44">
        <v>12461</v>
      </c>
      <c r="F171" s="44">
        <v>249220</v>
      </c>
      <c r="G171" s="54">
        <f t="shared" si="9"/>
        <v>1.1304561133558941E-2</v>
      </c>
      <c r="H171" s="44">
        <v>22045968.618822418</v>
      </c>
      <c r="I171" s="45">
        <f t="shared" si="10"/>
        <v>1984137.1756940177</v>
      </c>
      <c r="J171" s="46">
        <f t="shared" si="11"/>
        <v>139.22776468132716</v>
      </c>
      <c r="K171" s="45" t="s">
        <v>468</v>
      </c>
      <c r="L171" s="46" t="str">
        <f t="shared" si="12"/>
        <v/>
      </c>
    </row>
    <row r="172" spans="1:12" s="47" customFormat="1" ht="15">
      <c r="A172" s="48">
        <v>163</v>
      </c>
      <c r="B172" s="49" t="s">
        <v>289</v>
      </c>
      <c r="C172" s="41">
        <v>1</v>
      </c>
      <c r="D172" s="43">
        <v>1677</v>
      </c>
      <c r="E172" s="44">
        <v>12554.823494335122</v>
      </c>
      <c r="F172" s="44">
        <v>21054439</v>
      </c>
      <c r="G172" s="54">
        <f t="shared" si="9"/>
        <v>9.4439767695297466E-2</v>
      </c>
      <c r="H172" s="44">
        <v>222940393.79608074</v>
      </c>
      <c r="I172" s="45">
        <f t="shared" si="10"/>
        <v>20064635.441647265</v>
      </c>
      <c r="J172" s="46">
        <f t="shared" si="11"/>
        <v>-78.838508466434874</v>
      </c>
      <c r="K172" s="45">
        <v>40129270.88329453</v>
      </c>
      <c r="L172" s="46">
        <f t="shared" si="12"/>
        <v>1519.3229830671303</v>
      </c>
    </row>
    <row r="173" spans="1:12" s="47" customFormat="1" ht="15">
      <c r="A173" s="48">
        <v>164</v>
      </c>
      <c r="B173" s="49" t="s">
        <v>40</v>
      </c>
      <c r="C173" s="41">
        <v>1</v>
      </c>
      <c r="D173" s="43">
        <v>2</v>
      </c>
      <c r="E173" s="44">
        <v>16310.5</v>
      </c>
      <c r="F173" s="44">
        <v>32621</v>
      </c>
      <c r="G173" s="54">
        <f t="shared" si="9"/>
        <v>1.0109652517979431E-3</v>
      </c>
      <c r="H173" s="44">
        <v>32267182.22212429</v>
      </c>
      <c r="I173" s="45">
        <f t="shared" si="10"/>
        <v>2904046.3999911859</v>
      </c>
      <c r="J173" s="46">
        <f t="shared" si="11"/>
        <v>176.04766254812458</v>
      </c>
      <c r="K173" s="45" t="s">
        <v>468</v>
      </c>
      <c r="L173" s="46" t="str">
        <f t="shared" si="12"/>
        <v/>
      </c>
    </row>
    <row r="174" spans="1:12" s="47" customFormat="1" ht="15">
      <c r="A174" s="48">
        <v>165</v>
      </c>
      <c r="B174" s="49" t="s">
        <v>333</v>
      </c>
      <c r="C174" s="41">
        <v>1</v>
      </c>
      <c r="D174" s="43">
        <v>953</v>
      </c>
      <c r="E174" s="44">
        <v>9378.4745163944317</v>
      </c>
      <c r="F174" s="44">
        <v>8937686.2141238935</v>
      </c>
      <c r="G174" s="54">
        <f t="shared" si="9"/>
        <v>9.605433669921562E-2</v>
      </c>
      <c r="H174" s="44">
        <v>93048232.086713046</v>
      </c>
      <c r="I174" s="45">
        <f t="shared" si="10"/>
        <v>8374340.8878041739</v>
      </c>
      <c r="J174" s="46">
        <f t="shared" si="11"/>
        <v>-60.067906068832464</v>
      </c>
      <c r="K174" s="45">
        <v>9146641.2141238917</v>
      </c>
      <c r="L174" s="46">
        <f t="shared" si="12"/>
        <v>22.280275927041831</v>
      </c>
    </row>
    <row r="175" spans="1:12" s="47" customFormat="1" ht="15">
      <c r="A175" s="48">
        <v>166</v>
      </c>
      <c r="B175" s="49" t="s">
        <v>41</v>
      </c>
      <c r="C175" s="41">
        <v>0</v>
      </c>
      <c r="D175" s="43">
        <v>0</v>
      </c>
      <c r="E175" s="44">
        <v>0</v>
      </c>
      <c r="F175" s="44">
        <v>0</v>
      </c>
      <c r="G175" s="54" t="str">
        <f t="shared" si="9"/>
        <v/>
      </c>
      <c r="H175" s="44">
        <v>0</v>
      </c>
      <c r="I175" s="45">
        <f t="shared" si="10"/>
        <v>0</v>
      </c>
      <c r="J175" s="46" t="str">
        <f t="shared" si="11"/>
        <v/>
      </c>
      <c r="K175" s="45" t="s">
        <v>468</v>
      </c>
      <c r="L175" s="46" t="str">
        <f t="shared" si="12"/>
        <v/>
      </c>
    </row>
    <row r="176" spans="1:12" s="47" customFormat="1" ht="15">
      <c r="A176" s="48">
        <v>167</v>
      </c>
      <c r="B176" s="49" t="s">
        <v>390</v>
      </c>
      <c r="C176" s="41">
        <v>1</v>
      </c>
      <c r="D176" s="43">
        <v>107</v>
      </c>
      <c r="E176" s="44">
        <v>14243.775700934579</v>
      </c>
      <c r="F176" s="44">
        <v>1524084</v>
      </c>
      <c r="G176" s="54">
        <f t="shared" si="9"/>
        <v>2.6505567172314434E-2</v>
      </c>
      <c r="H176" s="44">
        <v>57500523.950000003</v>
      </c>
      <c r="I176" s="45">
        <f t="shared" si="10"/>
        <v>5175047.1555000003</v>
      </c>
      <c r="J176" s="46">
        <f t="shared" si="11"/>
        <v>256.31989945337665</v>
      </c>
      <c r="K176" s="45" t="s">
        <v>468</v>
      </c>
      <c r="L176" s="46" t="str">
        <f t="shared" si="12"/>
        <v/>
      </c>
    </row>
    <row r="177" spans="1:12" s="47" customFormat="1" ht="15">
      <c r="A177" s="48">
        <v>168</v>
      </c>
      <c r="B177" s="49" t="s">
        <v>326</v>
      </c>
      <c r="C177" s="41">
        <v>1</v>
      </c>
      <c r="D177" s="43">
        <v>179</v>
      </c>
      <c r="E177" s="44">
        <v>13484.6312849162</v>
      </c>
      <c r="F177" s="44">
        <v>2413749</v>
      </c>
      <c r="G177" s="54">
        <f t="shared" si="9"/>
        <v>4.9222306706124638E-2</v>
      </c>
      <c r="H177" s="44">
        <v>49037705.900517292</v>
      </c>
      <c r="I177" s="45">
        <f t="shared" si="10"/>
        <v>4413393.5310465563</v>
      </c>
      <c r="J177" s="46">
        <f t="shared" si="11"/>
        <v>148.29063463406246</v>
      </c>
      <c r="K177" s="45" t="s">
        <v>468</v>
      </c>
      <c r="L177" s="46" t="str">
        <f t="shared" si="12"/>
        <v/>
      </c>
    </row>
    <row r="178" spans="1:12" s="47" customFormat="1" ht="15">
      <c r="A178" s="48">
        <v>169</v>
      </c>
      <c r="B178" s="49" t="s">
        <v>42</v>
      </c>
      <c r="C178" s="41">
        <v>1</v>
      </c>
      <c r="D178" s="43">
        <v>1</v>
      </c>
      <c r="E178" s="44">
        <v>14915</v>
      </c>
      <c r="F178" s="44">
        <v>14915</v>
      </c>
      <c r="G178" s="54">
        <f t="shared" si="9"/>
        <v>2.1588479394744667E-3</v>
      </c>
      <c r="H178" s="44">
        <v>6908777.4675000003</v>
      </c>
      <c r="I178" s="45">
        <f t="shared" si="10"/>
        <v>621789.97207500006</v>
      </c>
      <c r="J178" s="46">
        <f t="shared" si="11"/>
        <v>40.688901915856526</v>
      </c>
      <c r="K178" s="45" t="s">
        <v>468</v>
      </c>
      <c r="L178" s="46" t="str">
        <f t="shared" si="12"/>
        <v/>
      </c>
    </row>
    <row r="179" spans="1:12" s="47" customFormat="1" ht="15">
      <c r="A179" s="48">
        <v>170</v>
      </c>
      <c r="B179" s="49" t="s">
        <v>43</v>
      </c>
      <c r="C179" s="41">
        <v>1</v>
      </c>
      <c r="D179" s="43">
        <v>533</v>
      </c>
      <c r="E179" s="44">
        <v>14338.357902249458</v>
      </c>
      <c r="F179" s="44">
        <v>7642344.7618989609</v>
      </c>
      <c r="G179" s="54">
        <f t="shared" si="9"/>
        <v>0.09</v>
      </c>
      <c r="H179" s="44">
        <v>84914941.798877344</v>
      </c>
      <c r="I179" s="45">
        <f t="shared" si="10"/>
        <v>7642344.7618989609</v>
      </c>
      <c r="J179" s="46">
        <f t="shared" si="11"/>
        <v>0</v>
      </c>
      <c r="K179" s="45" t="s">
        <v>468</v>
      </c>
      <c r="L179" s="46" t="str">
        <f t="shared" si="12"/>
        <v/>
      </c>
    </row>
    <row r="180" spans="1:12" s="47" customFormat="1" ht="15">
      <c r="A180" s="48">
        <v>171</v>
      </c>
      <c r="B180" s="49" t="s">
        <v>313</v>
      </c>
      <c r="C180" s="41">
        <v>1</v>
      </c>
      <c r="D180" s="43">
        <v>17</v>
      </c>
      <c r="E180" s="44">
        <v>13336.470588235294</v>
      </c>
      <c r="F180" s="44">
        <v>226720</v>
      </c>
      <c r="G180" s="54">
        <f t="shared" si="9"/>
        <v>3.9606467157700821E-3</v>
      </c>
      <c r="H180" s="44">
        <v>57243176.751228631</v>
      </c>
      <c r="I180" s="45">
        <f t="shared" si="10"/>
        <v>5151885.9076105766</v>
      </c>
      <c r="J180" s="46">
        <f t="shared" si="11"/>
        <v>369.30054882401112</v>
      </c>
      <c r="K180" s="45" t="s">
        <v>468</v>
      </c>
      <c r="L180" s="46" t="str">
        <f t="shared" si="12"/>
        <v/>
      </c>
    </row>
    <row r="181" spans="1:12" s="47" customFormat="1" ht="15">
      <c r="A181" s="48">
        <v>172</v>
      </c>
      <c r="B181" s="49" t="s">
        <v>317</v>
      </c>
      <c r="C181" s="41">
        <v>1</v>
      </c>
      <c r="D181" s="43">
        <v>46</v>
      </c>
      <c r="E181" s="44">
        <v>17568.891304347828</v>
      </c>
      <c r="F181" s="44">
        <v>808169</v>
      </c>
      <c r="G181" s="54">
        <f t="shared" si="9"/>
        <v>2.7967941609651381E-2</v>
      </c>
      <c r="H181" s="44">
        <v>28896263.131538831</v>
      </c>
      <c r="I181" s="45">
        <f t="shared" si="10"/>
        <v>2600663.6818384947</v>
      </c>
      <c r="J181" s="46">
        <f t="shared" si="11"/>
        <v>102.0266248328886</v>
      </c>
      <c r="K181" s="45" t="s">
        <v>468</v>
      </c>
      <c r="L181" s="46" t="str">
        <f t="shared" si="12"/>
        <v/>
      </c>
    </row>
    <row r="182" spans="1:12" s="47" customFormat="1" ht="15">
      <c r="A182" s="48">
        <v>173</v>
      </c>
      <c r="B182" s="49" t="s">
        <v>395</v>
      </c>
      <c r="C182" s="41">
        <v>1</v>
      </c>
      <c r="D182" s="43">
        <v>0</v>
      </c>
      <c r="E182" s="44">
        <v>18538.926219239376</v>
      </c>
      <c r="F182" s="44">
        <v>0</v>
      </c>
      <c r="G182" s="54" t="str">
        <f t="shared" si="9"/>
        <v/>
      </c>
      <c r="H182" s="44">
        <v>8577331.4600000009</v>
      </c>
      <c r="I182" s="45">
        <f t="shared" si="10"/>
        <v>771959.83140000002</v>
      </c>
      <c r="J182" s="46">
        <f t="shared" si="11"/>
        <v>41.639943018861224</v>
      </c>
      <c r="K182" s="45" t="s">
        <v>468</v>
      </c>
      <c r="L182" s="46" t="str">
        <f t="shared" si="12"/>
        <v/>
      </c>
    </row>
    <row r="183" spans="1:12" s="47" customFormat="1" ht="15">
      <c r="A183" s="48">
        <v>174</v>
      </c>
      <c r="B183" s="49" t="s">
        <v>384</v>
      </c>
      <c r="C183" s="41">
        <v>1</v>
      </c>
      <c r="D183" s="43">
        <v>58</v>
      </c>
      <c r="E183" s="44">
        <v>13835.206896551725</v>
      </c>
      <c r="F183" s="44">
        <v>802442</v>
      </c>
      <c r="G183" s="54">
        <f t="shared" si="9"/>
        <v>3.6655641675131259E-2</v>
      </c>
      <c r="H183" s="44">
        <v>21891364.148302734</v>
      </c>
      <c r="I183" s="45">
        <f t="shared" si="10"/>
        <v>1970222.773347246</v>
      </c>
      <c r="J183" s="46">
        <f t="shared" si="11"/>
        <v>84.406455362680745</v>
      </c>
      <c r="K183" s="45" t="s">
        <v>468</v>
      </c>
      <c r="L183" s="46" t="str">
        <f t="shared" si="12"/>
        <v/>
      </c>
    </row>
    <row r="184" spans="1:12" s="47" customFormat="1" ht="15">
      <c r="A184" s="48">
        <v>175</v>
      </c>
      <c r="B184" s="49" t="s">
        <v>396</v>
      </c>
      <c r="C184" s="41">
        <v>1</v>
      </c>
      <c r="D184" s="43">
        <v>0</v>
      </c>
      <c r="E184" s="44">
        <v>14820.485708483282</v>
      </c>
      <c r="F184" s="44">
        <v>0</v>
      </c>
      <c r="G184" s="54" t="str">
        <f t="shared" si="9"/>
        <v/>
      </c>
      <c r="H184" s="44">
        <v>37412233.002424859</v>
      </c>
      <c r="I184" s="45">
        <f t="shared" si="10"/>
        <v>3367100.970218237</v>
      </c>
      <c r="J184" s="46">
        <f t="shared" si="11"/>
        <v>227.19234959289494</v>
      </c>
      <c r="K184" s="45" t="s">
        <v>468</v>
      </c>
      <c r="L184" s="46" t="str">
        <f t="shared" si="12"/>
        <v/>
      </c>
    </row>
    <row r="185" spans="1:12" s="47" customFormat="1" ht="15">
      <c r="A185" s="48">
        <v>176</v>
      </c>
      <c r="B185" s="49" t="s">
        <v>245</v>
      </c>
      <c r="C185" s="41">
        <v>1</v>
      </c>
      <c r="D185" s="43">
        <v>378</v>
      </c>
      <c r="E185" s="44">
        <v>14106.478835978836</v>
      </c>
      <c r="F185" s="44">
        <v>5332249</v>
      </c>
      <c r="G185" s="54">
        <f t="shared" si="9"/>
        <v>7.0009252217064596E-2</v>
      </c>
      <c r="H185" s="44">
        <v>76164918.651998922</v>
      </c>
      <c r="I185" s="45">
        <f t="shared" si="10"/>
        <v>6854842.678679903</v>
      </c>
      <c r="J185" s="46">
        <f t="shared" si="11"/>
        <v>107.93577166801538</v>
      </c>
      <c r="K185" s="45" t="s">
        <v>468</v>
      </c>
      <c r="L185" s="46" t="str">
        <f t="shared" si="12"/>
        <v/>
      </c>
    </row>
    <row r="186" spans="1:12" s="47" customFormat="1" ht="15">
      <c r="A186" s="48">
        <v>177</v>
      </c>
      <c r="B186" s="49" t="s">
        <v>392</v>
      </c>
      <c r="C186" s="41">
        <v>1</v>
      </c>
      <c r="D186" s="43">
        <v>15</v>
      </c>
      <c r="E186" s="44">
        <v>14369.4</v>
      </c>
      <c r="F186" s="44">
        <v>215541</v>
      </c>
      <c r="G186" s="54">
        <f t="shared" si="9"/>
        <v>6.9379995622939269E-3</v>
      </c>
      <c r="H186" s="44">
        <v>31066735.889031272</v>
      </c>
      <c r="I186" s="45">
        <f t="shared" si="10"/>
        <v>2796006.2300128145</v>
      </c>
      <c r="J186" s="46">
        <f t="shared" si="11"/>
        <v>179.58058304541697</v>
      </c>
      <c r="K186" s="45" t="s">
        <v>468</v>
      </c>
      <c r="L186" s="46" t="str">
        <f t="shared" si="12"/>
        <v/>
      </c>
    </row>
    <row r="187" spans="1:12" s="47" customFormat="1" ht="15">
      <c r="A187" s="48">
        <v>178</v>
      </c>
      <c r="B187" s="49" t="s">
        <v>370</v>
      </c>
      <c r="C187" s="41">
        <v>1</v>
      </c>
      <c r="D187" s="43">
        <v>249</v>
      </c>
      <c r="E187" s="44">
        <v>10788.212851405622</v>
      </c>
      <c r="F187" s="44">
        <v>2686265</v>
      </c>
      <c r="G187" s="54">
        <f t="shared" si="9"/>
        <v>6.2512811066597673E-2</v>
      </c>
      <c r="H187" s="44">
        <v>42971431.841997996</v>
      </c>
      <c r="I187" s="45">
        <f t="shared" si="10"/>
        <v>3867428.8657798194</v>
      </c>
      <c r="J187" s="46">
        <f t="shared" si="11"/>
        <v>109.48651848539703</v>
      </c>
      <c r="K187" s="45" t="s">
        <v>468</v>
      </c>
      <c r="L187" s="46" t="str">
        <f t="shared" si="12"/>
        <v/>
      </c>
    </row>
    <row r="188" spans="1:12" s="47" customFormat="1" ht="15">
      <c r="A188" s="48">
        <v>179</v>
      </c>
      <c r="B188" s="49" t="s">
        <v>397</v>
      </c>
      <c r="C188" s="41">
        <v>0</v>
      </c>
      <c r="D188" s="43">
        <v>0</v>
      </c>
      <c r="E188" s="44">
        <v>13994.507679999999</v>
      </c>
      <c r="F188" s="44">
        <v>0</v>
      </c>
      <c r="G188" s="54" t="str">
        <f t="shared" si="9"/>
        <v/>
      </c>
      <c r="H188" s="44">
        <v>125951</v>
      </c>
      <c r="I188" s="45">
        <f t="shared" si="10"/>
        <v>11335.59</v>
      </c>
      <c r="J188" s="46" t="str">
        <f t="shared" si="11"/>
        <v/>
      </c>
      <c r="K188" s="45" t="s">
        <v>468</v>
      </c>
      <c r="L188" s="46" t="str">
        <f t="shared" si="12"/>
        <v/>
      </c>
    </row>
    <row r="189" spans="1:12" s="47" customFormat="1" ht="15">
      <c r="A189" s="48">
        <v>180</v>
      </c>
      <c r="B189" s="49" t="s">
        <v>398</v>
      </c>
      <c r="C189" s="41">
        <v>0</v>
      </c>
      <c r="D189" s="43">
        <v>0</v>
      </c>
      <c r="E189" s="44">
        <v>13837.16</v>
      </c>
      <c r="F189" s="44">
        <v>0</v>
      </c>
      <c r="G189" s="54" t="str">
        <f t="shared" si="9"/>
        <v/>
      </c>
      <c r="H189" s="44">
        <v>100821</v>
      </c>
      <c r="I189" s="45">
        <f t="shared" si="10"/>
        <v>9073.89</v>
      </c>
      <c r="J189" s="46" t="str">
        <f t="shared" si="11"/>
        <v/>
      </c>
      <c r="K189" s="45" t="s">
        <v>468</v>
      </c>
      <c r="L189" s="46" t="str">
        <f t="shared" si="12"/>
        <v/>
      </c>
    </row>
    <row r="190" spans="1:12" s="47" customFormat="1" ht="15">
      <c r="A190" s="48">
        <v>181</v>
      </c>
      <c r="B190" s="49" t="s">
        <v>283</v>
      </c>
      <c r="C190" s="41">
        <v>1</v>
      </c>
      <c r="D190" s="43">
        <v>126</v>
      </c>
      <c r="E190" s="44">
        <v>11580.023809523809</v>
      </c>
      <c r="F190" s="44">
        <v>1459083</v>
      </c>
      <c r="G190" s="54">
        <f t="shared" si="9"/>
        <v>1.7224013709589172E-2</v>
      </c>
      <c r="H190" s="44">
        <v>84712136.474187821</v>
      </c>
      <c r="I190" s="45">
        <f t="shared" si="10"/>
        <v>7624092.2826769035</v>
      </c>
      <c r="J190" s="46">
        <f t="shared" si="11"/>
        <v>532.3831266742809</v>
      </c>
      <c r="K190" s="45" t="s">
        <v>468</v>
      </c>
      <c r="L190" s="46" t="str">
        <f t="shared" si="12"/>
        <v/>
      </c>
    </row>
    <row r="191" spans="1:12" s="47" customFormat="1" ht="15">
      <c r="A191" s="48">
        <v>182</v>
      </c>
      <c r="B191" s="49" t="s">
        <v>399</v>
      </c>
      <c r="C191" s="41">
        <v>1</v>
      </c>
      <c r="D191" s="43">
        <v>43</v>
      </c>
      <c r="E191" s="44">
        <v>13408.767441860466</v>
      </c>
      <c r="F191" s="44">
        <v>576577</v>
      </c>
      <c r="G191" s="54">
        <f t="shared" si="9"/>
        <v>1.4558045699598463E-2</v>
      </c>
      <c r="H191" s="44">
        <v>39605384.671646073</v>
      </c>
      <c r="I191" s="45">
        <f t="shared" si="10"/>
        <v>3564484.6204481465</v>
      </c>
      <c r="J191" s="46">
        <f t="shared" si="11"/>
        <v>222.83238436370215</v>
      </c>
      <c r="K191" s="45" t="s">
        <v>468</v>
      </c>
      <c r="L191" s="46" t="str">
        <f t="shared" si="12"/>
        <v/>
      </c>
    </row>
    <row r="192" spans="1:12" s="47" customFormat="1" ht="15">
      <c r="A192" s="48">
        <v>183</v>
      </c>
      <c r="B192" s="49" t="s">
        <v>400</v>
      </c>
      <c r="C192" s="41">
        <v>0</v>
      </c>
      <c r="D192" s="43">
        <v>0</v>
      </c>
      <c r="E192" s="44">
        <v>13837.16</v>
      </c>
      <c r="F192" s="44">
        <v>0</v>
      </c>
      <c r="G192" s="54" t="str">
        <f t="shared" si="9"/>
        <v/>
      </c>
      <c r="H192" s="44">
        <v>126080.04</v>
      </c>
      <c r="I192" s="45">
        <f t="shared" si="10"/>
        <v>11347.203599999999</v>
      </c>
      <c r="J192" s="46" t="str">
        <f t="shared" si="11"/>
        <v/>
      </c>
      <c r="K192" s="45" t="s">
        <v>468</v>
      </c>
      <c r="L192" s="46" t="str">
        <f t="shared" si="12"/>
        <v/>
      </c>
    </row>
    <row r="193" spans="1:12" s="47" customFormat="1" ht="15">
      <c r="A193" s="48">
        <v>184</v>
      </c>
      <c r="B193" s="49" t="s">
        <v>368</v>
      </c>
      <c r="C193" s="41">
        <v>1</v>
      </c>
      <c r="D193" s="43">
        <v>0</v>
      </c>
      <c r="E193" s="44">
        <v>17693.143543032158</v>
      </c>
      <c r="F193" s="44">
        <v>0</v>
      </c>
      <c r="G193" s="54" t="str">
        <f t="shared" si="9"/>
        <v/>
      </c>
      <c r="H193" s="44">
        <v>11914194</v>
      </c>
      <c r="I193" s="45">
        <f t="shared" si="10"/>
        <v>1072277.46</v>
      </c>
      <c r="J193" s="46">
        <f t="shared" si="11"/>
        <v>60.604123704308037</v>
      </c>
      <c r="K193" s="45" t="s">
        <v>468</v>
      </c>
      <c r="L193" s="46" t="str">
        <f t="shared" si="12"/>
        <v/>
      </c>
    </row>
    <row r="194" spans="1:12" s="47" customFormat="1" ht="15">
      <c r="A194" s="48">
        <v>185</v>
      </c>
      <c r="B194" s="49" t="s">
        <v>386</v>
      </c>
      <c r="C194" s="41">
        <v>1</v>
      </c>
      <c r="D194" s="43">
        <v>26</v>
      </c>
      <c r="E194" s="44">
        <v>12053.73076923077</v>
      </c>
      <c r="F194" s="44">
        <v>313397</v>
      </c>
      <c r="G194" s="54">
        <f t="shared" si="9"/>
        <v>5.3779499976409975E-3</v>
      </c>
      <c r="H194" s="44">
        <v>58274435.451699913</v>
      </c>
      <c r="I194" s="45">
        <f t="shared" si="10"/>
        <v>5244699.1906529916</v>
      </c>
      <c r="J194" s="46">
        <f t="shared" si="11"/>
        <v>409.11003282411059</v>
      </c>
      <c r="K194" s="45" t="s">
        <v>468</v>
      </c>
      <c r="L194" s="46" t="str">
        <f t="shared" si="12"/>
        <v/>
      </c>
    </row>
    <row r="195" spans="1:12" s="47" customFormat="1" ht="15">
      <c r="A195" s="48">
        <v>186</v>
      </c>
      <c r="B195" s="49" t="s">
        <v>58</v>
      </c>
      <c r="C195" s="41">
        <v>1</v>
      </c>
      <c r="D195" s="43">
        <v>6</v>
      </c>
      <c r="E195" s="44">
        <v>17091.333333333332</v>
      </c>
      <c r="F195" s="44">
        <v>102548</v>
      </c>
      <c r="G195" s="54">
        <f t="shared" si="9"/>
        <v>3.7751785448604642E-3</v>
      </c>
      <c r="H195" s="44">
        <v>27163748.35823568</v>
      </c>
      <c r="I195" s="45">
        <f t="shared" si="10"/>
        <v>2444737.3522412111</v>
      </c>
      <c r="J195" s="46">
        <f t="shared" si="11"/>
        <v>137.03959232210542</v>
      </c>
      <c r="K195" s="45" t="s">
        <v>468</v>
      </c>
      <c r="L195" s="46" t="str">
        <f t="shared" si="12"/>
        <v/>
      </c>
    </row>
    <row r="196" spans="1:12" s="47" customFormat="1" ht="15">
      <c r="A196" s="48">
        <v>187</v>
      </c>
      <c r="B196" s="49" t="s">
        <v>385</v>
      </c>
      <c r="C196" s="41">
        <v>1</v>
      </c>
      <c r="D196" s="43">
        <v>5</v>
      </c>
      <c r="E196" s="44">
        <v>14214</v>
      </c>
      <c r="F196" s="44">
        <v>71070</v>
      </c>
      <c r="G196" s="54">
        <f t="shared" si="9"/>
        <v>3.9632801879762947E-3</v>
      </c>
      <c r="H196" s="44">
        <v>17932115.982011687</v>
      </c>
      <c r="I196" s="45">
        <f t="shared" si="10"/>
        <v>1613890.4383810519</v>
      </c>
      <c r="J196" s="46">
        <f t="shared" si="11"/>
        <v>108.54231309842774</v>
      </c>
      <c r="K196" s="45" t="s">
        <v>468</v>
      </c>
      <c r="L196" s="46" t="str">
        <f t="shared" si="12"/>
        <v/>
      </c>
    </row>
    <row r="197" spans="1:12" s="47" customFormat="1" ht="15">
      <c r="A197" s="48">
        <v>188</v>
      </c>
      <c r="B197" s="49" t="s">
        <v>401</v>
      </c>
      <c r="C197" s="41">
        <v>0</v>
      </c>
      <c r="D197" s="43">
        <v>0</v>
      </c>
      <c r="E197" s="44">
        <v>13837.159999999996</v>
      </c>
      <c r="F197" s="44">
        <v>0</v>
      </c>
      <c r="G197" s="54" t="str">
        <f t="shared" si="9"/>
        <v/>
      </c>
      <c r="H197" s="44">
        <v>148483</v>
      </c>
      <c r="I197" s="45">
        <f t="shared" si="10"/>
        <v>13363.47</v>
      </c>
      <c r="J197" s="46" t="str">
        <f t="shared" si="11"/>
        <v/>
      </c>
      <c r="K197" s="45" t="s">
        <v>468</v>
      </c>
      <c r="L197" s="46" t="str">
        <f t="shared" si="12"/>
        <v/>
      </c>
    </row>
    <row r="198" spans="1:12" s="47" customFormat="1" ht="15">
      <c r="A198" s="48">
        <v>189</v>
      </c>
      <c r="B198" s="49" t="s">
        <v>282</v>
      </c>
      <c r="C198" s="41">
        <v>1</v>
      </c>
      <c r="D198" s="43">
        <v>16</v>
      </c>
      <c r="E198" s="44">
        <v>16836.1875</v>
      </c>
      <c r="F198" s="44">
        <v>269379</v>
      </c>
      <c r="G198" s="54">
        <f t="shared" si="9"/>
        <v>4.5711131149185763E-3</v>
      </c>
      <c r="H198" s="44">
        <v>58930722.830034003</v>
      </c>
      <c r="I198" s="45">
        <f t="shared" si="10"/>
        <v>5303765.0547030596</v>
      </c>
      <c r="J198" s="46">
        <f t="shared" si="11"/>
        <v>299.02173842522598</v>
      </c>
      <c r="K198" s="45" t="s">
        <v>468</v>
      </c>
      <c r="L198" s="46" t="str">
        <f t="shared" si="12"/>
        <v/>
      </c>
    </row>
    <row r="199" spans="1:12" s="47" customFormat="1" ht="15">
      <c r="A199" s="48">
        <v>190</v>
      </c>
      <c r="B199" s="49" t="s">
        <v>405</v>
      </c>
      <c r="C199" s="41">
        <v>0</v>
      </c>
      <c r="D199" s="43">
        <v>0</v>
      </c>
      <c r="E199" s="44">
        <v>7756.7609090909091</v>
      </c>
      <c r="F199" s="44">
        <v>0</v>
      </c>
      <c r="G199" s="54" t="str">
        <f t="shared" si="9"/>
        <v/>
      </c>
      <c r="H199" s="44">
        <v>166268</v>
      </c>
      <c r="I199" s="45">
        <f t="shared" si="10"/>
        <v>14964.119999999999</v>
      </c>
      <c r="J199" s="46" t="str">
        <f t="shared" si="11"/>
        <v/>
      </c>
      <c r="K199" s="45" t="s">
        <v>468</v>
      </c>
      <c r="L199" s="46" t="str">
        <f t="shared" si="12"/>
        <v/>
      </c>
    </row>
    <row r="200" spans="1:12" s="47" customFormat="1" ht="15">
      <c r="A200" s="48">
        <v>191</v>
      </c>
      <c r="B200" s="49" t="s">
        <v>274</v>
      </c>
      <c r="C200" s="41">
        <v>1</v>
      </c>
      <c r="D200" s="43">
        <v>26</v>
      </c>
      <c r="E200" s="44">
        <v>12632.076923076924</v>
      </c>
      <c r="F200" s="44">
        <v>328434</v>
      </c>
      <c r="G200" s="54">
        <f t="shared" si="9"/>
        <v>2.3677340358085178E-2</v>
      </c>
      <c r="H200" s="44">
        <v>13871237.015345288</v>
      </c>
      <c r="I200" s="45">
        <f t="shared" si="10"/>
        <v>1248411.331381076</v>
      </c>
      <c r="J200" s="46">
        <f t="shared" si="11"/>
        <v>72.828667604170022</v>
      </c>
      <c r="K200" s="45">
        <v>2496822.662762152</v>
      </c>
      <c r="L200" s="46">
        <f t="shared" si="12"/>
        <v>171.65733520834004</v>
      </c>
    </row>
    <row r="201" spans="1:12" s="47" customFormat="1" ht="15">
      <c r="A201" s="48">
        <v>192</v>
      </c>
      <c r="B201" s="49" t="s">
        <v>176</v>
      </c>
      <c r="C201" s="41">
        <v>0</v>
      </c>
      <c r="D201" s="43">
        <v>0</v>
      </c>
      <c r="E201" s="44">
        <v>0</v>
      </c>
      <c r="F201" s="44">
        <v>0</v>
      </c>
      <c r="G201" s="54" t="str">
        <f t="shared" si="9"/>
        <v/>
      </c>
      <c r="H201" s="44">
        <v>6016</v>
      </c>
      <c r="I201" s="45">
        <f t="shared" si="10"/>
        <v>541.43999999999994</v>
      </c>
      <c r="J201" s="46" t="str">
        <f t="shared" si="11"/>
        <v/>
      </c>
      <c r="K201" s="45" t="s">
        <v>468</v>
      </c>
      <c r="L201" s="46" t="str">
        <f t="shared" si="12"/>
        <v/>
      </c>
    </row>
    <row r="202" spans="1:12" s="47" customFormat="1" ht="15">
      <c r="A202" s="48">
        <v>193</v>
      </c>
      <c r="B202" s="49" t="s">
        <v>177</v>
      </c>
      <c r="C202" s="41">
        <v>0</v>
      </c>
      <c r="D202" s="43">
        <v>0</v>
      </c>
      <c r="E202" s="44">
        <v>0</v>
      </c>
      <c r="F202" s="44">
        <v>0</v>
      </c>
      <c r="G202" s="54" t="str">
        <f t="shared" si="9"/>
        <v/>
      </c>
      <c r="H202" s="44">
        <v>0</v>
      </c>
      <c r="I202" s="45">
        <f t="shared" si="10"/>
        <v>0</v>
      </c>
      <c r="J202" s="46" t="str">
        <f t="shared" si="11"/>
        <v/>
      </c>
      <c r="K202" s="45" t="s">
        <v>468</v>
      </c>
      <c r="L202" s="46" t="str">
        <f t="shared" si="12"/>
        <v/>
      </c>
    </row>
    <row r="203" spans="1:12" s="47" customFormat="1" ht="15">
      <c r="A203" s="48">
        <v>194</v>
      </c>
      <c r="B203" s="49" t="s">
        <v>178</v>
      </c>
      <c r="C203" s="41">
        <v>0</v>
      </c>
      <c r="D203" s="43">
        <v>0</v>
      </c>
      <c r="E203" s="44">
        <v>13837.159999999998</v>
      </c>
      <c r="F203" s="44">
        <v>0</v>
      </c>
      <c r="G203" s="54" t="str">
        <f t="shared" ref="G203:G266" si="13">IF(D203&gt;0,IFERROR(F203/H203,""),"")</f>
        <v/>
      </c>
      <c r="H203" s="44">
        <v>89536</v>
      </c>
      <c r="I203" s="45">
        <f t="shared" ref="I203:I266" si="14">H203*0.09</f>
        <v>8058.24</v>
      </c>
      <c r="J203" s="46" t="str">
        <f t="shared" ref="J203:J266" si="15">IF(AND(A203&lt;800,C203=1,H203&gt;0,I203&gt;0),(I203-F203)/E203,"")</f>
        <v/>
      </c>
      <c r="K203" s="45" t="s">
        <v>468</v>
      </c>
      <c r="L203" s="46" t="str">
        <f t="shared" ref="L203:L266" si="16">IF(K203="","", (K203-F203)/E203)</f>
        <v/>
      </c>
    </row>
    <row r="204" spans="1:12" s="47" customFormat="1" ht="15">
      <c r="A204" s="48">
        <v>195</v>
      </c>
      <c r="B204" s="49" t="s">
        <v>179</v>
      </c>
      <c r="C204" s="41">
        <v>0</v>
      </c>
      <c r="D204" s="43">
        <v>0</v>
      </c>
      <c r="E204" s="44">
        <v>8568.5766666666659</v>
      </c>
      <c r="F204" s="44">
        <v>0</v>
      </c>
      <c r="G204" s="54" t="str">
        <f t="shared" si="13"/>
        <v/>
      </c>
      <c r="H204" s="44">
        <v>122432</v>
      </c>
      <c r="I204" s="45">
        <f t="shared" si="14"/>
        <v>11018.88</v>
      </c>
      <c r="J204" s="46" t="str">
        <f t="shared" si="15"/>
        <v/>
      </c>
      <c r="K204" s="45" t="s">
        <v>468</v>
      </c>
      <c r="L204" s="46" t="str">
        <f t="shared" si="16"/>
        <v/>
      </c>
    </row>
    <row r="205" spans="1:12" s="47" customFormat="1" ht="15">
      <c r="A205" s="48">
        <v>196</v>
      </c>
      <c r="B205" s="49" t="s">
        <v>427</v>
      </c>
      <c r="C205" s="41">
        <v>1</v>
      </c>
      <c r="D205" s="43">
        <v>2</v>
      </c>
      <c r="E205" s="44">
        <v>12954</v>
      </c>
      <c r="F205" s="44">
        <v>25908</v>
      </c>
      <c r="G205" s="54">
        <f t="shared" si="13"/>
        <v>6.2579891535917498E-3</v>
      </c>
      <c r="H205" s="44">
        <v>4139988</v>
      </c>
      <c r="I205" s="45">
        <f t="shared" si="14"/>
        <v>372598.92</v>
      </c>
      <c r="J205" s="46">
        <f t="shared" si="15"/>
        <v>26.763232978230661</v>
      </c>
      <c r="K205" s="45" t="s">
        <v>468</v>
      </c>
      <c r="L205" s="46" t="str">
        <f t="shared" si="16"/>
        <v/>
      </c>
    </row>
    <row r="206" spans="1:12" s="47" customFormat="1" ht="15">
      <c r="A206" s="48">
        <v>197</v>
      </c>
      <c r="B206" s="49" t="s">
        <v>180</v>
      </c>
      <c r="C206" s="41">
        <v>1</v>
      </c>
      <c r="D206" s="43">
        <v>0</v>
      </c>
      <c r="E206" s="44">
        <v>21802.584789864035</v>
      </c>
      <c r="F206" s="44">
        <v>0</v>
      </c>
      <c r="G206" s="54" t="str">
        <f t="shared" si="13"/>
        <v/>
      </c>
      <c r="H206" s="44">
        <v>34426388.149999999</v>
      </c>
      <c r="I206" s="45">
        <f t="shared" si="14"/>
        <v>3098374.9334999998</v>
      </c>
      <c r="J206" s="46">
        <f t="shared" si="15"/>
        <v>142.11044072812993</v>
      </c>
      <c r="K206" s="45" t="s">
        <v>468</v>
      </c>
      <c r="L206" s="46" t="str">
        <f t="shared" si="16"/>
        <v/>
      </c>
    </row>
    <row r="207" spans="1:12" s="47" customFormat="1" ht="15">
      <c r="A207" s="48">
        <v>198</v>
      </c>
      <c r="B207" s="49" t="s">
        <v>181</v>
      </c>
      <c r="C207" s="41">
        <v>1</v>
      </c>
      <c r="D207" s="43">
        <v>28</v>
      </c>
      <c r="E207" s="44">
        <v>12721.214285714286</v>
      </c>
      <c r="F207" s="44">
        <v>356194</v>
      </c>
      <c r="G207" s="54">
        <f t="shared" si="13"/>
        <v>4.5392921049214174E-3</v>
      </c>
      <c r="H207" s="44">
        <v>78469063.406124711</v>
      </c>
      <c r="I207" s="45">
        <f t="shared" si="14"/>
        <v>7062215.706551224</v>
      </c>
      <c r="J207" s="46">
        <f t="shared" si="15"/>
        <v>527.15264093003884</v>
      </c>
      <c r="K207" s="45" t="s">
        <v>468</v>
      </c>
      <c r="L207" s="46" t="str">
        <f t="shared" si="16"/>
        <v/>
      </c>
    </row>
    <row r="208" spans="1:12" s="47" customFormat="1" ht="15">
      <c r="A208" s="48">
        <v>199</v>
      </c>
      <c r="B208" s="49" t="s">
        <v>159</v>
      </c>
      <c r="C208" s="41">
        <v>1</v>
      </c>
      <c r="D208" s="43">
        <v>5</v>
      </c>
      <c r="E208" s="44">
        <v>18480.599999999999</v>
      </c>
      <c r="F208" s="44">
        <v>92403</v>
      </c>
      <c r="G208" s="54">
        <f t="shared" si="13"/>
        <v>9.8205623148329155E-4</v>
      </c>
      <c r="H208" s="44">
        <v>94091353.466018021</v>
      </c>
      <c r="I208" s="45">
        <f t="shared" si="14"/>
        <v>8468221.8119416218</v>
      </c>
      <c r="J208" s="46">
        <f t="shared" si="15"/>
        <v>453.2222336905524</v>
      </c>
      <c r="K208" s="45" t="s">
        <v>468</v>
      </c>
      <c r="L208" s="46" t="str">
        <f t="shared" si="16"/>
        <v/>
      </c>
    </row>
    <row r="209" spans="1:12" s="47" customFormat="1" ht="15">
      <c r="A209" s="48">
        <v>200</v>
      </c>
      <c r="B209" s="49" t="s">
        <v>182</v>
      </c>
      <c r="C209" s="41">
        <v>0</v>
      </c>
      <c r="D209" s="43">
        <v>0</v>
      </c>
      <c r="E209" s="44">
        <v>9307.0679310344822</v>
      </c>
      <c r="F209" s="44">
        <v>0</v>
      </c>
      <c r="G209" s="54" t="str">
        <f t="shared" si="13"/>
        <v/>
      </c>
      <c r="H209" s="44">
        <v>416813</v>
      </c>
      <c r="I209" s="45">
        <f t="shared" si="14"/>
        <v>37513.17</v>
      </c>
      <c r="J209" s="46" t="str">
        <f t="shared" si="15"/>
        <v/>
      </c>
      <c r="K209" s="45" t="s">
        <v>468</v>
      </c>
      <c r="L209" s="46" t="str">
        <f t="shared" si="16"/>
        <v/>
      </c>
    </row>
    <row r="210" spans="1:12" s="47" customFormat="1" ht="15">
      <c r="A210" s="48">
        <v>201</v>
      </c>
      <c r="B210" s="49" t="s">
        <v>183</v>
      </c>
      <c r="C210" s="41">
        <v>1</v>
      </c>
      <c r="D210" s="43">
        <v>1175</v>
      </c>
      <c r="E210" s="44">
        <v>12255.977872340425</v>
      </c>
      <c r="F210" s="44">
        <v>14400774</v>
      </c>
      <c r="G210" s="54">
        <f t="shared" si="13"/>
        <v>8.1415947454667043E-2</v>
      </c>
      <c r="H210" s="44">
        <v>176879032.30529189</v>
      </c>
      <c r="I210" s="45">
        <f t="shared" si="14"/>
        <v>15919112.907476269</v>
      </c>
      <c r="J210" s="46">
        <f t="shared" si="15"/>
        <v>123.88557839214863</v>
      </c>
      <c r="K210" s="45">
        <v>31838225.814952537</v>
      </c>
      <c r="L210" s="46">
        <f t="shared" si="16"/>
        <v>1422.7711567842973</v>
      </c>
    </row>
    <row r="211" spans="1:12" s="47" customFormat="1" ht="15">
      <c r="A211" s="48">
        <v>202</v>
      </c>
      <c r="B211" s="49" t="s">
        <v>184</v>
      </c>
      <c r="C211" s="41">
        <v>0</v>
      </c>
      <c r="D211" s="43">
        <v>0</v>
      </c>
      <c r="E211" s="44">
        <v>13837.16</v>
      </c>
      <c r="F211" s="44">
        <v>0</v>
      </c>
      <c r="G211" s="54" t="str">
        <f t="shared" si="13"/>
        <v/>
      </c>
      <c r="H211" s="44">
        <v>47283</v>
      </c>
      <c r="I211" s="45">
        <f t="shared" si="14"/>
        <v>4255.47</v>
      </c>
      <c r="J211" s="46" t="str">
        <f t="shared" si="15"/>
        <v/>
      </c>
      <c r="K211" s="45" t="s">
        <v>468</v>
      </c>
      <c r="L211" s="46" t="str">
        <f t="shared" si="16"/>
        <v/>
      </c>
    </row>
    <row r="212" spans="1:12" s="47" customFormat="1" ht="15">
      <c r="A212" s="48">
        <v>203</v>
      </c>
      <c r="B212" s="49" t="s">
        <v>185</v>
      </c>
      <c r="C212" s="41">
        <v>0</v>
      </c>
      <c r="D212" s="43">
        <v>0</v>
      </c>
      <c r="E212" s="44">
        <v>14174.333600000002</v>
      </c>
      <c r="F212" s="44">
        <v>0</v>
      </c>
      <c r="G212" s="54" t="str">
        <f t="shared" si="13"/>
        <v/>
      </c>
      <c r="H212" s="44">
        <v>75313</v>
      </c>
      <c r="I212" s="45">
        <f t="shared" si="14"/>
        <v>6778.17</v>
      </c>
      <c r="J212" s="46" t="str">
        <f t="shared" si="15"/>
        <v/>
      </c>
      <c r="K212" s="45" t="s">
        <v>468</v>
      </c>
      <c r="L212" s="46" t="str">
        <f t="shared" si="16"/>
        <v/>
      </c>
    </row>
    <row r="213" spans="1:12" s="47" customFormat="1" ht="15">
      <c r="A213" s="48">
        <v>204</v>
      </c>
      <c r="B213" s="49" t="s">
        <v>186</v>
      </c>
      <c r="C213" s="41">
        <v>1</v>
      </c>
      <c r="D213" s="43">
        <v>167</v>
      </c>
      <c r="E213" s="44">
        <v>14075</v>
      </c>
      <c r="F213" s="44">
        <v>2350525</v>
      </c>
      <c r="G213" s="54">
        <f t="shared" si="13"/>
        <v>6.1667289841171258E-2</v>
      </c>
      <c r="H213" s="44">
        <v>38116236.43675527</v>
      </c>
      <c r="I213" s="45">
        <f t="shared" si="14"/>
        <v>3430461.279307974</v>
      </c>
      <c r="J213" s="46">
        <f t="shared" si="15"/>
        <v>76.727266735912892</v>
      </c>
      <c r="K213" s="45" t="s">
        <v>468</v>
      </c>
      <c r="L213" s="46" t="str">
        <f t="shared" si="16"/>
        <v/>
      </c>
    </row>
    <row r="214" spans="1:12" s="47" customFormat="1" ht="15">
      <c r="A214" s="48">
        <v>205</v>
      </c>
      <c r="B214" s="49" t="s">
        <v>187</v>
      </c>
      <c r="C214" s="41">
        <v>0</v>
      </c>
      <c r="D214" s="43">
        <v>0</v>
      </c>
      <c r="E214" s="44">
        <v>0</v>
      </c>
      <c r="F214" s="44">
        <v>0</v>
      </c>
      <c r="G214" s="54" t="str">
        <f t="shared" si="13"/>
        <v/>
      </c>
      <c r="H214" s="44">
        <v>0</v>
      </c>
      <c r="I214" s="45">
        <f t="shared" si="14"/>
        <v>0</v>
      </c>
      <c r="J214" s="46" t="str">
        <f t="shared" si="15"/>
        <v/>
      </c>
      <c r="K214" s="45" t="s">
        <v>468</v>
      </c>
      <c r="L214" s="46" t="str">
        <f t="shared" si="16"/>
        <v/>
      </c>
    </row>
    <row r="215" spans="1:12" s="47" customFormat="1" ht="15">
      <c r="A215" s="48">
        <v>206</v>
      </c>
      <c r="B215" s="49" t="s">
        <v>247</v>
      </c>
      <c r="C215" s="41">
        <v>0</v>
      </c>
      <c r="D215" s="43">
        <v>0</v>
      </c>
      <c r="E215" s="44">
        <v>13837.16</v>
      </c>
      <c r="F215" s="44">
        <v>0</v>
      </c>
      <c r="G215" s="54" t="str">
        <f t="shared" si="13"/>
        <v/>
      </c>
      <c r="H215" s="44">
        <v>13837</v>
      </c>
      <c r="I215" s="45">
        <f t="shared" si="14"/>
        <v>1245.33</v>
      </c>
      <c r="J215" s="46" t="str">
        <f t="shared" si="15"/>
        <v/>
      </c>
      <c r="K215" s="45" t="s">
        <v>468</v>
      </c>
      <c r="L215" s="46" t="str">
        <f t="shared" si="16"/>
        <v/>
      </c>
    </row>
    <row r="216" spans="1:12" s="47" customFormat="1" ht="15">
      <c r="A216" s="48">
        <v>207</v>
      </c>
      <c r="B216" s="49" t="s">
        <v>161</v>
      </c>
      <c r="C216" s="41">
        <v>1</v>
      </c>
      <c r="D216" s="43">
        <v>4</v>
      </c>
      <c r="E216" s="44">
        <v>20057</v>
      </c>
      <c r="F216" s="44">
        <v>80228</v>
      </c>
      <c r="G216" s="54">
        <f t="shared" si="13"/>
        <v>3.4699107393823525E-4</v>
      </c>
      <c r="H216" s="44">
        <v>231210558.50065082</v>
      </c>
      <c r="I216" s="45">
        <f t="shared" si="14"/>
        <v>20808950.265058573</v>
      </c>
      <c r="J216" s="46">
        <f t="shared" si="15"/>
        <v>1033.4906648580832</v>
      </c>
      <c r="K216" s="45" t="s">
        <v>468</v>
      </c>
      <c r="L216" s="46" t="str">
        <f t="shared" si="16"/>
        <v/>
      </c>
    </row>
    <row r="217" spans="1:12" s="47" customFormat="1" ht="15">
      <c r="A217" s="48">
        <v>208</v>
      </c>
      <c r="B217" s="49" t="s">
        <v>387</v>
      </c>
      <c r="C217" s="41">
        <v>1</v>
      </c>
      <c r="D217" s="43">
        <v>4</v>
      </c>
      <c r="E217" s="44">
        <v>14707</v>
      </c>
      <c r="F217" s="44">
        <v>58828</v>
      </c>
      <c r="G217" s="54">
        <f t="shared" si="13"/>
        <v>4.2552585115839484E-3</v>
      </c>
      <c r="H217" s="44">
        <v>13824777</v>
      </c>
      <c r="I217" s="45">
        <f t="shared" si="14"/>
        <v>1244229.93</v>
      </c>
      <c r="J217" s="46">
        <f t="shared" si="15"/>
        <v>80.601205548378317</v>
      </c>
      <c r="K217" s="45" t="s">
        <v>468</v>
      </c>
      <c r="L217" s="46" t="str">
        <f t="shared" si="16"/>
        <v/>
      </c>
    </row>
    <row r="218" spans="1:12" s="47" customFormat="1" ht="15">
      <c r="A218" s="48">
        <v>209</v>
      </c>
      <c r="B218" s="49" t="s">
        <v>248</v>
      </c>
      <c r="C218" s="41">
        <v>1</v>
      </c>
      <c r="D218" s="43">
        <v>62</v>
      </c>
      <c r="E218" s="44">
        <v>13679</v>
      </c>
      <c r="F218" s="44">
        <v>848098</v>
      </c>
      <c r="G218" s="54">
        <f t="shared" si="13"/>
        <v>4.0599781527175902E-2</v>
      </c>
      <c r="H218" s="44">
        <v>20889225.707589496</v>
      </c>
      <c r="I218" s="45">
        <f t="shared" si="14"/>
        <v>1880030.3136830546</v>
      </c>
      <c r="J218" s="46">
        <f t="shared" si="15"/>
        <v>75.439163219756907</v>
      </c>
      <c r="K218" s="45">
        <v>3760060.6273661093</v>
      </c>
      <c r="L218" s="46">
        <f t="shared" si="16"/>
        <v>212.87832643951381</v>
      </c>
    </row>
    <row r="219" spans="1:12" s="47" customFormat="1" ht="15">
      <c r="A219" s="48">
        <v>210</v>
      </c>
      <c r="B219" s="49" t="s">
        <v>53</v>
      </c>
      <c r="C219" s="41">
        <v>1</v>
      </c>
      <c r="D219" s="43">
        <v>199</v>
      </c>
      <c r="E219" s="44">
        <v>12626.472361809045</v>
      </c>
      <c r="F219" s="44">
        <v>2512668</v>
      </c>
      <c r="G219" s="54">
        <f t="shared" si="13"/>
        <v>6.4133420476514727E-2</v>
      </c>
      <c r="H219" s="44">
        <v>39178761.733441673</v>
      </c>
      <c r="I219" s="45">
        <f t="shared" si="14"/>
        <v>3526088.5560097503</v>
      </c>
      <c r="J219" s="46">
        <f t="shared" si="15"/>
        <v>80.261574806516549</v>
      </c>
      <c r="K219" s="45" t="s">
        <v>468</v>
      </c>
      <c r="L219" s="46" t="str">
        <f t="shared" si="16"/>
        <v/>
      </c>
    </row>
    <row r="220" spans="1:12" s="47" customFormat="1" ht="15">
      <c r="A220" s="48">
        <v>211</v>
      </c>
      <c r="B220" s="49" t="s">
        <v>249</v>
      </c>
      <c r="C220" s="41">
        <v>1</v>
      </c>
      <c r="D220" s="43">
        <v>8</v>
      </c>
      <c r="E220" s="44">
        <v>14050.875</v>
      </c>
      <c r="F220" s="44">
        <v>112407</v>
      </c>
      <c r="G220" s="54">
        <f t="shared" si="13"/>
        <v>1.9440654473307751E-3</v>
      </c>
      <c r="H220" s="44">
        <v>57820584.257765673</v>
      </c>
      <c r="I220" s="45">
        <f t="shared" si="14"/>
        <v>5203852.5831989106</v>
      </c>
      <c r="J220" s="46">
        <f t="shared" si="15"/>
        <v>362.35790178183998</v>
      </c>
      <c r="K220" s="45" t="s">
        <v>468</v>
      </c>
      <c r="L220" s="46" t="str">
        <f t="shared" si="16"/>
        <v/>
      </c>
    </row>
    <row r="221" spans="1:12" s="47" customFormat="1" ht="15">
      <c r="A221" s="48">
        <v>212</v>
      </c>
      <c r="B221" s="49" t="s">
        <v>394</v>
      </c>
      <c r="C221" s="41">
        <v>1</v>
      </c>
      <c r="D221" s="43">
        <v>157</v>
      </c>
      <c r="E221" s="44">
        <v>12037.43949044586</v>
      </c>
      <c r="F221" s="44">
        <v>1889878</v>
      </c>
      <c r="G221" s="54">
        <f t="shared" si="13"/>
        <v>3.7301160953812786E-2</v>
      </c>
      <c r="H221" s="44">
        <v>50665393.56080883</v>
      </c>
      <c r="I221" s="45">
        <f t="shared" si="14"/>
        <v>4559885.4204727942</v>
      </c>
      <c r="J221" s="46">
        <f t="shared" si="15"/>
        <v>221.80858500613726</v>
      </c>
      <c r="K221" s="45" t="s">
        <v>468</v>
      </c>
      <c r="L221" s="46" t="str">
        <f t="shared" si="16"/>
        <v/>
      </c>
    </row>
    <row r="222" spans="1:12" s="47" customFormat="1" ht="15">
      <c r="A222" s="48">
        <v>213</v>
      </c>
      <c r="B222" s="49" t="s">
        <v>195</v>
      </c>
      <c r="C222" s="41">
        <v>1</v>
      </c>
      <c r="D222" s="43">
        <v>3</v>
      </c>
      <c r="E222" s="44">
        <v>17647.333333333332</v>
      </c>
      <c r="F222" s="44">
        <v>52942</v>
      </c>
      <c r="G222" s="54">
        <f t="shared" si="13"/>
        <v>1.8763689008711821E-3</v>
      </c>
      <c r="H222" s="44">
        <v>28215134.015181918</v>
      </c>
      <c r="I222" s="45">
        <f t="shared" si="14"/>
        <v>2539362.0613663723</v>
      </c>
      <c r="J222" s="46">
        <f t="shared" si="15"/>
        <v>140.89494511161493</v>
      </c>
      <c r="K222" s="45" t="s">
        <v>468</v>
      </c>
      <c r="L222" s="46" t="str">
        <f t="shared" si="16"/>
        <v/>
      </c>
    </row>
    <row r="223" spans="1:12" s="47" customFormat="1" ht="15">
      <c r="A223" s="48">
        <v>214</v>
      </c>
      <c r="B223" s="49" t="s">
        <v>250</v>
      </c>
      <c r="C223" s="41">
        <v>1</v>
      </c>
      <c r="D223" s="43">
        <v>4</v>
      </c>
      <c r="E223" s="44">
        <v>11446.5</v>
      </c>
      <c r="F223" s="44">
        <v>45786</v>
      </c>
      <c r="G223" s="54">
        <f t="shared" si="13"/>
        <v>1.5907117940200202E-3</v>
      </c>
      <c r="H223" s="44">
        <v>28783341</v>
      </c>
      <c r="I223" s="45">
        <f t="shared" si="14"/>
        <v>2590500.69</v>
      </c>
      <c r="J223" s="46">
        <f t="shared" si="15"/>
        <v>222.31378063163413</v>
      </c>
      <c r="K223" s="45" t="s">
        <v>468</v>
      </c>
      <c r="L223" s="46" t="str">
        <f t="shared" si="16"/>
        <v/>
      </c>
    </row>
    <row r="224" spans="1:12" s="47" customFormat="1" ht="15">
      <c r="A224" s="48">
        <v>215</v>
      </c>
      <c r="B224" s="49" t="s">
        <v>251</v>
      </c>
      <c r="C224" s="41">
        <v>1</v>
      </c>
      <c r="D224" s="43">
        <v>9</v>
      </c>
      <c r="E224" s="44">
        <v>11912</v>
      </c>
      <c r="F224" s="44">
        <v>107208</v>
      </c>
      <c r="G224" s="54">
        <f t="shared" si="13"/>
        <v>1.4096681288201565E-2</v>
      </c>
      <c r="H224" s="44">
        <v>7605194.2870929055</v>
      </c>
      <c r="I224" s="45">
        <f t="shared" si="14"/>
        <v>684467.48583836143</v>
      </c>
      <c r="J224" s="46">
        <f t="shared" si="15"/>
        <v>48.460332928002138</v>
      </c>
      <c r="K224" s="45">
        <v>1368934.9716767229</v>
      </c>
      <c r="L224" s="46">
        <f t="shared" si="16"/>
        <v>105.92066585600428</v>
      </c>
    </row>
    <row r="225" spans="1:12" s="47" customFormat="1" ht="15">
      <c r="A225" s="48">
        <v>216</v>
      </c>
      <c r="B225" s="49" t="s">
        <v>252</v>
      </c>
      <c r="C225" s="41">
        <v>0</v>
      </c>
      <c r="D225" s="43">
        <v>0</v>
      </c>
      <c r="E225" s="44">
        <v>0</v>
      </c>
      <c r="F225" s="44">
        <v>0</v>
      </c>
      <c r="G225" s="54" t="str">
        <f t="shared" si="13"/>
        <v/>
      </c>
      <c r="H225" s="44">
        <v>0</v>
      </c>
      <c r="I225" s="45">
        <f t="shared" si="14"/>
        <v>0</v>
      </c>
      <c r="J225" s="46" t="str">
        <f t="shared" si="15"/>
        <v/>
      </c>
      <c r="K225" s="45" t="s">
        <v>468</v>
      </c>
      <c r="L225" s="46" t="str">
        <f t="shared" si="16"/>
        <v/>
      </c>
    </row>
    <row r="226" spans="1:12" s="47" customFormat="1" ht="15">
      <c r="A226" s="48">
        <v>217</v>
      </c>
      <c r="B226" s="49" t="s">
        <v>253</v>
      </c>
      <c r="C226" s="41">
        <v>1</v>
      </c>
      <c r="D226" s="43">
        <v>2</v>
      </c>
      <c r="E226" s="44">
        <v>13804.5</v>
      </c>
      <c r="F226" s="44">
        <v>27609</v>
      </c>
      <c r="G226" s="54">
        <f t="shared" si="13"/>
        <v>7.6910925129318919E-4</v>
      </c>
      <c r="H226" s="44">
        <v>35897370.826807648</v>
      </c>
      <c r="I226" s="45">
        <f t="shared" si="14"/>
        <v>3230763.3744126884</v>
      </c>
      <c r="J226" s="46">
        <f t="shared" si="15"/>
        <v>232.03697159713778</v>
      </c>
      <c r="K226" s="45" t="s">
        <v>468</v>
      </c>
      <c r="L226" s="46" t="str">
        <f t="shared" si="16"/>
        <v/>
      </c>
    </row>
    <row r="227" spans="1:12" s="47" customFormat="1" ht="15">
      <c r="A227" s="48">
        <v>218</v>
      </c>
      <c r="B227" s="49" t="s">
        <v>166</v>
      </c>
      <c r="C227" s="41">
        <v>1</v>
      </c>
      <c r="D227" s="43">
        <v>113</v>
      </c>
      <c r="E227" s="44">
        <v>13174.778761061947</v>
      </c>
      <c r="F227" s="44">
        <v>1488750</v>
      </c>
      <c r="G227" s="54">
        <f t="shared" si="13"/>
        <v>4.3818641370367992E-2</v>
      </c>
      <c r="H227" s="44">
        <v>33975266.084054247</v>
      </c>
      <c r="I227" s="45">
        <f t="shared" si="14"/>
        <v>3057773.9475648822</v>
      </c>
      <c r="J227" s="46">
        <f t="shared" si="15"/>
        <v>119.09300156159979</v>
      </c>
      <c r="K227" s="45" t="s">
        <v>468</v>
      </c>
      <c r="L227" s="46" t="str">
        <f t="shared" si="16"/>
        <v/>
      </c>
    </row>
    <row r="228" spans="1:12" s="47" customFormat="1" ht="15">
      <c r="A228" s="48">
        <v>219</v>
      </c>
      <c r="B228" s="49" t="s">
        <v>319</v>
      </c>
      <c r="C228" s="41">
        <v>1</v>
      </c>
      <c r="D228" s="43">
        <v>11</v>
      </c>
      <c r="E228" s="44">
        <v>16089</v>
      </c>
      <c r="F228" s="44">
        <v>176979</v>
      </c>
      <c r="G228" s="54">
        <f t="shared" si="13"/>
        <v>5.536914384296575E-3</v>
      </c>
      <c r="H228" s="44">
        <v>31963470.575224344</v>
      </c>
      <c r="I228" s="45">
        <f t="shared" si="14"/>
        <v>2876712.351770191</v>
      </c>
      <c r="J228" s="46">
        <f t="shared" si="15"/>
        <v>167.79994727889806</v>
      </c>
      <c r="K228" s="45" t="s">
        <v>468</v>
      </c>
      <c r="L228" s="46" t="str">
        <f t="shared" si="16"/>
        <v/>
      </c>
    </row>
    <row r="229" spans="1:12" s="47" customFormat="1" ht="15">
      <c r="A229" s="48">
        <v>220</v>
      </c>
      <c r="B229" s="49" t="s">
        <v>393</v>
      </c>
      <c r="C229" s="41">
        <v>1</v>
      </c>
      <c r="D229" s="43">
        <v>57</v>
      </c>
      <c r="E229" s="44">
        <v>15614.929824561403</v>
      </c>
      <c r="F229" s="44">
        <v>890051</v>
      </c>
      <c r="G229" s="54">
        <f t="shared" si="13"/>
        <v>1.629301588896288E-2</v>
      </c>
      <c r="H229" s="44">
        <v>54627762.353250585</v>
      </c>
      <c r="I229" s="45">
        <f t="shared" si="14"/>
        <v>4916498.6117925523</v>
      </c>
      <c r="J229" s="46">
        <f t="shared" si="15"/>
        <v>257.85883491190447</v>
      </c>
      <c r="K229" s="45" t="s">
        <v>468</v>
      </c>
      <c r="L229" s="46" t="str">
        <f t="shared" si="16"/>
        <v/>
      </c>
    </row>
    <row r="230" spans="1:12" s="47" customFormat="1" ht="15">
      <c r="A230" s="48">
        <v>221</v>
      </c>
      <c r="B230" s="49" t="s">
        <v>337</v>
      </c>
      <c r="C230" s="41">
        <v>1</v>
      </c>
      <c r="D230" s="43">
        <v>32</v>
      </c>
      <c r="E230" s="44">
        <v>22917</v>
      </c>
      <c r="F230" s="44">
        <v>733344</v>
      </c>
      <c r="G230" s="54">
        <f t="shared" si="13"/>
        <v>7.2771499856425129E-2</v>
      </c>
      <c r="H230" s="44">
        <v>10077351.730373215</v>
      </c>
      <c r="I230" s="45">
        <f t="shared" si="14"/>
        <v>906961.65573358932</v>
      </c>
      <c r="J230" s="46">
        <f t="shared" si="15"/>
        <v>7.5759329638953314</v>
      </c>
      <c r="K230" s="45" t="s">
        <v>468</v>
      </c>
      <c r="L230" s="46" t="str">
        <f t="shared" si="16"/>
        <v/>
      </c>
    </row>
    <row r="231" spans="1:12" s="47" customFormat="1" ht="15">
      <c r="A231" s="48">
        <v>222</v>
      </c>
      <c r="B231" s="49" t="s">
        <v>254</v>
      </c>
      <c r="C231" s="41">
        <v>0</v>
      </c>
      <c r="D231" s="43">
        <v>0</v>
      </c>
      <c r="E231" s="44">
        <v>13837.16</v>
      </c>
      <c r="F231" s="44">
        <v>0</v>
      </c>
      <c r="G231" s="54" t="str">
        <f t="shared" si="13"/>
        <v/>
      </c>
      <c r="H231" s="44">
        <v>35894</v>
      </c>
      <c r="I231" s="45">
        <f t="shared" si="14"/>
        <v>3230.46</v>
      </c>
      <c r="J231" s="46" t="str">
        <f t="shared" si="15"/>
        <v/>
      </c>
      <c r="K231" s="45" t="s">
        <v>468</v>
      </c>
      <c r="L231" s="46" t="str">
        <f t="shared" si="16"/>
        <v/>
      </c>
    </row>
    <row r="232" spans="1:12" s="47" customFormat="1" ht="15">
      <c r="A232" s="48">
        <v>223</v>
      </c>
      <c r="B232" s="49" t="s">
        <v>255</v>
      </c>
      <c r="C232" s="41">
        <v>1</v>
      </c>
      <c r="D232" s="43">
        <v>3</v>
      </c>
      <c r="E232" s="44">
        <v>9434</v>
      </c>
      <c r="F232" s="44">
        <v>28302</v>
      </c>
      <c r="G232" s="54">
        <f t="shared" si="13"/>
        <v>3.7699718097682329E-3</v>
      </c>
      <c r="H232" s="44">
        <v>7507217.9390487075</v>
      </c>
      <c r="I232" s="45">
        <f t="shared" si="14"/>
        <v>675649.6145143836</v>
      </c>
      <c r="J232" s="46">
        <f t="shared" si="15"/>
        <v>68.618572664234009</v>
      </c>
      <c r="K232" s="45">
        <v>1351299.2290287672</v>
      </c>
      <c r="L232" s="46">
        <f t="shared" si="16"/>
        <v>140.23714532846802</v>
      </c>
    </row>
    <row r="233" spans="1:12" s="47" customFormat="1" ht="15">
      <c r="A233" s="48">
        <v>224</v>
      </c>
      <c r="B233" s="49" t="s">
        <v>276</v>
      </c>
      <c r="C233" s="41">
        <v>1</v>
      </c>
      <c r="D233" s="43">
        <v>0</v>
      </c>
      <c r="E233" s="44">
        <v>22093.416331877728</v>
      </c>
      <c r="F233" s="44">
        <v>0</v>
      </c>
      <c r="G233" s="54" t="str">
        <f t="shared" si="13"/>
        <v/>
      </c>
      <c r="H233" s="44">
        <v>4976696.05</v>
      </c>
      <c r="I233" s="45">
        <f t="shared" si="14"/>
        <v>447902.64449999999</v>
      </c>
      <c r="J233" s="46">
        <f t="shared" si="15"/>
        <v>20.273127422748956</v>
      </c>
      <c r="K233" s="45" t="s">
        <v>468</v>
      </c>
      <c r="L233" s="46" t="str">
        <f t="shared" si="16"/>
        <v/>
      </c>
    </row>
    <row r="234" spans="1:12" s="47" customFormat="1" ht="15">
      <c r="A234" s="48">
        <v>225</v>
      </c>
      <c r="B234" s="49" t="s">
        <v>256</v>
      </c>
      <c r="C234" s="41">
        <v>0</v>
      </c>
      <c r="D234" s="43">
        <v>0</v>
      </c>
      <c r="E234" s="44">
        <v>0</v>
      </c>
      <c r="F234" s="44">
        <v>0</v>
      </c>
      <c r="G234" s="54" t="str">
        <f t="shared" si="13"/>
        <v/>
      </c>
      <c r="H234" s="44">
        <v>0</v>
      </c>
      <c r="I234" s="45">
        <f t="shared" si="14"/>
        <v>0</v>
      </c>
      <c r="J234" s="46" t="str">
        <f t="shared" si="15"/>
        <v/>
      </c>
      <c r="K234" s="45" t="s">
        <v>468</v>
      </c>
      <c r="L234" s="46" t="str">
        <f t="shared" si="16"/>
        <v/>
      </c>
    </row>
    <row r="235" spans="1:12" s="47" customFormat="1" ht="15">
      <c r="A235" s="48">
        <v>226</v>
      </c>
      <c r="B235" s="49" t="s">
        <v>257</v>
      </c>
      <c r="C235" s="41">
        <v>1</v>
      </c>
      <c r="D235" s="43">
        <v>20</v>
      </c>
      <c r="E235" s="44">
        <v>11433.5</v>
      </c>
      <c r="F235" s="44">
        <v>228670</v>
      </c>
      <c r="G235" s="54">
        <f t="shared" si="13"/>
        <v>1.1298960076416061E-2</v>
      </c>
      <c r="H235" s="44">
        <v>20238145.674777202</v>
      </c>
      <c r="I235" s="45">
        <f t="shared" si="14"/>
        <v>1821433.1107299482</v>
      </c>
      <c r="J235" s="46">
        <f t="shared" si="15"/>
        <v>139.3066961761445</v>
      </c>
      <c r="K235" s="45" t="s">
        <v>468</v>
      </c>
      <c r="L235" s="46" t="str">
        <f t="shared" si="16"/>
        <v/>
      </c>
    </row>
    <row r="236" spans="1:12" s="47" customFormat="1" ht="15">
      <c r="A236" s="48">
        <v>227</v>
      </c>
      <c r="B236" s="49" t="s">
        <v>46</v>
      </c>
      <c r="C236" s="41">
        <v>1</v>
      </c>
      <c r="D236" s="43">
        <v>15</v>
      </c>
      <c r="E236" s="44">
        <v>12655.533333333333</v>
      </c>
      <c r="F236" s="44">
        <v>189833</v>
      </c>
      <c r="G236" s="54">
        <f t="shared" si="13"/>
        <v>9.5459566882435311E-3</v>
      </c>
      <c r="H236" s="44">
        <v>19886220.543383747</v>
      </c>
      <c r="I236" s="45">
        <f t="shared" si="14"/>
        <v>1789759.8489045373</v>
      </c>
      <c r="J236" s="46">
        <f t="shared" si="15"/>
        <v>126.42113190840402</v>
      </c>
      <c r="K236" s="45">
        <v>3579519.6978090745</v>
      </c>
      <c r="L236" s="46">
        <f t="shared" si="16"/>
        <v>267.84226381680804</v>
      </c>
    </row>
    <row r="237" spans="1:12" s="47" customFormat="1" ht="15">
      <c r="A237" s="48">
        <v>228</v>
      </c>
      <c r="B237" s="49" t="s">
        <v>258</v>
      </c>
      <c r="C237" s="41">
        <v>0</v>
      </c>
      <c r="D237" s="43">
        <v>0</v>
      </c>
      <c r="E237" s="44">
        <v>13837.16</v>
      </c>
      <c r="F237" s="44">
        <v>0</v>
      </c>
      <c r="G237" s="54" t="str">
        <f t="shared" si="13"/>
        <v/>
      </c>
      <c r="H237" s="44">
        <v>27839</v>
      </c>
      <c r="I237" s="45">
        <f t="shared" si="14"/>
        <v>2505.5099999999998</v>
      </c>
      <c r="J237" s="46" t="str">
        <f t="shared" si="15"/>
        <v/>
      </c>
      <c r="K237" s="45" t="s">
        <v>468</v>
      </c>
      <c r="L237" s="46" t="str">
        <f t="shared" si="16"/>
        <v/>
      </c>
    </row>
    <row r="238" spans="1:12" s="47" customFormat="1" ht="15">
      <c r="A238" s="48">
        <v>229</v>
      </c>
      <c r="B238" s="49" t="s">
        <v>208</v>
      </c>
      <c r="C238" s="41">
        <v>1</v>
      </c>
      <c r="D238" s="43">
        <v>66</v>
      </c>
      <c r="E238" s="44">
        <v>12965.439393939394</v>
      </c>
      <c r="F238" s="44">
        <v>855719</v>
      </c>
      <c r="G238" s="54">
        <f t="shared" si="13"/>
        <v>1.1079811499320462E-2</v>
      </c>
      <c r="H238" s="44">
        <v>77232270.607896373</v>
      </c>
      <c r="I238" s="45">
        <f t="shared" si="14"/>
        <v>6950904.354710673</v>
      </c>
      <c r="J238" s="46">
        <f t="shared" si="15"/>
        <v>470.11020371278937</v>
      </c>
      <c r="K238" s="45" t="s">
        <v>468</v>
      </c>
      <c r="L238" s="46" t="str">
        <f t="shared" si="16"/>
        <v/>
      </c>
    </row>
    <row r="239" spans="1:12" s="47" customFormat="1" ht="15">
      <c r="A239" s="48">
        <v>230</v>
      </c>
      <c r="B239" s="49" t="s">
        <v>273</v>
      </c>
      <c r="C239" s="41">
        <v>1</v>
      </c>
      <c r="D239" s="43">
        <v>1</v>
      </c>
      <c r="E239" s="44">
        <v>18628</v>
      </c>
      <c r="F239" s="44">
        <v>18628</v>
      </c>
      <c r="G239" s="54">
        <f t="shared" si="13"/>
        <v>9.7396137309564736E-3</v>
      </c>
      <c r="H239" s="44">
        <v>1912601.5173263599</v>
      </c>
      <c r="I239" s="45">
        <f t="shared" si="14"/>
        <v>172134.13655937239</v>
      </c>
      <c r="J239" s="46">
        <f t="shared" si="15"/>
        <v>8.2406128709132691</v>
      </c>
      <c r="K239" s="45" t="s">
        <v>468</v>
      </c>
      <c r="L239" s="46" t="str">
        <f t="shared" si="16"/>
        <v/>
      </c>
    </row>
    <row r="240" spans="1:12" s="47" customFormat="1" ht="15">
      <c r="A240" s="48">
        <v>231</v>
      </c>
      <c r="B240" s="49" t="s">
        <v>220</v>
      </c>
      <c r="C240" s="41">
        <v>1</v>
      </c>
      <c r="D240" s="43">
        <v>41</v>
      </c>
      <c r="E240" s="44">
        <v>12300.951219512195</v>
      </c>
      <c r="F240" s="44">
        <v>504339</v>
      </c>
      <c r="G240" s="54">
        <f t="shared" si="13"/>
        <v>1.3247401723906687E-2</v>
      </c>
      <c r="H240" s="44">
        <v>38070786.295387544</v>
      </c>
      <c r="I240" s="45">
        <f t="shared" si="14"/>
        <v>3426370.7665848788</v>
      </c>
      <c r="J240" s="46">
        <f t="shared" si="15"/>
        <v>237.54518772091794</v>
      </c>
      <c r="K240" s="45" t="s">
        <v>468</v>
      </c>
      <c r="L240" s="46" t="str">
        <f t="shared" si="16"/>
        <v/>
      </c>
    </row>
    <row r="241" spans="1:12" s="47" customFormat="1" ht="15">
      <c r="A241" s="48">
        <v>232</v>
      </c>
      <c r="B241" s="49" t="s">
        <v>196</v>
      </c>
      <c r="C241" s="41">
        <v>0</v>
      </c>
      <c r="D241" s="43">
        <v>0</v>
      </c>
      <c r="E241" s="44">
        <v>0</v>
      </c>
      <c r="F241" s="44">
        <v>0</v>
      </c>
      <c r="G241" s="54" t="str">
        <f t="shared" si="13"/>
        <v/>
      </c>
      <c r="H241" s="44">
        <v>0</v>
      </c>
      <c r="I241" s="45">
        <f t="shared" si="14"/>
        <v>0</v>
      </c>
      <c r="J241" s="46" t="str">
        <f t="shared" si="15"/>
        <v/>
      </c>
      <c r="K241" s="45" t="s">
        <v>468</v>
      </c>
      <c r="L241" s="46" t="str">
        <f t="shared" si="16"/>
        <v/>
      </c>
    </row>
    <row r="242" spans="1:12" s="47" customFormat="1" ht="15">
      <c r="A242" s="48">
        <v>233</v>
      </c>
      <c r="B242" s="49" t="s">
        <v>259</v>
      </c>
      <c r="C242" s="41">
        <v>0</v>
      </c>
      <c r="D242" s="43">
        <v>0</v>
      </c>
      <c r="E242" s="44">
        <v>13837.16</v>
      </c>
      <c r="F242" s="44">
        <v>0</v>
      </c>
      <c r="G242" s="54" t="str">
        <f t="shared" si="13"/>
        <v/>
      </c>
      <c r="H242" s="44">
        <v>164165</v>
      </c>
      <c r="I242" s="45">
        <f t="shared" si="14"/>
        <v>14774.849999999999</v>
      </c>
      <c r="J242" s="46" t="str">
        <f t="shared" si="15"/>
        <v/>
      </c>
      <c r="K242" s="45" t="s">
        <v>468</v>
      </c>
      <c r="L242" s="46" t="str">
        <f t="shared" si="16"/>
        <v/>
      </c>
    </row>
    <row r="243" spans="1:12" s="47" customFormat="1" ht="15">
      <c r="A243" s="48">
        <v>234</v>
      </c>
      <c r="B243" s="49" t="s">
        <v>355</v>
      </c>
      <c r="C243" s="41">
        <v>1</v>
      </c>
      <c r="D243" s="43">
        <v>0</v>
      </c>
      <c r="E243" s="44">
        <v>22079.722714285715</v>
      </c>
      <c r="F243" s="44">
        <v>0</v>
      </c>
      <c r="G243" s="54" t="str">
        <f t="shared" si="13"/>
        <v/>
      </c>
      <c r="H243" s="44">
        <v>1497150.75</v>
      </c>
      <c r="I243" s="45">
        <f t="shared" si="14"/>
        <v>134743.5675</v>
      </c>
      <c r="J243" s="46">
        <f t="shared" si="15"/>
        <v>6.1025932817906314</v>
      </c>
      <c r="K243" s="45" t="s">
        <v>468</v>
      </c>
      <c r="L243" s="46" t="str">
        <f t="shared" si="16"/>
        <v/>
      </c>
    </row>
    <row r="244" spans="1:12" s="47" customFormat="1" ht="15">
      <c r="A244" s="48">
        <v>235</v>
      </c>
      <c r="B244" s="49" t="s">
        <v>260</v>
      </c>
      <c r="C244" s="41">
        <v>0</v>
      </c>
      <c r="D244" s="43">
        <v>0</v>
      </c>
      <c r="E244" s="44">
        <v>0</v>
      </c>
      <c r="F244" s="44">
        <v>0</v>
      </c>
      <c r="G244" s="54" t="str">
        <f t="shared" si="13"/>
        <v/>
      </c>
      <c r="H244" s="44">
        <v>0</v>
      </c>
      <c r="I244" s="45">
        <f t="shared" si="14"/>
        <v>0</v>
      </c>
      <c r="J244" s="46" t="str">
        <f t="shared" si="15"/>
        <v/>
      </c>
      <c r="K244" s="45" t="s">
        <v>468</v>
      </c>
      <c r="L244" s="46" t="str">
        <f t="shared" si="16"/>
        <v/>
      </c>
    </row>
    <row r="245" spans="1:12" s="47" customFormat="1" ht="15">
      <c r="A245" s="48">
        <v>236</v>
      </c>
      <c r="B245" s="49" t="s">
        <v>261</v>
      </c>
      <c r="C245" s="41">
        <v>1</v>
      </c>
      <c r="D245" s="43">
        <v>166</v>
      </c>
      <c r="E245" s="44">
        <v>13718</v>
      </c>
      <c r="F245" s="44">
        <v>2277188</v>
      </c>
      <c r="G245" s="54">
        <f t="shared" si="13"/>
        <v>2.5841949778462946E-2</v>
      </c>
      <c r="H245" s="44">
        <v>88119821.434597835</v>
      </c>
      <c r="I245" s="45">
        <f t="shared" si="14"/>
        <v>7930783.9291138053</v>
      </c>
      <c r="J245" s="46">
        <f t="shared" si="15"/>
        <v>412.12975135688913</v>
      </c>
      <c r="K245" s="45">
        <v>15861567.858227611</v>
      </c>
      <c r="L245" s="46">
        <f t="shared" si="16"/>
        <v>990.25950271377826</v>
      </c>
    </row>
    <row r="246" spans="1:12" s="47" customFormat="1" ht="15">
      <c r="A246" s="48">
        <v>237</v>
      </c>
      <c r="B246" s="49" t="s">
        <v>228</v>
      </c>
      <c r="C246" s="41">
        <v>0</v>
      </c>
      <c r="D246" s="43">
        <v>0</v>
      </c>
      <c r="E246" s="44">
        <v>13837.16</v>
      </c>
      <c r="F246" s="44">
        <v>0</v>
      </c>
      <c r="G246" s="54" t="str">
        <f t="shared" si="13"/>
        <v/>
      </c>
      <c r="H246" s="44">
        <v>47193.32</v>
      </c>
      <c r="I246" s="45">
        <f t="shared" si="14"/>
        <v>4247.3987999999999</v>
      </c>
      <c r="J246" s="46" t="str">
        <f t="shared" si="15"/>
        <v/>
      </c>
      <c r="K246" s="45" t="s">
        <v>468</v>
      </c>
      <c r="L246" s="46" t="str">
        <f t="shared" si="16"/>
        <v/>
      </c>
    </row>
    <row r="247" spans="1:12" s="47" customFormat="1" ht="15">
      <c r="A247" s="48">
        <v>238</v>
      </c>
      <c r="B247" s="49" t="s">
        <v>391</v>
      </c>
      <c r="C247" s="41">
        <v>1</v>
      </c>
      <c r="D247" s="43">
        <v>31</v>
      </c>
      <c r="E247" s="44">
        <v>16792.032258064515</v>
      </c>
      <c r="F247" s="44">
        <v>520553</v>
      </c>
      <c r="G247" s="54">
        <f t="shared" si="13"/>
        <v>4.6036818616669778E-2</v>
      </c>
      <c r="H247" s="44">
        <v>11307319.133722883</v>
      </c>
      <c r="I247" s="45">
        <f t="shared" si="14"/>
        <v>1017658.7220350594</v>
      </c>
      <c r="J247" s="46">
        <f t="shared" si="15"/>
        <v>29.603666452958375</v>
      </c>
      <c r="K247" s="45" t="s">
        <v>468</v>
      </c>
      <c r="L247" s="46" t="str">
        <f t="shared" si="16"/>
        <v/>
      </c>
    </row>
    <row r="248" spans="1:12" s="47" customFormat="1" ht="15">
      <c r="A248" s="48">
        <v>239</v>
      </c>
      <c r="B248" s="49" t="s">
        <v>314</v>
      </c>
      <c r="C248" s="41">
        <v>1</v>
      </c>
      <c r="D248" s="43">
        <v>592</v>
      </c>
      <c r="E248" s="44">
        <v>13572.327702702703</v>
      </c>
      <c r="F248" s="44">
        <v>8034818</v>
      </c>
      <c r="G248" s="54">
        <f t="shared" si="13"/>
        <v>6.3903785488274426E-2</v>
      </c>
      <c r="H248" s="44">
        <v>125733052.25359917</v>
      </c>
      <c r="I248" s="45">
        <f t="shared" si="14"/>
        <v>11315974.702823924</v>
      </c>
      <c r="J248" s="46">
        <f t="shared" si="15"/>
        <v>241.75342466646572</v>
      </c>
      <c r="K248" s="45" t="s">
        <v>468</v>
      </c>
      <c r="L248" s="46" t="str">
        <f t="shared" si="16"/>
        <v/>
      </c>
    </row>
    <row r="249" spans="1:12" s="47" customFormat="1" ht="15">
      <c r="A249" s="48">
        <v>240</v>
      </c>
      <c r="B249" s="49" t="s">
        <v>321</v>
      </c>
      <c r="C249" s="41">
        <v>1</v>
      </c>
      <c r="D249" s="43">
        <v>1</v>
      </c>
      <c r="E249" s="44">
        <v>14110</v>
      </c>
      <c r="F249" s="44">
        <v>14110</v>
      </c>
      <c r="G249" s="54">
        <f t="shared" si="13"/>
        <v>3.6404930206869399E-3</v>
      </c>
      <c r="H249" s="44">
        <v>3875848.6611073148</v>
      </c>
      <c r="I249" s="45">
        <f t="shared" si="14"/>
        <v>348826.3794996583</v>
      </c>
      <c r="J249" s="46">
        <f t="shared" si="15"/>
        <v>23.721926257948851</v>
      </c>
      <c r="K249" s="45" t="s">
        <v>468</v>
      </c>
      <c r="L249" s="46" t="str">
        <f t="shared" si="16"/>
        <v/>
      </c>
    </row>
    <row r="250" spans="1:12" s="47" customFormat="1" ht="15">
      <c r="A250" s="48">
        <v>241</v>
      </c>
      <c r="B250" s="49" t="s">
        <v>262</v>
      </c>
      <c r="C250" s="41">
        <v>0</v>
      </c>
      <c r="D250" s="43">
        <v>0</v>
      </c>
      <c r="E250" s="44">
        <v>0</v>
      </c>
      <c r="F250" s="44">
        <v>0</v>
      </c>
      <c r="G250" s="54" t="str">
        <f t="shared" si="13"/>
        <v/>
      </c>
      <c r="H250" s="44">
        <v>0</v>
      </c>
      <c r="I250" s="45">
        <f t="shared" si="14"/>
        <v>0</v>
      </c>
      <c r="J250" s="46" t="str">
        <f t="shared" si="15"/>
        <v/>
      </c>
      <c r="K250" s="45" t="s">
        <v>468</v>
      </c>
      <c r="L250" s="46" t="str">
        <f t="shared" si="16"/>
        <v/>
      </c>
    </row>
    <row r="251" spans="1:12" s="47" customFormat="1" ht="15">
      <c r="A251" s="48">
        <v>242</v>
      </c>
      <c r="B251" s="49" t="s">
        <v>267</v>
      </c>
      <c r="C251" s="41">
        <v>1</v>
      </c>
      <c r="D251" s="43">
        <v>7</v>
      </c>
      <c r="E251" s="44">
        <v>45300.571428571428</v>
      </c>
      <c r="F251" s="44">
        <v>317104</v>
      </c>
      <c r="G251" s="54">
        <f t="shared" si="13"/>
        <v>6.1783166675794018E-2</v>
      </c>
      <c r="H251" s="44">
        <v>5132530.704746766</v>
      </c>
      <c r="I251" s="45">
        <f t="shared" si="14"/>
        <v>461927.76342720893</v>
      </c>
      <c r="J251" s="46">
        <f t="shared" si="15"/>
        <v>3.1969522427672392</v>
      </c>
      <c r="K251" s="45" t="s">
        <v>468</v>
      </c>
      <c r="L251" s="46" t="str">
        <f t="shared" si="16"/>
        <v/>
      </c>
    </row>
    <row r="252" spans="1:12" s="47" customFormat="1" ht="15">
      <c r="A252" s="48">
        <v>243</v>
      </c>
      <c r="B252" s="49" t="s">
        <v>222</v>
      </c>
      <c r="C252" s="41">
        <v>1</v>
      </c>
      <c r="D252" s="43">
        <v>55</v>
      </c>
      <c r="E252" s="44">
        <v>14842.454545454546</v>
      </c>
      <c r="F252" s="44">
        <v>816335</v>
      </c>
      <c r="G252" s="54">
        <f t="shared" si="13"/>
        <v>5.5721160188939621E-3</v>
      </c>
      <c r="H252" s="44">
        <v>146503589.88075027</v>
      </c>
      <c r="I252" s="45">
        <f t="shared" si="14"/>
        <v>13185323.089267524</v>
      </c>
      <c r="J252" s="46">
        <f t="shared" si="15"/>
        <v>833.35192648816212</v>
      </c>
      <c r="K252" s="45" t="s">
        <v>468</v>
      </c>
      <c r="L252" s="46" t="str">
        <f t="shared" si="16"/>
        <v/>
      </c>
    </row>
    <row r="253" spans="1:12" s="47" customFormat="1" ht="15">
      <c r="A253" s="48">
        <v>244</v>
      </c>
      <c r="B253" s="49" t="s">
        <v>23</v>
      </c>
      <c r="C253" s="41">
        <v>1</v>
      </c>
      <c r="D253" s="43">
        <v>375</v>
      </c>
      <c r="E253" s="44">
        <v>15592.874666666667</v>
      </c>
      <c r="F253" s="44">
        <v>5847328</v>
      </c>
      <c r="G253" s="54">
        <f t="shared" si="13"/>
        <v>0.10530045869229586</v>
      </c>
      <c r="H253" s="44">
        <v>55529938.545536555</v>
      </c>
      <c r="I253" s="45">
        <f t="shared" si="14"/>
        <v>4997694.4690982895</v>
      </c>
      <c r="J253" s="46">
        <f t="shared" si="15"/>
        <v>-54.488575651672257</v>
      </c>
      <c r="K253" s="45">
        <v>9995388.938196579</v>
      </c>
      <c r="L253" s="46">
        <f t="shared" si="16"/>
        <v>266.0228486966555</v>
      </c>
    </row>
    <row r="254" spans="1:12" s="47" customFormat="1" ht="15">
      <c r="A254" s="48">
        <v>245</v>
      </c>
      <c r="B254" s="49" t="s">
        <v>263</v>
      </c>
      <c r="C254" s="41">
        <v>0</v>
      </c>
      <c r="D254" s="43">
        <v>0</v>
      </c>
      <c r="E254" s="44">
        <v>0</v>
      </c>
      <c r="F254" s="44">
        <v>0</v>
      </c>
      <c r="G254" s="54" t="str">
        <f t="shared" si="13"/>
        <v/>
      </c>
      <c r="H254" s="44">
        <v>0</v>
      </c>
      <c r="I254" s="45">
        <f t="shared" si="14"/>
        <v>0</v>
      </c>
      <c r="J254" s="46" t="str">
        <f t="shared" si="15"/>
        <v/>
      </c>
      <c r="K254" s="45" t="s">
        <v>468</v>
      </c>
      <c r="L254" s="46" t="str">
        <f t="shared" si="16"/>
        <v/>
      </c>
    </row>
    <row r="255" spans="1:12" s="47" customFormat="1" ht="15">
      <c r="A255" s="48">
        <v>246</v>
      </c>
      <c r="B255" s="49" t="s">
        <v>264</v>
      </c>
      <c r="C255" s="41">
        <v>1</v>
      </c>
      <c r="D255" s="43">
        <v>3</v>
      </c>
      <c r="E255" s="44">
        <v>14631.333333333334</v>
      </c>
      <c r="F255" s="44">
        <v>43894</v>
      </c>
      <c r="G255" s="54">
        <f t="shared" si="13"/>
        <v>8.0831004342643467E-4</v>
      </c>
      <c r="H255" s="44">
        <v>54303420.274147376</v>
      </c>
      <c r="I255" s="45">
        <f t="shared" si="14"/>
        <v>4887307.8246732634</v>
      </c>
      <c r="J255" s="46">
        <f t="shared" si="15"/>
        <v>331.0302427215517</v>
      </c>
      <c r="K255" s="45" t="s">
        <v>468</v>
      </c>
      <c r="L255" s="46" t="str">
        <f t="shared" si="16"/>
        <v/>
      </c>
    </row>
    <row r="256" spans="1:12" s="47" customFormat="1" ht="15">
      <c r="A256" s="48">
        <v>247</v>
      </c>
      <c r="B256" s="49" t="s">
        <v>265</v>
      </c>
      <c r="C256" s="41">
        <v>0</v>
      </c>
      <c r="D256" s="43">
        <v>0</v>
      </c>
      <c r="E256" s="44">
        <v>0</v>
      </c>
      <c r="F256" s="44">
        <v>0</v>
      </c>
      <c r="G256" s="54" t="str">
        <f t="shared" si="13"/>
        <v/>
      </c>
      <c r="H256" s="44">
        <v>652773</v>
      </c>
      <c r="I256" s="45">
        <f t="shared" si="14"/>
        <v>58749.57</v>
      </c>
      <c r="J256" s="46" t="str">
        <f t="shared" si="15"/>
        <v/>
      </c>
      <c r="K256" s="45" t="s">
        <v>468</v>
      </c>
      <c r="L256" s="46" t="str">
        <f t="shared" si="16"/>
        <v/>
      </c>
    </row>
    <row r="257" spans="1:12" s="47" customFormat="1" ht="15">
      <c r="A257" s="48">
        <v>248</v>
      </c>
      <c r="B257" s="49" t="s">
        <v>369</v>
      </c>
      <c r="C257" s="41">
        <v>1</v>
      </c>
      <c r="D257" s="43">
        <v>404</v>
      </c>
      <c r="E257" s="44">
        <v>12959.136138613861</v>
      </c>
      <c r="F257" s="44">
        <v>5235491</v>
      </c>
      <c r="G257" s="54">
        <f t="shared" si="13"/>
        <v>5.1606864133254722E-2</v>
      </c>
      <c r="H257" s="44">
        <v>101449508.4700627</v>
      </c>
      <c r="I257" s="45">
        <f t="shared" si="14"/>
        <v>9130455.7623056434</v>
      </c>
      <c r="J257" s="46">
        <f t="shared" si="15"/>
        <v>300.55743844683906</v>
      </c>
      <c r="K257" s="45" t="s">
        <v>468</v>
      </c>
      <c r="L257" s="46" t="str">
        <f t="shared" si="16"/>
        <v/>
      </c>
    </row>
    <row r="258" spans="1:12" s="47" customFormat="1" ht="15">
      <c r="A258" s="48">
        <v>249</v>
      </c>
      <c r="B258" s="49" t="s">
        <v>383</v>
      </c>
      <c r="C258" s="41">
        <v>1</v>
      </c>
      <c r="D258" s="43">
        <v>0</v>
      </c>
      <c r="E258" s="44">
        <v>29823.791764705886</v>
      </c>
      <c r="F258" s="44">
        <v>0</v>
      </c>
      <c r="G258" s="54" t="str">
        <f t="shared" si="13"/>
        <v/>
      </c>
      <c r="H258" s="44">
        <v>3337754.2187093077</v>
      </c>
      <c r="I258" s="45">
        <f t="shared" si="14"/>
        <v>300397.8796838377</v>
      </c>
      <c r="J258" s="46">
        <f t="shared" si="15"/>
        <v>10.072424125470691</v>
      </c>
      <c r="K258" s="45" t="s">
        <v>468</v>
      </c>
      <c r="L258" s="46" t="str">
        <f t="shared" si="16"/>
        <v/>
      </c>
    </row>
    <row r="259" spans="1:12" s="47" customFormat="1" ht="15">
      <c r="A259" s="48">
        <v>250</v>
      </c>
      <c r="B259" s="49" t="s">
        <v>266</v>
      </c>
      <c r="C259" s="41">
        <v>1</v>
      </c>
      <c r="D259" s="43">
        <v>1</v>
      </c>
      <c r="E259" s="44">
        <v>13496</v>
      </c>
      <c r="F259" s="44">
        <v>13496</v>
      </c>
      <c r="G259" s="54">
        <f t="shared" si="13"/>
        <v>1.994565774916213E-3</v>
      </c>
      <c r="H259" s="44">
        <v>6766385.0296272803</v>
      </c>
      <c r="I259" s="45">
        <f t="shared" si="14"/>
        <v>608974.65266645525</v>
      </c>
      <c r="J259" s="46">
        <f t="shared" si="15"/>
        <v>44.122603191053294</v>
      </c>
      <c r="K259" s="45" t="s">
        <v>468</v>
      </c>
      <c r="L259" s="46" t="str">
        <f t="shared" si="16"/>
        <v/>
      </c>
    </row>
    <row r="260" spans="1:12" s="47" customFormat="1" ht="15">
      <c r="A260" s="48">
        <v>251</v>
      </c>
      <c r="B260" s="49" t="s">
        <v>316</v>
      </c>
      <c r="C260" s="41">
        <v>1</v>
      </c>
      <c r="D260" s="43">
        <v>109</v>
      </c>
      <c r="E260" s="44">
        <v>12480.614678899083</v>
      </c>
      <c r="F260" s="44">
        <v>1360387</v>
      </c>
      <c r="G260" s="54">
        <f t="shared" si="13"/>
        <v>4.11680195976191E-2</v>
      </c>
      <c r="H260" s="44">
        <v>33044752.050173342</v>
      </c>
      <c r="I260" s="45">
        <f t="shared" si="14"/>
        <v>2974027.6845156006</v>
      </c>
      <c r="J260" s="46">
        <f t="shared" si="15"/>
        <v>129.29176374972744</v>
      </c>
      <c r="K260" s="45">
        <v>5948055.3690312011</v>
      </c>
      <c r="L260" s="46">
        <f t="shared" si="16"/>
        <v>367.58352749945487</v>
      </c>
    </row>
    <row r="261" spans="1:12" s="47" customFormat="1" ht="15">
      <c r="A261" s="48">
        <v>252</v>
      </c>
      <c r="B261" s="49" t="s">
        <v>411</v>
      </c>
      <c r="C261" s="41">
        <v>1</v>
      </c>
      <c r="D261" s="43">
        <v>0</v>
      </c>
      <c r="E261" s="44">
        <v>20404.948615778747</v>
      </c>
      <c r="F261" s="44">
        <v>0</v>
      </c>
      <c r="G261" s="54" t="str">
        <f t="shared" si="13"/>
        <v/>
      </c>
      <c r="H261" s="44">
        <v>15711312</v>
      </c>
      <c r="I261" s="45">
        <f t="shared" si="14"/>
        <v>1414018.0799999998</v>
      </c>
      <c r="J261" s="46">
        <f t="shared" si="15"/>
        <v>69.297801559106475</v>
      </c>
      <c r="K261" s="45" t="s">
        <v>468</v>
      </c>
      <c r="L261" s="46" t="str">
        <f t="shared" si="16"/>
        <v/>
      </c>
    </row>
    <row r="262" spans="1:12" s="47" customFormat="1" ht="15">
      <c r="A262" s="48">
        <v>253</v>
      </c>
      <c r="B262" s="49" t="s">
        <v>412</v>
      </c>
      <c r="C262" s="41">
        <v>1</v>
      </c>
      <c r="D262" s="43">
        <v>3</v>
      </c>
      <c r="E262" s="44">
        <v>29909</v>
      </c>
      <c r="F262" s="44">
        <v>89727</v>
      </c>
      <c r="G262" s="54">
        <f t="shared" si="13"/>
        <v>4.6364539474077711E-2</v>
      </c>
      <c r="H262" s="44">
        <v>1935250.5388340182</v>
      </c>
      <c r="I262" s="45">
        <f t="shared" si="14"/>
        <v>174172.54849506164</v>
      </c>
      <c r="J262" s="46">
        <f t="shared" si="15"/>
        <v>2.8234159783029069</v>
      </c>
      <c r="K262" s="45" t="s">
        <v>468</v>
      </c>
      <c r="L262" s="46" t="str">
        <f t="shared" si="16"/>
        <v/>
      </c>
    </row>
    <row r="263" spans="1:12" s="47" customFormat="1" ht="15">
      <c r="A263" s="48">
        <v>254</v>
      </c>
      <c r="B263" s="49" t="s">
        <v>413</v>
      </c>
      <c r="C263" s="41">
        <v>0</v>
      </c>
      <c r="D263" s="43">
        <v>0</v>
      </c>
      <c r="E263" s="44">
        <v>14208.050959999999</v>
      </c>
      <c r="F263" s="44">
        <v>0</v>
      </c>
      <c r="G263" s="54" t="str">
        <f t="shared" si="13"/>
        <v/>
      </c>
      <c r="H263" s="44">
        <v>60431</v>
      </c>
      <c r="I263" s="45">
        <f t="shared" si="14"/>
        <v>5438.79</v>
      </c>
      <c r="J263" s="46" t="str">
        <f t="shared" si="15"/>
        <v/>
      </c>
      <c r="K263" s="45" t="s">
        <v>468</v>
      </c>
      <c r="L263" s="46" t="str">
        <f t="shared" si="16"/>
        <v/>
      </c>
    </row>
    <row r="264" spans="1:12" s="47" customFormat="1" ht="15">
      <c r="A264" s="48">
        <v>255</v>
      </c>
      <c r="B264" s="49" t="s">
        <v>414</v>
      </c>
      <c r="C264" s="41">
        <v>0</v>
      </c>
      <c r="D264" s="43">
        <v>0</v>
      </c>
      <c r="E264" s="44">
        <v>0</v>
      </c>
      <c r="F264" s="44">
        <v>0</v>
      </c>
      <c r="G264" s="54" t="str">
        <f t="shared" si="13"/>
        <v/>
      </c>
      <c r="H264" s="44">
        <v>0</v>
      </c>
      <c r="I264" s="45">
        <f t="shared" si="14"/>
        <v>0</v>
      </c>
      <c r="J264" s="46" t="str">
        <f t="shared" si="15"/>
        <v/>
      </c>
      <c r="K264" s="45" t="s">
        <v>468</v>
      </c>
      <c r="L264" s="46" t="str">
        <f t="shared" si="16"/>
        <v/>
      </c>
    </row>
    <row r="265" spans="1:12" s="47" customFormat="1" ht="15">
      <c r="A265" s="48">
        <v>256</v>
      </c>
      <c r="B265" s="49" t="s">
        <v>406</v>
      </c>
      <c r="C265" s="41">
        <v>0</v>
      </c>
      <c r="D265" s="43">
        <v>0</v>
      </c>
      <c r="E265" s="44">
        <v>15221.603684210524</v>
      </c>
      <c r="F265" s="44">
        <v>0</v>
      </c>
      <c r="G265" s="54" t="str">
        <f t="shared" si="13"/>
        <v/>
      </c>
      <c r="H265" s="44">
        <v>289210</v>
      </c>
      <c r="I265" s="45">
        <f t="shared" si="14"/>
        <v>26028.899999999998</v>
      </c>
      <c r="J265" s="46" t="str">
        <f t="shared" si="15"/>
        <v/>
      </c>
      <c r="K265" s="45" t="s">
        <v>468</v>
      </c>
      <c r="L265" s="46" t="str">
        <f t="shared" si="16"/>
        <v/>
      </c>
    </row>
    <row r="266" spans="1:12" s="47" customFormat="1" ht="15">
      <c r="A266" s="48">
        <v>257</v>
      </c>
      <c r="B266" s="49" t="s">
        <v>415</v>
      </c>
      <c r="C266" s="41">
        <v>0</v>
      </c>
      <c r="D266" s="43">
        <v>0</v>
      </c>
      <c r="E266" s="44">
        <v>0</v>
      </c>
      <c r="F266" s="44">
        <v>0</v>
      </c>
      <c r="G266" s="54" t="str">
        <f t="shared" si="13"/>
        <v/>
      </c>
      <c r="H266" s="44">
        <v>0</v>
      </c>
      <c r="I266" s="45">
        <f t="shared" si="14"/>
        <v>0</v>
      </c>
      <c r="J266" s="46" t="str">
        <f t="shared" si="15"/>
        <v/>
      </c>
      <c r="K266" s="45" t="s">
        <v>468</v>
      </c>
      <c r="L266" s="46" t="str">
        <f t="shared" si="16"/>
        <v/>
      </c>
    </row>
    <row r="267" spans="1:12" s="47" customFormat="1" ht="15">
      <c r="A267" s="48">
        <v>258</v>
      </c>
      <c r="B267" s="49" t="s">
        <v>168</v>
      </c>
      <c r="C267" s="41">
        <v>1</v>
      </c>
      <c r="D267" s="43">
        <v>478</v>
      </c>
      <c r="E267" s="44">
        <v>14404.533472803347</v>
      </c>
      <c r="F267" s="44">
        <v>6885367</v>
      </c>
      <c r="G267" s="54">
        <f t="shared" ref="G267:G330" si="17">IF(D267&gt;0,IFERROR(F267/H267,""),"")</f>
        <v>9.5387314179708013E-2</v>
      </c>
      <c r="H267" s="44">
        <v>72183256.85350664</v>
      </c>
      <c r="I267" s="45">
        <f t="shared" ref="I267:I330" si="18">H267*0.09</f>
        <v>6496493.1168155978</v>
      </c>
      <c r="J267" s="46">
        <f t="shared" ref="J267:J330" si="19">IF(AND(A267&lt;800,C267=1,H267&gt;0,I267&gt;0),(I267-F267)/E267,"")</f>
        <v>-26.996631575650838</v>
      </c>
      <c r="K267" s="45">
        <v>12992986.233631196</v>
      </c>
      <c r="L267" s="46">
        <f t="shared" ref="L267:L330" si="20">IF(K267="","", (K267-F267)/E267)</f>
        <v>424.00673684869832</v>
      </c>
    </row>
    <row r="268" spans="1:12" s="47" customFormat="1" ht="15">
      <c r="A268" s="48">
        <v>259</v>
      </c>
      <c r="B268" s="49" t="s">
        <v>416</v>
      </c>
      <c r="C268" s="41">
        <v>0</v>
      </c>
      <c r="D268" s="43">
        <v>0</v>
      </c>
      <c r="E268" s="44">
        <v>13837.16</v>
      </c>
      <c r="F268" s="44">
        <v>0</v>
      </c>
      <c r="G268" s="54" t="str">
        <f t="shared" si="17"/>
        <v/>
      </c>
      <c r="H268" s="44">
        <v>90766</v>
      </c>
      <c r="I268" s="45">
        <f t="shared" si="18"/>
        <v>8168.94</v>
      </c>
      <c r="J268" s="46" t="str">
        <f t="shared" si="19"/>
        <v/>
      </c>
      <c r="K268" s="45" t="s">
        <v>468</v>
      </c>
      <c r="L268" s="46" t="str">
        <f t="shared" si="20"/>
        <v/>
      </c>
    </row>
    <row r="269" spans="1:12" s="47" customFormat="1" ht="15">
      <c r="A269" s="48">
        <v>260</v>
      </c>
      <c r="B269" s="49" t="s">
        <v>417</v>
      </c>
      <c r="C269" s="41">
        <v>0</v>
      </c>
      <c r="D269" s="43">
        <v>0</v>
      </c>
      <c r="E269" s="44">
        <v>0</v>
      </c>
      <c r="F269" s="44">
        <v>0</v>
      </c>
      <c r="G269" s="54" t="str">
        <f t="shared" si="17"/>
        <v/>
      </c>
      <c r="H269" s="44">
        <v>0</v>
      </c>
      <c r="I269" s="45">
        <f t="shared" si="18"/>
        <v>0</v>
      </c>
      <c r="J269" s="46" t="str">
        <f t="shared" si="19"/>
        <v/>
      </c>
      <c r="K269" s="45" t="s">
        <v>468</v>
      </c>
      <c r="L269" s="46" t="str">
        <f t="shared" si="20"/>
        <v/>
      </c>
    </row>
    <row r="270" spans="1:12" s="47" customFormat="1" ht="15">
      <c r="A270" s="48">
        <v>261</v>
      </c>
      <c r="B270" s="49" t="s">
        <v>418</v>
      </c>
      <c r="C270" s="41">
        <v>1</v>
      </c>
      <c r="D270" s="43">
        <v>218</v>
      </c>
      <c r="E270" s="44">
        <v>16165.59633027523</v>
      </c>
      <c r="F270" s="44">
        <v>3524100</v>
      </c>
      <c r="G270" s="54">
        <f t="shared" si="17"/>
        <v>7.7669791998228863E-2</v>
      </c>
      <c r="H270" s="44">
        <v>45372852.29346773</v>
      </c>
      <c r="I270" s="45">
        <f t="shared" si="18"/>
        <v>4083556.7064120956</v>
      </c>
      <c r="J270" s="46">
        <f t="shared" si="19"/>
        <v>34.607860729785429</v>
      </c>
      <c r="K270" s="45" t="s">
        <v>468</v>
      </c>
      <c r="L270" s="46" t="str">
        <f t="shared" si="20"/>
        <v/>
      </c>
    </row>
    <row r="271" spans="1:12" s="47" customFormat="1" ht="15">
      <c r="A271" s="48">
        <v>262</v>
      </c>
      <c r="B271" s="49" t="s">
        <v>175</v>
      </c>
      <c r="C271" s="41">
        <v>1</v>
      </c>
      <c r="D271" s="43">
        <v>175</v>
      </c>
      <c r="E271" s="44">
        <v>15683.942857142858</v>
      </c>
      <c r="F271" s="44">
        <v>2744690</v>
      </c>
      <c r="G271" s="54">
        <f t="shared" si="17"/>
        <v>6.3415369240589187E-2</v>
      </c>
      <c r="H271" s="44">
        <v>43281148.290519662</v>
      </c>
      <c r="I271" s="45">
        <f t="shared" si="18"/>
        <v>3895303.3461467694</v>
      </c>
      <c r="J271" s="46">
        <f t="shared" si="19"/>
        <v>73.362505629300443</v>
      </c>
      <c r="K271" s="45" t="s">
        <v>468</v>
      </c>
      <c r="L271" s="46" t="str">
        <f t="shared" si="20"/>
        <v/>
      </c>
    </row>
    <row r="272" spans="1:12" s="47" customFormat="1" ht="15">
      <c r="A272" s="48">
        <v>263</v>
      </c>
      <c r="B272" s="49" t="s">
        <v>419</v>
      </c>
      <c r="C272" s="41">
        <v>1</v>
      </c>
      <c r="D272" s="43">
        <v>5</v>
      </c>
      <c r="E272" s="44">
        <v>15253</v>
      </c>
      <c r="F272" s="44">
        <v>76265</v>
      </c>
      <c r="G272" s="54">
        <f t="shared" si="17"/>
        <v>7.8279530228573688E-2</v>
      </c>
      <c r="H272" s="44">
        <v>974264.91673249286</v>
      </c>
      <c r="I272" s="45">
        <f t="shared" si="18"/>
        <v>87683.84250592436</v>
      </c>
      <c r="J272" s="46">
        <f t="shared" si="19"/>
        <v>0.74862928643049631</v>
      </c>
      <c r="K272" s="45" t="s">
        <v>468</v>
      </c>
      <c r="L272" s="46" t="str">
        <f t="shared" si="20"/>
        <v/>
      </c>
    </row>
    <row r="273" spans="1:12" s="47" customFormat="1" ht="15">
      <c r="A273" s="48">
        <v>264</v>
      </c>
      <c r="B273" s="49" t="s">
        <v>216</v>
      </c>
      <c r="C273" s="41">
        <v>1</v>
      </c>
      <c r="D273" s="43">
        <v>28</v>
      </c>
      <c r="E273" s="44">
        <v>14119.321428571429</v>
      </c>
      <c r="F273" s="44">
        <v>395341</v>
      </c>
      <c r="G273" s="54">
        <f t="shared" si="17"/>
        <v>9.1698903916947964E-3</v>
      </c>
      <c r="H273" s="44">
        <v>43112947.16871009</v>
      </c>
      <c r="I273" s="45">
        <f t="shared" si="18"/>
        <v>3880165.2451839079</v>
      </c>
      <c r="J273" s="46">
        <f t="shared" si="19"/>
        <v>246.81244511737819</v>
      </c>
      <c r="K273" s="45" t="s">
        <v>468</v>
      </c>
      <c r="L273" s="46" t="str">
        <f t="shared" si="20"/>
        <v/>
      </c>
    </row>
    <row r="274" spans="1:12" s="47" customFormat="1" ht="15">
      <c r="A274" s="48">
        <v>265</v>
      </c>
      <c r="B274" s="49" t="s">
        <v>420</v>
      </c>
      <c r="C274" s="41">
        <v>1</v>
      </c>
      <c r="D274" s="43">
        <v>0</v>
      </c>
      <c r="E274" s="44">
        <v>15636.185593812374</v>
      </c>
      <c r="F274" s="44">
        <v>0</v>
      </c>
      <c r="G274" s="54" t="str">
        <f t="shared" si="17"/>
        <v/>
      </c>
      <c r="H274" s="44">
        <v>31168654.026228312</v>
      </c>
      <c r="I274" s="45">
        <f t="shared" si="18"/>
        <v>2805178.8623605482</v>
      </c>
      <c r="J274" s="46">
        <f t="shared" si="19"/>
        <v>179.40301651770028</v>
      </c>
      <c r="K274" s="45" t="s">
        <v>468</v>
      </c>
      <c r="L274" s="46" t="str">
        <f t="shared" si="20"/>
        <v/>
      </c>
    </row>
    <row r="275" spans="1:12" s="47" customFormat="1" ht="15">
      <c r="A275" s="48">
        <v>266</v>
      </c>
      <c r="B275" s="49" t="s">
        <v>223</v>
      </c>
      <c r="C275" s="41">
        <v>1</v>
      </c>
      <c r="D275" s="43">
        <v>5</v>
      </c>
      <c r="E275" s="44">
        <v>13788</v>
      </c>
      <c r="F275" s="44">
        <v>68940</v>
      </c>
      <c r="G275" s="54">
        <f t="shared" si="17"/>
        <v>1.3063638155558421E-3</v>
      </c>
      <c r="H275" s="44">
        <v>52772435.350000001</v>
      </c>
      <c r="I275" s="45">
        <f t="shared" si="18"/>
        <v>4749519.1814999999</v>
      </c>
      <c r="J275" s="46">
        <f t="shared" si="19"/>
        <v>339.46759366840729</v>
      </c>
      <c r="K275" s="45" t="s">
        <v>468</v>
      </c>
      <c r="L275" s="46" t="str">
        <f t="shared" si="20"/>
        <v/>
      </c>
    </row>
    <row r="276" spans="1:12" s="47" customFormat="1" ht="15">
      <c r="A276" s="48">
        <v>267</v>
      </c>
      <c r="B276" s="49" t="s">
        <v>421</v>
      </c>
      <c r="C276" s="41">
        <v>0</v>
      </c>
      <c r="D276" s="43">
        <v>0</v>
      </c>
      <c r="E276" s="44">
        <v>13837.16</v>
      </c>
      <c r="F276" s="44">
        <v>0</v>
      </c>
      <c r="G276" s="54" t="str">
        <f t="shared" si="17"/>
        <v/>
      </c>
      <c r="H276" s="44">
        <v>96860</v>
      </c>
      <c r="I276" s="45">
        <f t="shared" si="18"/>
        <v>8717.4</v>
      </c>
      <c r="J276" s="46" t="str">
        <f t="shared" si="19"/>
        <v/>
      </c>
      <c r="K276" s="45" t="s">
        <v>468</v>
      </c>
      <c r="L276" s="46" t="str">
        <f t="shared" si="20"/>
        <v/>
      </c>
    </row>
    <row r="277" spans="1:12" s="47" customFormat="1" ht="15">
      <c r="A277" s="48">
        <v>268</v>
      </c>
      <c r="B277" s="49" t="s">
        <v>327</v>
      </c>
      <c r="C277" s="41">
        <v>0</v>
      </c>
      <c r="D277" s="43">
        <v>0</v>
      </c>
      <c r="E277" s="44">
        <v>13837.16</v>
      </c>
      <c r="F277" s="44">
        <v>0</v>
      </c>
      <c r="G277" s="54" t="str">
        <f t="shared" si="17"/>
        <v/>
      </c>
      <c r="H277" s="44">
        <v>13860</v>
      </c>
      <c r="I277" s="45">
        <f t="shared" si="18"/>
        <v>1247.3999999999999</v>
      </c>
      <c r="J277" s="46" t="str">
        <f t="shared" si="19"/>
        <v/>
      </c>
      <c r="K277" s="45" t="s">
        <v>468</v>
      </c>
      <c r="L277" s="46" t="str">
        <f t="shared" si="20"/>
        <v/>
      </c>
    </row>
    <row r="278" spans="1:12" s="47" customFormat="1" ht="15">
      <c r="A278" s="48">
        <v>269</v>
      </c>
      <c r="B278" s="49" t="s">
        <v>422</v>
      </c>
      <c r="C278" s="41">
        <v>1</v>
      </c>
      <c r="D278" s="43">
        <v>0</v>
      </c>
      <c r="E278" s="44">
        <v>18100.335448663365</v>
      </c>
      <c r="F278" s="44">
        <v>0</v>
      </c>
      <c r="G278" s="54" t="str">
        <f t="shared" si="17"/>
        <v/>
      </c>
      <c r="H278" s="44">
        <v>7893773.04</v>
      </c>
      <c r="I278" s="45">
        <f t="shared" si="18"/>
        <v>710439.5736</v>
      </c>
      <c r="J278" s="46">
        <f t="shared" si="19"/>
        <v>39.250077746623369</v>
      </c>
      <c r="K278" s="45" t="s">
        <v>468</v>
      </c>
      <c r="L278" s="46" t="str">
        <f t="shared" si="20"/>
        <v/>
      </c>
    </row>
    <row r="279" spans="1:12" s="47" customFormat="1" ht="15">
      <c r="A279" s="48">
        <v>270</v>
      </c>
      <c r="B279" s="49" t="s">
        <v>236</v>
      </c>
      <c r="C279" s="41">
        <v>0</v>
      </c>
      <c r="D279" s="43">
        <v>0</v>
      </c>
      <c r="E279" s="44">
        <v>0</v>
      </c>
      <c r="F279" s="44">
        <v>0</v>
      </c>
      <c r="G279" s="54" t="str">
        <f t="shared" si="17"/>
        <v/>
      </c>
      <c r="H279" s="44">
        <v>0</v>
      </c>
      <c r="I279" s="45">
        <f t="shared" si="18"/>
        <v>0</v>
      </c>
      <c r="J279" s="46" t="str">
        <f t="shared" si="19"/>
        <v/>
      </c>
      <c r="K279" s="45" t="s">
        <v>468</v>
      </c>
      <c r="L279" s="46" t="str">
        <f t="shared" si="20"/>
        <v/>
      </c>
    </row>
    <row r="280" spans="1:12" s="47" customFormat="1" ht="15">
      <c r="A280" s="48">
        <v>271</v>
      </c>
      <c r="B280" s="49" t="s">
        <v>423</v>
      </c>
      <c r="C280" s="41">
        <v>1</v>
      </c>
      <c r="D280" s="43">
        <v>27</v>
      </c>
      <c r="E280" s="44">
        <v>13534.185185185184</v>
      </c>
      <c r="F280" s="44">
        <v>365423</v>
      </c>
      <c r="G280" s="54">
        <f t="shared" si="17"/>
        <v>4.7166692229817855E-3</v>
      </c>
      <c r="H280" s="44">
        <v>77474799</v>
      </c>
      <c r="I280" s="45">
        <f t="shared" si="18"/>
        <v>6972731.9100000001</v>
      </c>
      <c r="J280" s="46">
        <f t="shared" si="19"/>
        <v>488.19406706748072</v>
      </c>
      <c r="K280" s="45" t="s">
        <v>468</v>
      </c>
      <c r="L280" s="46" t="str">
        <f t="shared" si="20"/>
        <v/>
      </c>
    </row>
    <row r="281" spans="1:12" s="47" customFormat="1" ht="15">
      <c r="A281" s="48">
        <v>272</v>
      </c>
      <c r="B281" s="49" t="s">
        <v>347</v>
      </c>
      <c r="C281" s="41">
        <v>1</v>
      </c>
      <c r="D281" s="43">
        <v>4</v>
      </c>
      <c r="E281" s="44">
        <v>19033</v>
      </c>
      <c r="F281" s="44">
        <v>76132</v>
      </c>
      <c r="G281" s="54">
        <f t="shared" si="17"/>
        <v>2.9284399778224997E-2</v>
      </c>
      <c r="H281" s="44">
        <v>2599745.9595060395</v>
      </c>
      <c r="I281" s="45">
        <f t="shared" si="18"/>
        <v>233977.13635554354</v>
      </c>
      <c r="J281" s="46">
        <f t="shared" si="19"/>
        <v>8.2932347163108044</v>
      </c>
      <c r="K281" s="45" t="s">
        <v>468</v>
      </c>
      <c r="L281" s="46" t="str">
        <f t="shared" si="20"/>
        <v/>
      </c>
    </row>
    <row r="282" spans="1:12" s="47" customFormat="1" ht="15">
      <c r="A282" s="48">
        <v>273</v>
      </c>
      <c r="B282" s="49" t="s">
        <v>136</v>
      </c>
      <c r="C282" s="41">
        <v>1</v>
      </c>
      <c r="D282" s="43">
        <v>4</v>
      </c>
      <c r="E282" s="44">
        <v>13900</v>
      </c>
      <c r="F282" s="44">
        <v>55600</v>
      </c>
      <c r="G282" s="54">
        <f t="shared" si="17"/>
        <v>2.3896965804616715E-3</v>
      </c>
      <c r="H282" s="44">
        <v>23266552.103137083</v>
      </c>
      <c r="I282" s="45">
        <f t="shared" si="18"/>
        <v>2093989.6892823374</v>
      </c>
      <c r="J282" s="46">
        <f t="shared" si="19"/>
        <v>146.64674023613938</v>
      </c>
      <c r="K282" s="45" t="s">
        <v>468</v>
      </c>
      <c r="L282" s="46" t="str">
        <f t="shared" si="20"/>
        <v/>
      </c>
    </row>
    <row r="283" spans="1:12" s="47" customFormat="1" ht="15">
      <c r="A283" s="48">
        <v>274</v>
      </c>
      <c r="B283" s="49" t="s">
        <v>244</v>
      </c>
      <c r="C283" s="41">
        <v>1</v>
      </c>
      <c r="D283" s="43">
        <v>469</v>
      </c>
      <c r="E283" s="44">
        <v>17564.597014925374</v>
      </c>
      <c r="F283" s="44">
        <v>8237796</v>
      </c>
      <c r="G283" s="54">
        <f t="shared" si="17"/>
        <v>8.1559394088073264E-2</v>
      </c>
      <c r="H283" s="44">
        <v>101003643.93468004</v>
      </c>
      <c r="I283" s="45">
        <f t="shared" si="18"/>
        <v>9090327.9541212041</v>
      </c>
      <c r="J283" s="46">
        <f t="shared" si="19"/>
        <v>48.536949262016769</v>
      </c>
      <c r="K283" s="45" t="s">
        <v>468</v>
      </c>
      <c r="L283" s="46" t="str">
        <f t="shared" si="20"/>
        <v/>
      </c>
    </row>
    <row r="284" spans="1:12" s="47" customFormat="1" ht="15">
      <c r="A284" s="48">
        <v>275</v>
      </c>
      <c r="B284" s="49" t="s">
        <v>271</v>
      </c>
      <c r="C284" s="41">
        <v>1</v>
      </c>
      <c r="D284" s="43">
        <v>4</v>
      </c>
      <c r="E284" s="44">
        <v>10726</v>
      </c>
      <c r="F284" s="44">
        <v>42904</v>
      </c>
      <c r="G284" s="54">
        <f t="shared" si="17"/>
        <v>7.0071586039278065E-3</v>
      </c>
      <c r="H284" s="44">
        <v>6122881.2454666728</v>
      </c>
      <c r="I284" s="45">
        <f t="shared" si="18"/>
        <v>551059.3120920005</v>
      </c>
      <c r="J284" s="46">
        <f t="shared" si="19"/>
        <v>47.376031334327848</v>
      </c>
      <c r="K284" s="45" t="s">
        <v>468</v>
      </c>
      <c r="L284" s="46" t="str">
        <f t="shared" si="20"/>
        <v/>
      </c>
    </row>
    <row r="285" spans="1:12" s="47" customFormat="1" ht="15">
      <c r="A285" s="48">
        <v>276</v>
      </c>
      <c r="B285" s="49" t="s">
        <v>137</v>
      </c>
      <c r="C285" s="41">
        <v>1</v>
      </c>
      <c r="D285" s="43">
        <v>1</v>
      </c>
      <c r="E285" s="44">
        <v>17158</v>
      </c>
      <c r="F285" s="44">
        <v>17158</v>
      </c>
      <c r="G285" s="54">
        <f t="shared" si="17"/>
        <v>7.2566193159918251E-4</v>
      </c>
      <c r="H285" s="44">
        <v>23644619.144052297</v>
      </c>
      <c r="I285" s="45">
        <f t="shared" si="18"/>
        <v>2128015.7229647068</v>
      </c>
      <c r="J285" s="46">
        <f t="shared" si="19"/>
        <v>123.0246953587077</v>
      </c>
      <c r="K285" s="45" t="s">
        <v>468</v>
      </c>
      <c r="L285" s="46" t="str">
        <f t="shared" si="20"/>
        <v/>
      </c>
    </row>
    <row r="286" spans="1:12" s="47" customFormat="1" ht="15">
      <c r="A286" s="48">
        <v>277</v>
      </c>
      <c r="B286" s="49" t="s">
        <v>138</v>
      </c>
      <c r="C286" s="41">
        <v>1</v>
      </c>
      <c r="D286" s="43">
        <v>79</v>
      </c>
      <c r="E286" s="44">
        <v>11132.075949367088</v>
      </c>
      <c r="F286" s="44">
        <v>879434</v>
      </c>
      <c r="G286" s="54">
        <f t="shared" si="17"/>
        <v>2.9511304066806673E-2</v>
      </c>
      <c r="H286" s="44">
        <v>29799903.047631092</v>
      </c>
      <c r="I286" s="45">
        <f t="shared" si="18"/>
        <v>2681991.2742867982</v>
      </c>
      <c r="J286" s="46">
        <f t="shared" si="19"/>
        <v>161.9246295556654</v>
      </c>
      <c r="K286" s="45">
        <v>5363982.5485735964</v>
      </c>
      <c r="L286" s="46">
        <f t="shared" si="20"/>
        <v>402.84925911133081</v>
      </c>
    </row>
    <row r="287" spans="1:12" s="47" customFormat="1" ht="15">
      <c r="A287" s="48">
        <v>278</v>
      </c>
      <c r="B287" s="49" t="s">
        <v>232</v>
      </c>
      <c r="C287" s="41">
        <v>1</v>
      </c>
      <c r="D287" s="43">
        <v>111</v>
      </c>
      <c r="E287" s="44">
        <v>12952.504504504504</v>
      </c>
      <c r="F287" s="44">
        <v>1437728</v>
      </c>
      <c r="G287" s="54">
        <f t="shared" si="17"/>
        <v>5.5155737743876124E-2</v>
      </c>
      <c r="H287" s="44">
        <v>26066698.748121254</v>
      </c>
      <c r="I287" s="45">
        <f t="shared" si="18"/>
        <v>2346002.887330913</v>
      </c>
      <c r="J287" s="46">
        <f t="shared" si="19"/>
        <v>70.123495190836749</v>
      </c>
      <c r="K287" s="45" t="s">
        <v>468</v>
      </c>
      <c r="L287" s="46" t="str">
        <f t="shared" si="20"/>
        <v/>
      </c>
    </row>
    <row r="288" spans="1:12" s="47" customFormat="1" ht="15">
      <c r="A288" s="48">
        <v>279</v>
      </c>
      <c r="B288" s="49" t="s">
        <v>139</v>
      </c>
      <c r="C288" s="41">
        <v>0</v>
      </c>
      <c r="D288" s="43">
        <v>0</v>
      </c>
      <c r="E288" s="44">
        <v>0</v>
      </c>
      <c r="F288" s="44">
        <v>0</v>
      </c>
      <c r="G288" s="54" t="str">
        <f t="shared" si="17"/>
        <v/>
      </c>
      <c r="H288" s="44">
        <v>0</v>
      </c>
      <c r="I288" s="45">
        <f t="shared" si="18"/>
        <v>0</v>
      </c>
      <c r="J288" s="46" t="str">
        <f t="shared" si="19"/>
        <v/>
      </c>
      <c r="K288" s="45" t="s">
        <v>468</v>
      </c>
      <c r="L288" s="46" t="str">
        <f t="shared" si="20"/>
        <v/>
      </c>
    </row>
    <row r="289" spans="1:12" s="47" customFormat="1" ht="15">
      <c r="A289" s="48">
        <v>280</v>
      </c>
      <c r="B289" s="49" t="s">
        <v>231</v>
      </c>
      <c r="C289" s="41">
        <v>0</v>
      </c>
      <c r="D289" s="43">
        <v>0</v>
      </c>
      <c r="E289" s="44">
        <v>13837.159999999998</v>
      </c>
      <c r="F289" s="44">
        <v>0</v>
      </c>
      <c r="G289" s="54" t="str">
        <f t="shared" si="17"/>
        <v/>
      </c>
      <c r="H289" s="44">
        <v>1388350.48</v>
      </c>
      <c r="I289" s="45">
        <f t="shared" si="18"/>
        <v>124951.5432</v>
      </c>
      <c r="J289" s="46" t="str">
        <f t="shared" si="19"/>
        <v/>
      </c>
      <c r="K289" s="45" t="s">
        <v>468</v>
      </c>
      <c r="L289" s="46" t="str">
        <f t="shared" si="20"/>
        <v/>
      </c>
    </row>
    <row r="290" spans="1:12" s="47" customFormat="1" ht="15">
      <c r="A290" s="48">
        <v>281</v>
      </c>
      <c r="B290" s="49" t="s">
        <v>242</v>
      </c>
      <c r="C290" s="41">
        <v>1</v>
      </c>
      <c r="D290" s="43">
        <v>4110</v>
      </c>
      <c r="E290" s="44">
        <v>11845.96204379562</v>
      </c>
      <c r="F290" s="44">
        <v>48686904</v>
      </c>
      <c r="G290" s="54">
        <f t="shared" si="17"/>
        <v>0.12662943996652837</v>
      </c>
      <c r="H290" s="44">
        <v>384483292.45449781</v>
      </c>
      <c r="I290" s="45">
        <f t="shared" si="18"/>
        <v>34603496.320904799</v>
      </c>
      <c r="J290" s="46">
        <f t="shared" si="19"/>
        <v>-1188.8783390515298</v>
      </c>
      <c r="K290" s="45">
        <v>69206992.641809598</v>
      </c>
      <c r="L290" s="46">
        <f t="shared" si="20"/>
        <v>1732.2433218969406</v>
      </c>
    </row>
    <row r="291" spans="1:12" s="47" customFormat="1" ht="15">
      <c r="A291" s="48">
        <v>282</v>
      </c>
      <c r="B291" s="49" t="s">
        <v>140</v>
      </c>
      <c r="C291" s="41">
        <v>0</v>
      </c>
      <c r="D291" s="43">
        <v>0</v>
      </c>
      <c r="E291" s="44">
        <v>0</v>
      </c>
      <c r="F291" s="44">
        <v>0</v>
      </c>
      <c r="G291" s="54" t="str">
        <f t="shared" si="17"/>
        <v/>
      </c>
      <c r="H291" s="44">
        <v>0</v>
      </c>
      <c r="I291" s="45">
        <f t="shared" si="18"/>
        <v>0</v>
      </c>
      <c r="J291" s="46" t="str">
        <f t="shared" si="19"/>
        <v/>
      </c>
      <c r="K291" s="45" t="s">
        <v>468</v>
      </c>
      <c r="L291" s="46" t="str">
        <f t="shared" si="20"/>
        <v/>
      </c>
    </row>
    <row r="292" spans="1:12" s="47" customFormat="1" ht="15">
      <c r="A292" s="48">
        <v>283</v>
      </c>
      <c r="B292" s="49" t="s">
        <v>141</v>
      </c>
      <c r="C292" s="41">
        <v>0</v>
      </c>
      <c r="D292" s="43">
        <v>0</v>
      </c>
      <c r="E292" s="44">
        <v>0</v>
      </c>
      <c r="F292" s="44">
        <v>0</v>
      </c>
      <c r="G292" s="54" t="str">
        <f t="shared" si="17"/>
        <v/>
      </c>
      <c r="H292" s="44">
        <v>0</v>
      </c>
      <c r="I292" s="45">
        <f t="shared" si="18"/>
        <v>0</v>
      </c>
      <c r="J292" s="46" t="str">
        <f t="shared" si="19"/>
        <v/>
      </c>
      <c r="K292" s="45" t="s">
        <v>468</v>
      </c>
      <c r="L292" s="46" t="str">
        <f t="shared" si="20"/>
        <v/>
      </c>
    </row>
    <row r="293" spans="1:12" s="47" customFormat="1" ht="15">
      <c r="A293" s="48">
        <v>284</v>
      </c>
      <c r="B293" s="49" t="s">
        <v>142</v>
      </c>
      <c r="C293" s="41">
        <v>1</v>
      </c>
      <c r="D293" s="43">
        <v>90</v>
      </c>
      <c r="E293" s="44">
        <v>12763.655555555555</v>
      </c>
      <c r="F293" s="44">
        <v>1148729</v>
      </c>
      <c r="G293" s="54">
        <f t="shared" si="17"/>
        <v>3.3360864273074137E-2</v>
      </c>
      <c r="H293" s="44">
        <v>34433430.4590289</v>
      </c>
      <c r="I293" s="45">
        <f t="shared" si="18"/>
        <v>3099008.7413126007</v>
      </c>
      <c r="J293" s="46">
        <f t="shared" si="19"/>
        <v>152.79946507673617</v>
      </c>
      <c r="K293" s="45" t="s">
        <v>468</v>
      </c>
      <c r="L293" s="46" t="str">
        <f t="shared" si="20"/>
        <v/>
      </c>
    </row>
    <row r="294" spans="1:12" s="47" customFormat="1" ht="15">
      <c r="A294" s="48">
        <v>285</v>
      </c>
      <c r="B294" s="49" t="s">
        <v>143</v>
      </c>
      <c r="C294" s="41">
        <v>1</v>
      </c>
      <c r="D294" s="43">
        <v>157</v>
      </c>
      <c r="E294" s="44">
        <v>13842.222929936306</v>
      </c>
      <c r="F294" s="44">
        <v>2173229</v>
      </c>
      <c r="G294" s="54">
        <f t="shared" si="17"/>
        <v>4.099159832534776E-2</v>
      </c>
      <c r="H294" s="44">
        <v>53016449.438034028</v>
      </c>
      <c r="I294" s="45">
        <f t="shared" si="18"/>
        <v>4771480.4494230626</v>
      </c>
      <c r="J294" s="46">
        <f t="shared" si="19"/>
        <v>187.70478286430966</v>
      </c>
      <c r="K294" s="45" t="s">
        <v>468</v>
      </c>
      <c r="L294" s="46" t="str">
        <f t="shared" si="20"/>
        <v/>
      </c>
    </row>
    <row r="295" spans="1:12" s="47" customFormat="1" ht="15">
      <c r="A295" s="48">
        <v>286</v>
      </c>
      <c r="B295" s="49" t="s">
        <v>205</v>
      </c>
      <c r="C295" s="41">
        <v>0</v>
      </c>
      <c r="D295" s="43">
        <v>0</v>
      </c>
      <c r="E295" s="44">
        <v>14342.920399999999</v>
      </c>
      <c r="F295" s="44">
        <v>0</v>
      </c>
      <c r="G295" s="54" t="str">
        <f t="shared" si="17"/>
        <v/>
      </c>
      <c r="H295" s="44">
        <v>28686</v>
      </c>
      <c r="I295" s="45">
        <f t="shared" si="18"/>
        <v>2581.7399999999998</v>
      </c>
      <c r="J295" s="46" t="str">
        <f t="shared" si="19"/>
        <v/>
      </c>
      <c r="K295" s="45" t="s">
        <v>468</v>
      </c>
      <c r="L295" s="46" t="str">
        <f t="shared" si="20"/>
        <v/>
      </c>
    </row>
    <row r="296" spans="1:12" s="47" customFormat="1" ht="15">
      <c r="A296" s="48">
        <v>287</v>
      </c>
      <c r="B296" s="49" t="s">
        <v>144</v>
      </c>
      <c r="C296" s="41">
        <v>1</v>
      </c>
      <c r="D296" s="43">
        <v>13</v>
      </c>
      <c r="E296" s="44">
        <v>12803</v>
      </c>
      <c r="F296" s="44">
        <v>166439</v>
      </c>
      <c r="G296" s="54">
        <f t="shared" si="17"/>
        <v>1.3920913221561068E-2</v>
      </c>
      <c r="H296" s="44">
        <v>11956040.336650832</v>
      </c>
      <c r="I296" s="45">
        <f t="shared" si="18"/>
        <v>1076043.6302985749</v>
      </c>
      <c r="J296" s="46">
        <f t="shared" si="19"/>
        <v>71.046210286540258</v>
      </c>
      <c r="K296" s="45" t="s">
        <v>468</v>
      </c>
      <c r="L296" s="46" t="str">
        <f t="shared" si="20"/>
        <v/>
      </c>
    </row>
    <row r="297" spans="1:12" s="47" customFormat="1" ht="15">
      <c r="A297" s="48">
        <v>288</v>
      </c>
      <c r="B297" s="49" t="s">
        <v>145</v>
      </c>
      <c r="C297" s="41">
        <v>1</v>
      </c>
      <c r="D297" s="43">
        <v>4</v>
      </c>
      <c r="E297" s="44">
        <v>13844</v>
      </c>
      <c r="F297" s="44">
        <v>55376</v>
      </c>
      <c r="G297" s="54">
        <f t="shared" si="17"/>
        <v>1.2994728782551796E-3</v>
      </c>
      <c r="H297" s="44">
        <v>42614202.209709935</v>
      </c>
      <c r="I297" s="45">
        <f t="shared" si="18"/>
        <v>3835278.1988738938</v>
      </c>
      <c r="J297" s="46">
        <f t="shared" si="19"/>
        <v>273.03540876003279</v>
      </c>
      <c r="K297" s="45" t="s">
        <v>468</v>
      </c>
      <c r="L297" s="46" t="str">
        <f t="shared" si="20"/>
        <v/>
      </c>
    </row>
    <row r="298" spans="1:12" s="47" customFormat="1" ht="15">
      <c r="A298" s="48">
        <v>289</v>
      </c>
      <c r="B298" s="49" t="s">
        <v>233</v>
      </c>
      <c r="C298" s="41">
        <v>1</v>
      </c>
      <c r="D298" s="43">
        <v>1</v>
      </c>
      <c r="E298" s="44">
        <v>11835</v>
      </c>
      <c r="F298" s="44">
        <v>11835</v>
      </c>
      <c r="G298" s="54">
        <f t="shared" si="17"/>
        <v>4.0343970872007383E-3</v>
      </c>
      <c r="H298" s="44">
        <v>2933523.831242824</v>
      </c>
      <c r="I298" s="45">
        <f t="shared" si="18"/>
        <v>264017.14481185417</v>
      </c>
      <c r="J298" s="46">
        <f t="shared" si="19"/>
        <v>21.308166017055697</v>
      </c>
      <c r="K298" s="45" t="s">
        <v>468</v>
      </c>
      <c r="L298" s="46" t="str">
        <f t="shared" si="20"/>
        <v/>
      </c>
    </row>
    <row r="299" spans="1:12" s="47" customFormat="1" ht="15">
      <c r="A299" s="48">
        <v>290</v>
      </c>
      <c r="B299" s="49" t="s">
        <v>424</v>
      </c>
      <c r="C299" s="41">
        <v>1</v>
      </c>
      <c r="D299" s="43">
        <v>0</v>
      </c>
      <c r="E299" s="44">
        <v>12799.969322766568</v>
      </c>
      <c r="F299" s="44">
        <v>0</v>
      </c>
      <c r="G299" s="54" t="str">
        <f t="shared" si="17"/>
        <v/>
      </c>
      <c r="H299" s="44">
        <v>18109274.539999999</v>
      </c>
      <c r="I299" s="45">
        <f t="shared" si="18"/>
        <v>1629834.7085999998</v>
      </c>
      <c r="J299" s="46">
        <f t="shared" si="19"/>
        <v>127.33114177868431</v>
      </c>
      <c r="K299" s="45" t="s">
        <v>468</v>
      </c>
      <c r="L299" s="46" t="str">
        <f t="shared" si="20"/>
        <v/>
      </c>
    </row>
    <row r="300" spans="1:12" s="47" customFormat="1" ht="15">
      <c r="A300" s="48">
        <v>291</v>
      </c>
      <c r="B300" s="49" t="s">
        <v>167</v>
      </c>
      <c r="C300" s="41">
        <v>1</v>
      </c>
      <c r="D300" s="43">
        <v>26</v>
      </c>
      <c r="E300" s="44">
        <v>14907.76923076923</v>
      </c>
      <c r="F300" s="44">
        <v>387602</v>
      </c>
      <c r="G300" s="54">
        <f t="shared" si="17"/>
        <v>1.0997370268714045E-2</v>
      </c>
      <c r="H300" s="44">
        <v>35244971.345801875</v>
      </c>
      <c r="I300" s="45">
        <f t="shared" si="18"/>
        <v>3172047.4211221687</v>
      </c>
      <c r="J300" s="46">
        <f t="shared" si="19"/>
        <v>186.77814084854151</v>
      </c>
      <c r="K300" s="45" t="s">
        <v>468</v>
      </c>
      <c r="L300" s="46" t="str">
        <f t="shared" si="20"/>
        <v/>
      </c>
    </row>
    <row r="301" spans="1:12" s="47" customFormat="1" ht="15">
      <c r="A301" s="48">
        <v>292</v>
      </c>
      <c r="B301" s="49" t="s">
        <v>146</v>
      </c>
      <c r="C301" s="41">
        <v>1</v>
      </c>
      <c r="D301" s="43">
        <v>10</v>
      </c>
      <c r="E301" s="44">
        <v>12466</v>
      </c>
      <c r="F301" s="44">
        <v>124660</v>
      </c>
      <c r="G301" s="54">
        <f t="shared" si="17"/>
        <v>4.9606380387278628E-3</v>
      </c>
      <c r="H301" s="44">
        <v>25129831.893957052</v>
      </c>
      <c r="I301" s="45">
        <f t="shared" si="18"/>
        <v>2261684.8704561344</v>
      </c>
      <c r="J301" s="46">
        <f t="shared" si="19"/>
        <v>171.42827454324839</v>
      </c>
      <c r="K301" s="45" t="s">
        <v>468</v>
      </c>
      <c r="L301" s="46" t="str">
        <f t="shared" si="20"/>
        <v/>
      </c>
    </row>
    <row r="302" spans="1:12" s="47" customFormat="1" ht="15">
      <c r="A302" s="48">
        <v>293</v>
      </c>
      <c r="B302" s="49" t="s">
        <v>325</v>
      </c>
      <c r="C302" s="41">
        <v>1</v>
      </c>
      <c r="D302" s="43">
        <v>38</v>
      </c>
      <c r="E302" s="44">
        <v>11788.973684210527</v>
      </c>
      <c r="F302" s="44">
        <v>447981</v>
      </c>
      <c r="G302" s="54">
        <f t="shared" si="17"/>
        <v>4.3340538055762169E-3</v>
      </c>
      <c r="H302" s="44">
        <v>103363045.33728337</v>
      </c>
      <c r="I302" s="45">
        <f t="shared" si="18"/>
        <v>9302674.0803555027</v>
      </c>
      <c r="J302" s="46">
        <f t="shared" si="19"/>
        <v>751.09957130661587</v>
      </c>
      <c r="K302" s="45">
        <v>18605348.160711005</v>
      </c>
      <c r="L302" s="46">
        <f t="shared" si="20"/>
        <v>1540.1991426132317</v>
      </c>
    </row>
    <row r="303" spans="1:12" s="47" customFormat="1" ht="15">
      <c r="A303" s="48">
        <v>294</v>
      </c>
      <c r="B303" s="49" t="s">
        <v>348</v>
      </c>
      <c r="C303" s="41">
        <v>0</v>
      </c>
      <c r="D303" s="43">
        <v>0</v>
      </c>
      <c r="E303" s="44">
        <v>13837.16</v>
      </c>
      <c r="F303" s="44">
        <v>0</v>
      </c>
      <c r="G303" s="54" t="str">
        <f t="shared" si="17"/>
        <v/>
      </c>
      <c r="H303" s="44">
        <v>13844</v>
      </c>
      <c r="I303" s="45">
        <f t="shared" si="18"/>
        <v>1245.96</v>
      </c>
      <c r="J303" s="46" t="str">
        <f t="shared" si="19"/>
        <v/>
      </c>
      <c r="K303" s="45" t="s">
        <v>468</v>
      </c>
      <c r="L303" s="46" t="str">
        <f t="shared" si="20"/>
        <v/>
      </c>
    </row>
    <row r="304" spans="1:12" s="47" customFormat="1" ht="15">
      <c r="A304" s="48">
        <v>295</v>
      </c>
      <c r="B304" s="49" t="s">
        <v>235</v>
      </c>
      <c r="C304" s="41">
        <v>1</v>
      </c>
      <c r="D304" s="43">
        <v>82</v>
      </c>
      <c r="E304" s="44">
        <v>14493.573170731708</v>
      </c>
      <c r="F304" s="44">
        <v>1188473</v>
      </c>
      <c r="G304" s="54">
        <f t="shared" si="17"/>
        <v>2.157017524717865E-2</v>
      </c>
      <c r="H304" s="44">
        <v>55097976.088787258</v>
      </c>
      <c r="I304" s="45">
        <f t="shared" si="18"/>
        <v>4958817.8479908528</v>
      </c>
      <c r="J304" s="46">
        <f t="shared" si="19"/>
        <v>260.1390839634135</v>
      </c>
      <c r="K304" s="45" t="s">
        <v>468</v>
      </c>
      <c r="L304" s="46" t="str">
        <f t="shared" si="20"/>
        <v/>
      </c>
    </row>
    <row r="305" spans="1:12" s="47" customFormat="1" ht="15">
      <c r="A305" s="48">
        <v>296</v>
      </c>
      <c r="B305" s="49" t="s">
        <v>334</v>
      </c>
      <c r="C305" s="41">
        <v>1</v>
      </c>
      <c r="D305" s="43">
        <v>29</v>
      </c>
      <c r="E305" s="44">
        <v>23430</v>
      </c>
      <c r="F305" s="44">
        <v>679470</v>
      </c>
      <c r="G305" s="54">
        <f t="shared" si="17"/>
        <v>7.6165046323103919E-2</v>
      </c>
      <c r="H305" s="44">
        <v>8921021.2925963849</v>
      </c>
      <c r="I305" s="45">
        <f t="shared" si="18"/>
        <v>802891.91633367457</v>
      </c>
      <c r="J305" s="46">
        <f t="shared" si="19"/>
        <v>5.2676874235456497</v>
      </c>
      <c r="K305" s="45" t="s">
        <v>468</v>
      </c>
      <c r="L305" s="46" t="str">
        <f t="shared" si="20"/>
        <v/>
      </c>
    </row>
    <row r="306" spans="1:12" s="47" customFormat="1" ht="15">
      <c r="A306" s="48">
        <v>297</v>
      </c>
      <c r="B306" s="49" t="s">
        <v>147</v>
      </c>
      <c r="C306" s="41">
        <v>0</v>
      </c>
      <c r="D306" s="43">
        <v>0</v>
      </c>
      <c r="E306" s="44">
        <v>0</v>
      </c>
      <c r="F306" s="44">
        <v>0</v>
      </c>
      <c r="G306" s="54" t="str">
        <f t="shared" si="17"/>
        <v/>
      </c>
      <c r="H306" s="44">
        <v>0</v>
      </c>
      <c r="I306" s="45">
        <f t="shared" si="18"/>
        <v>0</v>
      </c>
      <c r="J306" s="46" t="str">
        <f t="shared" si="19"/>
        <v/>
      </c>
      <c r="K306" s="45" t="s">
        <v>468</v>
      </c>
      <c r="L306" s="46" t="str">
        <f t="shared" si="20"/>
        <v/>
      </c>
    </row>
    <row r="307" spans="1:12" s="47" customFormat="1" ht="15">
      <c r="A307" s="48">
        <v>298</v>
      </c>
      <c r="B307" s="49" t="s">
        <v>148</v>
      </c>
      <c r="C307" s="41">
        <v>1</v>
      </c>
      <c r="D307" s="43">
        <v>0</v>
      </c>
      <c r="E307" s="44">
        <v>16708.24388630849</v>
      </c>
      <c r="F307" s="44">
        <v>0</v>
      </c>
      <c r="G307" s="54" t="str">
        <f t="shared" si="17"/>
        <v/>
      </c>
      <c r="H307" s="44">
        <v>9846583</v>
      </c>
      <c r="I307" s="45">
        <f t="shared" si="18"/>
        <v>886192.47</v>
      </c>
      <c r="J307" s="46">
        <f t="shared" si="19"/>
        <v>53.039234765191999</v>
      </c>
      <c r="K307" s="45" t="s">
        <v>468</v>
      </c>
      <c r="L307" s="46" t="str">
        <f t="shared" si="20"/>
        <v/>
      </c>
    </row>
    <row r="308" spans="1:12" s="47" customFormat="1" ht="15">
      <c r="A308" s="48">
        <v>299</v>
      </c>
      <c r="B308" s="49" t="s">
        <v>200</v>
      </c>
      <c r="C308" s="41">
        <v>0</v>
      </c>
      <c r="D308" s="43">
        <v>0</v>
      </c>
      <c r="E308" s="44">
        <v>0</v>
      </c>
      <c r="F308" s="44">
        <v>0</v>
      </c>
      <c r="G308" s="54" t="str">
        <f t="shared" si="17"/>
        <v/>
      </c>
      <c r="H308" s="44">
        <v>0</v>
      </c>
      <c r="I308" s="45">
        <f t="shared" si="18"/>
        <v>0</v>
      </c>
      <c r="J308" s="46" t="str">
        <f t="shared" si="19"/>
        <v/>
      </c>
      <c r="K308" s="45" t="s">
        <v>468</v>
      </c>
      <c r="L308" s="46" t="str">
        <f t="shared" si="20"/>
        <v/>
      </c>
    </row>
    <row r="309" spans="1:12" s="47" customFormat="1" ht="15">
      <c r="A309" s="48">
        <v>300</v>
      </c>
      <c r="B309" s="49" t="s">
        <v>281</v>
      </c>
      <c r="C309" s="41">
        <v>1</v>
      </c>
      <c r="D309" s="43">
        <v>5</v>
      </c>
      <c r="E309" s="44">
        <v>27903.8</v>
      </c>
      <c r="F309" s="44">
        <v>139519</v>
      </c>
      <c r="G309" s="54">
        <f t="shared" si="17"/>
        <v>2.1630978036961943E-2</v>
      </c>
      <c r="H309" s="44">
        <v>6449962.6305198427</v>
      </c>
      <c r="I309" s="45">
        <f t="shared" si="18"/>
        <v>580496.63674678584</v>
      </c>
      <c r="J309" s="46">
        <f t="shared" si="19"/>
        <v>15.803497614904989</v>
      </c>
      <c r="K309" s="45" t="s">
        <v>468</v>
      </c>
      <c r="L309" s="46" t="str">
        <f t="shared" si="20"/>
        <v/>
      </c>
    </row>
    <row r="310" spans="1:12" s="47" customFormat="1" ht="15">
      <c r="A310" s="48">
        <v>301</v>
      </c>
      <c r="B310" s="49" t="s">
        <v>149</v>
      </c>
      <c r="C310" s="41">
        <v>1</v>
      </c>
      <c r="D310" s="43">
        <v>78</v>
      </c>
      <c r="E310" s="44">
        <v>13547.48717948718</v>
      </c>
      <c r="F310" s="44">
        <v>1056704</v>
      </c>
      <c r="G310" s="54">
        <f t="shared" si="17"/>
        <v>4.5473190337460154E-2</v>
      </c>
      <c r="H310" s="44">
        <v>23237956.082652565</v>
      </c>
      <c r="I310" s="45">
        <f t="shared" si="18"/>
        <v>2091416.0474387307</v>
      </c>
      <c r="J310" s="46">
        <f t="shared" si="19"/>
        <v>76.376676628668946</v>
      </c>
      <c r="K310" s="45" t="s">
        <v>468</v>
      </c>
      <c r="L310" s="46" t="str">
        <f t="shared" si="20"/>
        <v/>
      </c>
    </row>
    <row r="311" spans="1:12" s="47" customFormat="1" ht="15">
      <c r="A311" s="48">
        <v>302</v>
      </c>
      <c r="B311" s="49" t="s">
        <v>150</v>
      </c>
      <c r="C311" s="41">
        <v>0</v>
      </c>
      <c r="D311" s="43">
        <v>0</v>
      </c>
      <c r="E311" s="44">
        <v>8993.6410714285703</v>
      </c>
      <c r="F311" s="44">
        <v>0</v>
      </c>
      <c r="G311" s="54" t="str">
        <f t="shared" si="17"/>
        <v/>
      </c>
      <c r="H311" s="44">
        <v>251822</v>
      </c>
      <c r="I311" s="45">
        <f t="shared" si="18"/>
        <v>22663.98</v>
      </c>
      <c r="J311" s="46" t="str">
        <f t="shared" si="19"/>
        <v/>
      </c>
      <c r="K311" s="45" t="s">
        <v>468</v>
      </c>
      <c r="L311" s="46" t="str">
        <f t="shared" si="20"/>
        <v/>
      </c>
    </row>
    <row r="312" spans="1:12" s="47" customFormat="1" ht="15">
      <c r="A312" s="48">
        <v>303</v>
      </c>
      <c r="B312" s="49" t="s">
        <v>162</v>
      </c>
      <c r="C312" s="41">
        <v>0</v>
      </c>
      <c r="D312" s="43">
        <v>0</v>
      </c>
      <c r="E312" s="44">
        <v>13837.16</v>
      </c>
      <c r="F312" s="44">
        <v>0</v>
      </c>
      <c r="G312" s="54" t="str">
        <f t="shared" si="17"/>
        <v/>
      </c>
      <c r="H312" s="44">
        <v>110697</v>
      </c>
      <c r="I312" s="45">
        <f t="shared" si="18"/>
        <v>9962.73</v>
      </c>
      <c r="J312" s="46" t="str">
        <f t="shared" si="19"/>
        <v/>
      </c>
      <c r="K312" s="45" t="s">
        <v>468</v>
      </c>
      <c r="L312" s="46" t="str">
        <f t="shared" si="20"/>
        <v/>
      </c>
    </row>
    <row r="313" spans="1:12" s="47" customFormat="1" ht="15">
      <c r="A313" s="48">
        <v>304</v>
      </c>
      <c r="B313" s="49" t="s">
        <v>151</v>
      </c>
      <c r="C313" s="41">
        <v>1</v>
      </c>
      <c r="D313" s="43">
        <v>0</v>
      </c>
      <c r="E313" s="44">
        <v>13752.318060708265</v>
      </c>
      <c r="F313" s="44">
        <v>0</v>
      </c>
      <c r="G313" s="54" t="str">
        <f t="shared" si="17"/>
        <v/>
      </c>
      <c r="H313" s="44">
        <v>26078554.616447303</v>
      </c>
      <c r="I313" s="45">
        <f t="shared" si="18"/>
        <v>2347069.915480257</v>
      </c>
      <c r="J313" s="46">
        <f t="shared" si="19"/>
        <v>170.66722170904904</v>
      </c>
      <c r="K313" s="45" t="s">
        <v>468</v>
      </c>
      <c r="L313" s="46" t="str">
        <f t="shared" si="20"/>
        <v/>
      </c>
    </row>
    <row r="314" spans="1:12" s="47" customFormat="1" ht="15">
      <c r="A314" s="48">
        <v>305</v>
      </c>
      <c r="B314" s="49" t="s">
        <v>152</v>
      </c>
      <c r="C314" s="41">
        <v>1</v>
      </c>
      <c r="D314" s="43">
        <v>67</v>
      </c>
      <c r="E314" s="44">
        <v>12980.029850746268</v>
      </c>
      <c r="F314" s="44">
        <v>869662</v>
      </c>
      <c r="G314" s="54">
        <f t="shared" si="17"/>
        <v>1.7271072265368975E-2</v>
      </c>
      <c r="H314" s="44">
        <v>50353677.33037626</v>
      </c>
      <c r="I314" s="45">
        <f t="shared" si="18"/>
        <v>4531830.9597338634</v>
      </c>
      <c r="J314" s="46">
        <f t="shared" si="19"/>
        <v>282.13871630836906</v>
      </c>
      <c r="K314" s="45" t="s">
        <v>468</v>
      </c>
      <c r="L314" s="46" t="str">
        <f t="shared" si="20"/>
        <v/>
      </c>
    </row>
    <row r="315" spans="1:12" s="47" customFormat="1" ht="15">
      <c r="A315" s="48">
        <v>306</v>
      </c>
      <c r="B315" s="49" t="s">
        <v>153</v>
      </c>
      <c r="C315" s="41">
        <v>1</v>
      </c>
      <c r="D315" s="43">
        <v>2</v>
      </c>
      <c r="E315" s="44">
        <v>11579</v>
      </c>
      <c r="F315" s="44">
        <v>23158</v>
      </c>
      <c r="G315" s="54">
        <f t="shared" si="17"/>
        <v>1.0642989036915754E-2</v>
      </c>
      <c r="H315" s="44">
        <v>2175892.4978382755</v>
      </c>
      <c r="I315" s="45">
        <f t="shared" si="18"/>
        <v>195830.32480544478</v>
      </c>
      <c r="J315" s="46">
        <f t="shared" si="19"/>
        <v>14.912542085278934</v>
      </c>
      <c r="K315" s="45" t="s">
        <v>468</v>
      </c>
      <c r="L315" s="46" t="str">
        <f t="shared" si="20"/>
        <v/>
      </c>
    </row>
    <row r="316" spans="1:12" s="47" customFormat="1" ht="15">
      <c r="A316" s="48">
        <v>307</v>
      </c>
      <c r="B316" s="49" t="s">
        <v>388</v>
      </c>
      <c r="C316" s="41">
        <v>1</v>
      </c>
      <c r="D316" s="43">
        <v>38</v>
      </c>
      <c r="E316" s="44">
        <v>14626.552631578947</v>
      </c>
      <c r="F316" s="44">
        <v>555809</v>
      </c>
      <c r="G316" s="54">
        <f t="shared" si="17"/>
        <v>1.0357245564188959E-2</v>
      </c>
      <c r="H316" s="44">
        <v>53663785.08218015</v>
      </c>
      <c r="I316" s="45">
        <f t="shared" si="18"/>
        <v>4829740.6573962132</v>
      </c>
      <c r="J316" s="46">
        <f t="shared" si="19"/>
        <v>292.20362207351104</v>
      </c>
      <c r="K316" s="45" t="s">
        <v>468</v>
      </c>
      <c r="L316" s="46" t="str">
        <f t="shared" si="20"/>
        <v/>
      </c>
    </row>
    <row r="317" spans="1:12" s="47" customFormat="1" ht="15">
      <c r="A317" s="48">
        <v>308</v>
      </c>
      <c r="B317" s="49" t="s">
        <v>241</v>
      </c>
      <c r="C317" s="41">
        <v>1</v>
      </c>
      <c r="D317" s="43">
        <v>10</v>
      </c>
      <c r="E317" s="44">
        <v>18537.8</v>
      </c>
      <c r="F317" s="44">
        <v>185378</v>
      </c>
      <c r="G317" s="54">
        <f t="shared" si="17"/>
        <v>1.6396250381066992E-3</v>
      </c>
      <c r="H317" s="44">
        <v>113061215.63870414</v>
      </c>
      <c r="I317" s="45">
        <f t="shared" si="18"/>
        <v>10175509.407483371</v>
      </c>
      <c r="J317" s="46">
        <f t="shared" si="19"/>
        <v>538.90598709034361</v>
      </c>
      <c r="K317" s="45" t="s">
        <v>468</v>
      </c>
      <c r="L317" s="46" t="str">
        <f t="shared" si="20"/>
        <v/>
      </c>
    </row>
    <row r="318" spans="1:12" s="47" customFormat="1" ht="15">
      <c r="A318" s="48">
        <v>309</v>
      </c>
      <c r="B318" s="49" t="s">
        <v>332</v>
      </c>
      <c r="C318" s="41">
        <v>1</v>
      </c>
      <c r="D318" s="43">
        <v>3</v>
      </c>
      <c r="E318" s="44">
        <v>11361</v>
      </c>
      <c r="F318" s="44">
        <v>34083</v>
      </c>
      <c r="G318" s="54">
        <f t="shared" si="17"/>
        <v>2.0280234087768148E-3</v>
      </c>
      <c r="H318" s="44">
        <v>16806019.029413901</v>
      </c>
      <c r="I318" s="45">
        <f t="shared" si="18"/>
        <v>1512541.7126472511</v>
      </c>
      <c r="J318" s="46">
        <f t="shared" si="19"/>
        <v>130.13455793039796</v>
      </c>
      <c r="K318" s="45" t="s">
        <v>468</v>
      </c>
      <c r="L318" s="46" t="str">
        <f t="shared" si="20"/>
        <v/>
      </c>
    </row>
    <row r="319" spans="1:12" s="47" customFormat="1" ht="15">
      <c r="A319" s="48">
        <v>310</v>
      </c>
      <c r="B319" s="49" t="s">
        <v>154</v>
      </c>
      <c r="C319" s="41">
        <v>1</v>
      </c>
      <c r="D319" s="43">
        <v>88</v>
      </c>
      <c r="E319" s="44">
        <v>12944.15909090909</v>
      </c>
      <c r="F319" s="44">
        <v>1139086</v>
      </c>
      <c r="G319" s="54">
        <f t="shared" si="17"/>
        <v>2.950876493220915E-2</v>
      </c>
      <c r="H319" s="44">
        <v>38601615.574790619</v>
      </c>
      <c r="I319" s="45">
        <f t="shared" si="18"/>
        <v>3474145.4017311558</v>
      </c>
      <c r="J319" s="46">
        <f t="shared" si="19"/>
        <v>180.39483177946329</v>
      </c>
      <c r="K319" s="45">
        <v>6948290.8034623116</v>
      </c>
      <c r="L319" s="46">
        <f t="shared" si="20"/>
        <v>448.78966355892658</v>
      </c>
    </row>
    <row r="320" spans="1:12" s="47" customFormat="1" ht="15">
      <c r="A320" s="48">
        <v>311</v>
      </c>
      <c r="B320" s="49" t="s">
        <v>163</v>
      </c>
      <c r="C320" s="41">
        <v>0</v>
      </c>
      <c r="D320" s="43">
        <v>0</v>
      </c>
      <c r="E320" s="44">
        <v>0</v>
      </c>
      <c r="F320" s="44">
        <v>0</v>
      </c>
      <c r="G320" s="54" t="str">
        <f t="shared" si="17"/>
        <v/>
      </c>
      <c r="H320" s="44">
        <v>0</v>
      </c>
      <c r="I320" s="45">
        <f t="shared" si="18"/>
        <v>0</v>
      </c>
      <c r="J320" s="46" t="str">
        <f t="shared" si="19"/>
        <v/>
      </c>
      <c r="K320" s="45" t="s">
        <v>468</v>
      </c>
      <c r="L320" s="46" t="str">
        <f t="shared" si="20"/>
        <v/>
      </c>
    </row>
    <row r="321" spans="1:12" s="47" customFormat="1" ht="15">
      <c r="A321" s="48">
        <v>312</v>
      </c>
      <c r="B321" s="49" t="s">
        <v>155</v>
      </c>
      <c r="C321" s="41">
        <v>0</v>
      </c>
      <c r="D321" s="43">
        <v>0</v>
      </c>
      <c r="E321" s="44">
        <v>0</v>
      </c>
      <c r="F321" s="44">
        <v>0</v>
      </c>
      <c r="G321" s="54" t="str">
        <f t="shared" si="17"/>
        <v/>
      </c>
      <c r="H321" s="44">
        <v>70290.73</v>
      </c>
      <c r="I321" s="45">
        <f t="shared" si="18"/>
        <v>6326.1656999999996</v>
      </c>
      <c r="J321" s="46" t="str">
        <f t="shared" si="19"/>
        <v/>
      </c>
      <c r="K321" s="45" t="s">
        <v>468</v>
      </c>
      <c r="L321" s="46" t="str">
        <f t="shared" si="20"/>
        <v/>
      </c>
    </row>
    <row r="322" spans="1:12" s="47" customFormat="1" ht="15">
      <c r="A322" s="48">
        <v>313</v>
      </c>
      <c r="B322" s="49" t="s">
        <v>44</v>
      </c>
      <c r="C322" s="41">
        <v>0</v>
      </c>
      <c r="D322" s="43">
        <v>0</v>
      </c>
      <c r="E322" s="44">
        <v>13837.16</v>
      </c>
      <c r="F322" s="44">
        <v>0</v>
      </c>
      <c r="G322" s="54" t="str">
        <f t="shared" si="17"/>
        <v/>
      </c>
      <c r="H322" s="44">
        <v>36015</v>
      </c>
      <c r="I322" s="45">
        <f t="shared" si="18"/>
        <v>3241.35</v>
      </c>
      <c r="J322" s="46" t="str">
        <f t="shared" si="19"/>
        <v/>
      </c>
      <c r="K322" s="45" t="s">
        <v>468</v>
      </c>
      <c r="L322" s="46" t="str">
        <f t="shared" si="20"/>
        <v/>
      </c>
    </row>
    <row r="323" spans="1:12" s="47" customFormat="1" ht="15">
      <c r="A323" s="48">
        <v>314</v>
      </c>
      <c r="B323" s="49" t="s">
        <v>366</v>
      </c>
      <c r="C323" s="41">
        <v>1</v>
      </c>
      <c r="D323" s="43">
        <v>7</v>
      </c>
      <c r="E323" s="44">
        <v>21294.285714285714</v>
      </c>
      <c r="F323" s="44">
        <v>149060</v>
      </c>
      <c r="G323" s="54">
        <f t="shared" si="17"/>
        <v>2.7774124110508027E-3</v>
      </c>
      <c r="H323" s="44">
        <v>53668659.147240154</v>
      </c>
      <c r="I323" s="45">
        <f t="shared" si="18"/>
        <v>4830179.3232516134</v>
      </c>
      <c r="J323" s="46">
        <f t="shared" si="19"/>
        <v>219.82983538683277</v>
      </c>
      <c r="K323" s="45" t="s">
        <v>468</v>
      </c>
      <c r="L323" s="46" t="str">
        <f t="shared" si="20"/>
        <v/>
      </c>
    </row>
    <row r="324" spans="1:12" s="47" customFormat="1" ht="15">
      <c r="A324" s="48">
        <v>315</v>
      </c>
      <c r="B324" s="49" t="s">
        <v>156</v>
      </c>
      <c r="C324" s="41">
        <v>1</v>
      </c>
      <c r="D324" s="43">
        <v>0</v>
      </c>
      <c r="E324" s="44">
        <v>17142.537287963729</v>
      </c>
      <c r="F324" s="44">
        <v>0</v>
      </c>
      <c r="G324" s="54" t="str">
        <f t="shared" si="17"/>
        <v/>
      </c>
      <c r="H324" s="44">
        <v>45829526.619999997</v>
      </c>
      <c r="I324" s="45">
        <f t="shared" si="18"/>
        <v>4124657.3957999996</v>
      </c>
      <c r="J324" s="46">
        <f t="shared" si="19"/>
        <v>240.60950409575838</v>
      </c>
      <c r="K324" s="45" t="s">
        <v>468</v>
      </c>
      <c r="L324" s="46" t="str">
        <f t="shared" si="20"/>
        <v/>
      </c>
    </row>
    <row r="325" spans="1:12" s="47" customFormat="1" ht="15">
      <c r="A325" s="48">
        <v>316</v>
      </c>
      <c r="B325" s="49" t="s">
        <v>239</v>
      </c>
      <c r="C325" s="41">
        <v>1</v>
      </c>
      <c r="D325" s="43">
        <v>17</v>
      </c>
      <c r="E325" s="44">
        <v>12070.176470588236</v>
      </c>
      <c r="F325" s="44">
        <v>205193</v>
      </c>
      <c r="G325" s="54">
        <f t="shared" si="17"/>
        <v>7.733508832573714E-3</v>
      </c>
      <c r="H325" s="44">
        <v>26532975.450383201</v>
      </c>
      <c r="I325" s="45">
        <f t="shared" si="18"/>
        <v>2387967.7905344879</v>
      </c>
      <c r="J325" s="46">
        <f t="shared" si="19"/>
        <v>180.84033782383557</v>
      </c>
      <c r="K325" s="45">
        <v>4775935.5810689759</v>
      </c>
      <c r="L325" s="46">
        <f t="shared" si="20"/>
        <v>378.68067564767114</v>
      </c>
    </row>
    <row r="326" spans="1:12" s="47" customFormat="1" ht="15">
      <c r="A326" s="48">
        <v>317</v>
      </c>
      <c r="B326" s="49" t="s">
        <v>45</v>
      </c>
      <c r="C326" s="41">
        <v>1</v>
      </c>
      <c r="D326" s="43">
        <v>0</v>
      </c>
      <c r="E326" s="44">
        <v>16949.604551477431</v>
      </c>
      <c r="F326" s="44">
        <v>0</v>
      </c>
      <c r="G326" s="54" t="str">
        <f t="shared" si="17"/>
        <v/>
      </c>
      <c r="H326" s="44">
        <v>86626420.951524302</v>
      </c>
      <c r="I326" s="45">
        <f t="shared" si="18"/>
        <v>7796377.8856371865</v>
      </c>
      <c r="J326" s="46">
        <f t="shared" si="19"/>
        <v>459.97402841812061</v>
      </c>
      <c r="K326" s="45" t="s">
        <v>468</v>
      </c>
      <c r="L326" s="46" t="str">
        <f t="shared" si="20"/>
        <v/>
      </c>
    </row>
    <row r="327" spans="1:12" s="47" customFormat="1" ht="15">
      <c r="A327" s="48">
        <v>318</v>
      </c>
      <c r="B327" s="49" t="s">
        <v>279</v>
      </c>
      <c r="C327" s="41">
        <v>1</v>
      </c>
      <c r="D327" s="43">
        <v>0</v>
      </c>
      <c r="E327" s="44">
        <v>29833.417927927927</v>
      </c>
      <c r="F327" s="44">
        <v>0</v>
      </c>
      <c r="G327" s="54" t="str">
        <f t="shared" si="17"/>
        <v/>
      </c>
      <c r="H327" s="44">
        <v>3615331.48</v>
      </c>
      <c r="I327" s="45">
        <f t="shared" si="18"/>
        <v>325379.83319999999</v>
      </c>
      <c r="J327" s="46">
        <f t="shared" si="19"/>
        <v>10.906555661374707</v>
      </c>
      <c r="K327" s="45" t="s">
        <v>468</v>
      </c>
      <c r="L327" s="46" t="str">
        <f t="shared" si="20"/>
        <v/>
      </c>
    </row>
    <row r="328" spans="1:12" s="47" customFormat="1" ht="15">
      <c r="A328" s="48">
        <v>319</v>
      </c>
      <c r="B328" s="49" t="s">
        <v>157</v>
      </c>
      <c r="C328" s="41">
        <v>0</v>
      </c>
      <c r="D328" s="43">
        <v>0</v>
      </c>
      <c r="E328" s="44">
        <v>0</v>
      </c>
      <c r="F328" s="44">
        <v>0</v>
      </c>
      <c r="G328" s="54" t="str">
        <f t="shared" si="17"/>
        <v/>
      </c>
      <c r="H328" s="44">
        <v>0</v>
      </c>
      <c r="I328" s="45">
        <f t="shared" si="18"/>
        <v>0</v>
      </c>
      <c r="J328" s="46" t="str">
        <f t="shared" si="19"/>
        <v/>
      </c>
      <c r="K328" s="45" t="s">
        <v>468</v>
      </c>
      <c r="L328" s="46" t="str">
        <f t="shared" si="20"/>
        <v/>
      </c>
    </row>
    <row r="329" spans="1:12" s="47" customFormat="1" ht="15">
      <c r="A329" s="48">
        <v>320</v>
      </c>
      <c r="B329" s="49" t="s">
        <v>158</v>
      </c>
      <c r="C329" s="41">
        <v>0</v>
      </c>
      <c r="D329" s="43">
        <v>0</v>
      </c>
      <c r="E329" s="44">
        <v>0</v>
      </c>
      <c r="F329" s="44">
        <v>0</v>
      </c>
      <c r="G329" s="54" t="str">
        <f t="shared" si="17"/>
        <v/>
      </c>
      <c r="H329" s="44">
        <v>0</v>
      </c>
      <c r="I329" s="45">
        <f t="shared" si="18"/>
        <v>0</v>
      </c>
      <c r="J329" s="46" t="str">
        <f t="shared" si="19"/>
        <v/>
      </c>
      <c r="K329" s="45" t="s">
        <v>468</v>
      </c>
      <c r="L329" s="46" t="str">
        <f t="shared" si="20"/>
        <v/>
      </c>
    </row>
    <row r="330" spans="1:12" s="47" customFormat="1" ht="15">
      <c r="A330" s="48">
        <v>321</v>
      </c>
      <c r="B330" s="49" t="s">
        <v>428</v>
      </c>
      <c r="C330" s="41">
        <v>1</v>
      </c>
      <c r="D330" s="43">
        <v>10</v>
      </c>
      <c r="E330" s="44">
        <v>15192</v>
      </c>
      <c r="F330" s="44">
        <v>151920</v>
      </c>
      <c r="G330" s="54">
        <f t="shared" si="17"/>
        <v>2.6624874175725332E-3</v>
      </c>
      <c r="H330" s="44">
        <v>57059424.580683976</v>
      </c>
      <c r="I330" s="45">
        <f t="shared" si="18"/>
        <v>5135348.2122615576</v>
      </c>
      <c r="J330" s="46">
        <f t="shared" si="19"/>
        <v>328.0297664732463</v>
      </c>
      <c r="K330" s="45" t="s">
        <v>468</v>
      </c>
      <c r="L330" s="46" t="str">
        <f t="shared" si="20"/>
        <v/>
      </c>
    </row>
    <row r="331" spans="1:12" s="47" customFormat="1" ht="15">
      <c r="A331" s="48">
        <v>322</v>
      </c>
      <c r="B331" s="49" t="s">
        <v>429</v>
      </c>
      <c r="C331" s="41">
        <v>1</v>
      </c>
      <c r="D331" s="43">
        <v>10</v>
      </c>
      <c r="E331" s="44">
        <v>14339</v>
      </c>
      <c r="F331" s="44">
        <v>143390</v>
      </c>
      <c r="G331" s="54">
        <f t="shared" ref="G331:G394" si="21">IF(D331&gt;0,IFERROR(F331/H331,""),"")</f>
        <v>1.0331649248086539E-2</v>
      </c>
      <c r="H331" s="44">
        <v>13878713.51</v>
      </c>
      <c r="I331" s="45">
        <f t="shared" ref="I331:I394" si="22">H331*0.09</f>
        <v>1249084.2159</v>
      </c>
      <c r="J331" s="46">
        <f t="shared" ref="J331:J394" si="23">IF(AND(A331&lt;800,C331=1,H331&gt;0,I331&gt;0),(I331-F331)/E331,"")</f>
        <v>77.11097119045958</v>
      </c>
      <c r="K331" s="45" t="s">
        <v>468</v>
      </c>
      <c r="L331" s="46" t="str">
        <f t="shared" ref="L331:L394" si="24">IF(K331="","", (K331-F331)/E331)</f>
        <v/>
      </c>
    </row>
    <row r="332" spans="1:12" s="47" customFormat="1" ht="15">
      <c r="A332" s="48">
        <v>323</v>
      </c>
      <c r="B332" s="49" t="s">
        <v>430</v>
      </c>
      <c r="C332" s="41">
        <v>1</v>
      </c>
      <c r="D332" s="43">
        <v>2</v>
      </c>
      <c r="E332" s="44">
        <v>17885</v>
      </c>
      <c r="F332" s="44">
        <v>35770</v>
      </c>
      <c r="G332" s="54">
        <f t="shared" si="21"/>
        <v>2.4236328472462703E-3</v>
      </c>
      <c r="H332" s="44">
        <v>14758836.116882078</v>
      </c>
      <c r="I332" s="45">
        <f t="shared" si="22"/>
        <v>1328295.250519387</v>
      </c>
      <c r="J332" s="46">
        <f t="shared" si="23"/>
        <v>72.268674896247518</v>
      </c>
      <c r="K332" s="45" t="s">
        <v>468</v>
      </c>
      <c r="L332" s="46" t="str">
        <f t="shared" si="24"/>
        <v/>
      </c>
    </row>
    <row r="333" spans="1:12" s="47" customFormat="1" ht="15">
      <c r="A333" s="48">
        <v>324</v>
      </c>
      <c r="B333" s="49" t="s">
        <v>431</v>
      </c>
      <c r="C333" s="41">
        <v>0</v>
      </c>
      <c r="D333" s="43">
        <v>0</v>
      </c>
      <c r="E333" s="44">
        <v>15006.245777777776</v>
      </c>
      <c r="F333" s="44">
        <v>0</v>
      </c>
      <c r="G333" s="54" t="str">
        <f t="shared" si="21"/>
        <v/>
      </c>
      <c r="H333" s="44">
        <v>675281</v>
      </c>
      <c r="I333" s="45">
        <f t="shared" si="22"/>
        <v>60775.29</v>
      </c>
      <c r="J333" s="46" t="str">
        <f t="shared" si="23"/>
        <v/>
      </c>
      <c r="K333" s="45" t="s">
        <v>468</v>
      </c>
      <c r="L333" s="46" t="str">
        <f t="shared" si="24"/>
        <v/>
      </c>
    </row>
    <row r="334" spans="1:12" s="47" customFormat="1" ht="15">
      <c r="A334" s="48">
        <v>325</v>
      </c>
      <c r="B334" s="49" t="s">
        <v>268</v>
      </c>
      <c r="C334" s="41">
        <v>1</v>
      </c>
      <c r="D334" s="43">
        <v>86</v>
      </c>
      <c r="E334" s="44">
        <v>12723.034883720929</v>
      </c>
      <c r="F334" s="44">
        <v>1094181</v>
      </c>
      <c r="G334" s="54">
        <f t="shared" si="21"/>
        <v>1.5497961243347867E-2</v>
      </c>
      <c r="H334" s="44">
        <v>70601609</v>
      </c>
      <c r="I334" s="45">
        <f t="shared" si="22"/>
        <v>6354144.8099999996</v>
      </c>
      <c r="J334" s="46">
        <f t="shared" si="23"/>
        <v>413.42052883389493</v>
      </c>
      <c r="K334" s="45" t="s">
        <v>468</v>
      </c>
      <c r="L334" s="46" t="str">
        <f t="shared" si="24"/>
        <v/>
      </c>
    </row>
    <row r="335" spans="1:12" s="47" customFormat="1" ht="15">
      <c r="A335" s="48">
        <v>326</v>
      </c>
      <c r="B335" s="49" t="s">
        <v>353</v>
      </c>
      <c r="C335" s="41">
        <v>1</v>
      </c>
      <c r="D335" s="43">
        <v>14</v>
      </c>
      <c r="E335" s="44">
        <v>12764.857142857143</v>
      </c>
      <c r="F335" s="44">
        <v>178708</v>
      </c>
      <c r="G335" s="54">
        <f t="shared" si="21"/>
        <v>2.678108561286442E-3</v>
      </c>
      <c r="H335" s="44">
        <v>66729184.389058813</v>
      </c>
      <c r="I335" s="45">
        <f t="shared" si="22"/>
        <v>6005626.595015293</v>
      </c>
      <c r="J335" s="46">
        <f t="shared" si="23"/>
        <v>456.4813009502322</v>
      </c>
      <c r="K335" s="45" t="s">
        <v>468</v>
      </c>
      <c r="L335" s="46" t="str">
        <f t="shared" si="24"/>
        <v/>
      </c>
    </row>
    <row r="336" spans="1:12" s="47" customFormat="1" ht="15">
      <c r="A336" s="48">
        <v>327</v>
      </c>
      <c r="B336" s="49" t="s">
        <v>229</v>
      </c>
      <c r="C336" s="41">
        <v>1</v>
      </c>
      <c r="D336" s="43">
        <v>4</v>
      </c>
      <c r="E336" s="44">
        <v>15750</v>
      </c>
      <c r="F336" s="44">
        <v>63000</v>
      </c>
      <c r="G336" s="54">
        <f t="shared" si="21"/>
        <v>2.5490895469715023E-2</v>
      </c>
      <c r="H336" s="44">
        <v>2471470.6501718792</v>
      </c>
      <c r="I336" s="45">
        <f t="shared" si="22"/>
        <v>222432.35851546912</v>
      </c>
      <c r="J336" s="46">
        <f t="shared" si="23"/>
        <v>10.122689429553596</v>
      </c>
      <c r="K336" s="45" t="s">
        <v>468</v>
      </c>
      <c r="L336" s="46" t="str">
        <f t="shared" si="24"/>
        <v/>
      </c>
    </row>
    <row r="337" spans="1:12" s="47" customFormat="1" ht="15">
      <c r="A337" s="48">
        <v>328</v>
      </c>
      <c r="B337" s="49" t="s">
        <v>432</v>
      </c>
      <c r="C337" s="41">
        <v>0</v>
      </c>
      <c r="D337" s="43">
        <v>0</v>
      </c>
      <c r="E337" s="44">
        <v>0</v>
      </c>
      <c r="F337" s="44">
        <v>0</v>
      </c>
      <c r="G337" s="54" t="str">
        <f t="shared" si="21"/>
        <v/>
      </c>
      <c r="H337" s="44">
        <v>0</v>
      </c>
      <c r="I337" s="45">
        <f t="shared" si="22"/>
        <v>0</v>
      </c>
      <c r="J337" s="46" t="str">
        <f t="shared" si="23"/>
        <v/>
      </c>
      <c r="K337" s="45" t="s">
        <v>468</v>
      </c>
      <c r="L337" s="46" t="str">
        <f t="shared" si="24"/>
        <v/>
      </c>
    </row>
    <row r="338" spans="1:12" s="47" customFormat="1" ht="15">
      <c r="A338" s="48">
        <v>329</v>
      </c>
      <c r="B338" s="49" t="s">
        <v>433</v>
      </c>
      <c r="C338" s="41">
        <v>0</v>
      </c>
      <c r="D338" s="43">
        <v>0</v>
      </c>
      <c r="E338" s="44">
        <v>13837.16</v>
      </c>
      <c r="F338" s="44">
        <v>0</v>
      </c>
      <c r="G338" s="54" t="str">
        <f t="shared" si="21"/>
        <v/>
      </c>
      <c r="H338" s="44">
        <v>13837</v>
      </c>
      <c r="I338" s="45">
        <f t="shared" si="22"/>
        <v>1245.33</v>
      </c>
      <c r="J338" s="46" t="str">
        <f t="shared" si="23"/>
        <v/>
      </c>
      <c r="K338" s="45" t="s">
        <v>468</v>
      </c>
      <c r="L338" s="46" t="str">
        <f t="shared" si="24"/>
        <v/>
      </c>
    </row>
    <row r="339" spans="1:12" s="47" customFormat="1" ht="15">
      <c r="A339" s="48">
        <v>330</v>
      </c>
      <c r="B339" s="49" t="s">
        <v>240</v>
      </c>
      <c r="C339" s="41">
        <v>1</v>
      </c>
      <c r="D339" s="43">
        <v>0</v>
      </c>
      <c r="E339" s="44">
        <v>22454.484915292996</v>
      </c>
      <c r="F339" s="44">
        <v>0</v>
      </c>
      <c r="G339" s="54" t="str">
        <f t="shared" si="21"/>
        <v/>
      </c>
      <c r="H339" s="44">
        <v>49583894.899999999</v>
      </c>
      <c r="I339" s="45">
        <f t="shared" si="22"/>
        <v>4462550.5409999993</v>
      </c>
      <c r="J339" s="46">
        <f t="shared" si="23"/>
        <v>198.73760444002463</v>
      </c>
      <c r="K339" s="45" t="s">
        <v>468</v>
      </c>
      <c r="L339" s="46" t="str">
        <f t="shared" si="24"/>
        <v/>
      </c>
    </row>
    <row r="340" spans="1:12" s="47" customFormat="1" ht="15">
      <c r="A340" s="48">
        <v>331</v>
      </c>
      <c r="B340" s="49" t="s">
        <v>434</v>
      </c>
      <c r="C340" s="41">
        <v>1</v>
      </c>
      <c r="D340" s="43">
        <v>25</v>
      </c>
      <c r="E340" s="44">
        <v>16032.32</v>
      </c>
      <c r="F340" s="44">
        <v>400808</v>
      </c>
      <c r="G340" s="54">
        <f t="shared" si="21"/>
        <v>1.9084293795014931E-2</v>
      </c>
      <c r="H340" s="44">
        <v>21001982.274277098</v>
      </c>
      <c r="I340" s="45">
        <f t="shared" si="22"/>
        <v>1890178.4046849387</v>
      </c>
      <c r="J340" s="46">
        <f t="shared" si="23"/>
        <v>92.897996340201459</v>
      </c>
      <c r="K340" s="45" t="s">
        <v>468</v>
      </c>
      <c r="L340" s="46" t="str">
        <f t="shared" si="24"/>
        <v/>
      </c>
    </row>
    <row r="341" spans="1:12" s="47" customFormat="1" ht="15">
      <c r="A341" s="48">
        <v>332</v>
      </c>
      <c r="B341" s="49" t="s">
        <v>272</v>
      </c>
      <c r="C341" s="41">
        <v>1</v>
      </c>
      <c r="D341" s="43">
        <v>86</v>
      </c>
      <c r="E341" s="44">
        <v>12540.767441860466</v>
      </c>
      <c r="F341" s="44">
        <v>1078506</v>
      </c>
      <c r="G341" s="54">
        <f t="shared" si="21"/>
        <v>2.0141870233924372E-2</v>
      </c>
      <c r="H341" s="44">
        <v>53545474.549999997</v>
      </c>
      <c r="I341" s="45">
        <f t="shared" si="22"/>
        <v>4819092.7094999999</v>
      </c>
      <c r="J341" s="46">
        <f t="shared" si="23"/>
        <v>298.27414684480198</v>
      </c>
      <c r="K341" s="45" t="s">
        <v>468</v>
      </c>
      <c r="L341" s="46" t="str">
        <f t="shared" si="24"/>
        <v/>
      </c>
    </row>
    <row r="342" spans="1:12" s="47" customFormat="1" ht="15">
      <c r="A342" s="48">
        <v>333</v>
      </c>
      <c r="B342" s="49" t="s">
        <v>435</v>
      </c>
      <c r="C342" s="41">
        <v>0</v>
      </c>
      <c r="D342" s="43">
        <v>0</v>
      </c>
      <c r="E342" s="44">
        <v>0</v>
      </c>
      <c r="F342" s="44">
        <v>0</v>
      </c>
      <c r="G342" s="54" t="str">
        <f t="shared" si="21"/>
        <v/>
      </c>
      <c r="H342" s="44">
        <v>0</v>
      </c>
      <c r="I342" s="45">
        <f t="shared" si="22"/>
        <v>0</v>
      </c>
      <c r="J342" s="46" t="str">
        <f t="shared" si="23"/>
        <v/>
      </c>
      <c r="K342" s="45" t="s">
        <v>468</v>
      </c>
      <c r="L342" s="46" t="str">
        <f t="shared" si="24"/>
        <v/>
      </c>
    </row>
    <row r="343" spans="1:12" s="47" customFormat="1" ht="15">
      <c r="A343" s="48">
        <v>334</v>
      </c>
      <c r="B343" s="49" t="s">
        <v>336</v>
      </c>
      <c r="C343" s="41">
        <v>0</v>
      </c>
      <c r="D343" s="43">
        <v>0</v>
      </c>
      <c r="E343" s="44">
        <v>0</v>
      </c>
      <c r="F343" s="44">
        <v>0</v>
      </c>
      <c r="G343" s="54" t="str">
        <f t="shared" si="21"/>
        <v/>
      </c>
      <c r="H343" s="44">
        <v>0</v>
      </c>
      <c r="I343" s="45">
        <f t="shared" si="22"/>
        <v>0</v>
      </c>
      <c r="J343" s="46" t="str">
        <f t="shared" si="23"/>
        <v/>
      </c>
      <c r="K343" s="45" t="s">
        <v>468</v>
      </c>
      <c r="L343" s="46" t="str">
        <f t="shared" si="24"/>
        <v/>
      </c>
    </row>
    <row r="344" spans="1:12" s="47" customFormat="1" ht="15">
      <c r="A344" s="48">
        <v>335</v>
      </c>
      <c r="B344" s="49" t="s">
        <v>358</v>
      </c>
      <c r="C344" s="41">
        <v>1</v>
      </c>
      <c r="D344" s="43">
        <v>1</v>
      </c>
      <c r="E344" s="44">
        <v>18159</v>
      </c>
      <c r="F344" s="44">
        <v>18159</v>
      </c>
      <c r="G344" s="54">
        <f t="shared" si="21"/>
        <v>3.4456907472460685E-4</v>
      </c>
      <c r="H344" s="44">
        <v>52700608.766220205</v>
      </c>
      <c r="I344" s="45">
        <f t="shared" si="22"/>
        <v>4743054.788959818</v>
      </c>
      <c r="J344" s="46">
        <f t="shared" si="23"/>
        <v>260.19581413953512</v>
      </c>
      <c r="K344" s="45" t="s">
        <v>468</v>
      </c>
      <c r="L344" s="46" t="str">
        <f t="shared" si="24"/>
        <v/>
      </c>
    </row>
    <row r="345" spans="1:12" s="47" customFormat="1" ht="15">
      <c r="A345" s="48">
        <v>336</v>
      </c>
      <c r="B345" s="49" t="s">
        <v>214</v>
      </c>
      <c r="C345" s="41">
        <v>1</v>
      </c>
      <c r="D345" s="43">
        <v>265</v>
      </c>
      <c r="E345" s="44">
        <v>12302.909433962264</v>
      </c>
      <c r="F345" s="44">
        <v>3260271</v>
      </c>
      <c r="G345" s="54">
        <f t="shared" si="21"/>
        <v>3.8057028974040022E-2</v>
      </c>
      <c r="H345" s="44">
        <v>85668037.88661328</v>
      </c>
      <c r="I345" s="45">
        <f t="shared" si="22"/>
        <v>7710123.4097951949</v>
      </c>
      <c r="J345" s="46">
        <f t="shared" si="23"/>
        <v>361.69106451449176</v>
      </c>
      <c r="K345" s="45" t="s">
        <v>468</v>
      </c>
      <c r="L345" s="46" t="str">
        <f t="shared" si="24"/>
        <v/>
      </c>
    </row>
    <row r="346" spans="1:12" s="47" customFormat="1" ht="15">
      <c r="A346" s="48">
        <v>337</v>
      </c>
      <c r="B346" s="49" t="s">
        <v>343</v>
      </c>
      <c r="C346" s="41">
        <v>1</v>
      </c>
      <c r="D346" s="43">
        <v>2</v>
      </c>
      <c r="E346" s="44">
        <v>28667</v>
      </c>
      <c r="F346" s="44">
        <v>57334</v>
      </c>
      <c r="G346" s="54">
        <f t="shared" si="21"/>
        <v>2.7250228588609135E-2</v>
      </c>
      <c r="H346" s="44">
        <v>2103982.3505908563</v>
      </c>
      <c r="I346" s="45">
        <f t="shared" si="22"/>
        <v>189358.41155317705</v>
      </c>
      <c r="J346" s="46">
        <f t="shared" si="23"/>
        <v>4.6054491768645844</v>
      </c>
      <c r="K346" s="45" t="s">
        <v>468</v>
      </c>
      <c r="L346" s="46" t="str">
        <f t="shared" si="24"/>
        <v/>
      </c>
    </row>
    <row r="347" spans="1:12" s="47" customFormat="1" ht="15">
      <c r="A347" s="48">
        <v>338</v>
      </c>
      <c r="B347" s="49" t="s">
        <v>224</v>
      </c>
      <c r="C347" s="41">
        <v>0</v>
      </c>
      <c r="D347" s="43">
        <v>0</v>
      </c>
      <c r="E347" s="44">
        <v>13837.159999999996</v>
      </c>
      <c r="F347" s="44">
        <v>0</v>
      </c>
      <c r="G347" s="54" t="str">
        <f t="shared" si="21"/>
        <v/>
      </c>
      <c r="H347" s="44">
        <v>907447</v>
      </c>
      <c r="I347" s="45">
        <f t="shared" si="22"/>
        <v>81670.23</v>
      </c>
      <c r="J347" s="46" t="str">
        <f t="shared" si="23"/>
        <v/>
      </c>
      <c r="K347" s="45" t="s">
        <v>468</v>
      </c>
      <c r="L347" s="46" t="str">
        <f t="shared" si="24"/>
        <v/>
      </c>
    </row>
    <row r="348" spans="1:12" s="47" customFormat="1" ht="15">
      <c r="A348" s="48">
        <v>339</v>
      </c>
      <c r="B348" s="49" t="s">
        <v>359</v>
      </c>
      <c r="C348" s="41">
        <v>0</v>
      </c>
      <c r="D348" s="43">
        <v>0</v>
      </c>
      <c r="E348" s="44">
        <v>0</v>
      </c>
      <c r="F348" s="44">
        <v>0</v>
      </c>
      <c r="G348" s="54" t="str">
        <f t="shared" si="21"/>
        <v/>
      </c>
      <c r="H348" s="44">
        <v>0</v>
      </c>
      <c r="I348" s="45">
        <f t="shared" si="22"/>
        <v>0</v>
      </c>
      <c r="J348" s="46" t="str">
        <f t="shared" si="23"/>
        <v/>
      </c>
      <c r="K348" s="45" t="s">
        <v>468</v>
      </c>
      <c r="L348" s="46" t="str">
        <f t="shared" si="24"/>
        <v/>
      </c>
    </row>
    <row r="349" spans="1:12" s="47" customFormat="1" ht="15">
      <c r="A349" s="48">
        <v>340</v>
      </c>
      <c r="B349" s="49" t="s">
        <v>49</v>
      </c>
      <c r="C349" s="41">
        <v>1</v>
      </c>
      <c r="D349" s="43">
        <v>16</v>
      </c>
      <c r="E349" s="44">
        <v>15723.6875</v>
      </c>
      <c r="F349" s="44">
        <v>251579</v>
      </c>
      <c r="G349" s="54">
        <f t="shared" si="21"/>
        <v>8.0025897583229144E-2</v>
      </c>
      <c r="H349" s="44">
        <v>3143719.8156803036</v>
      </c>
      <c r="I349" s="45">
        <f t="shared" si="22"/>
        <v>282934.78341122734</v>
      </c>
      <c r="J349" s="46">
        <f t="shared" si="23"/>
        <v>1.9941749294640549</v>
      </c>
      <c r="K349" s="45" t="s">
        <v>468</v>
      </c>
      <c r="L349" s="46" t="str">
        <f t="shared" si="24"/>
        <v/>
      </c>
    </row>
    <row r="350" spans="1:12" s="47" customFormat="1" ht="15">
      <c r="A350" s="48">
        <v>341</v>
      </c>
      <c r="B350" s="49" t="s">
        <v>360</v>
      </c>
      <c r="C350" s="41">
        <v>1</v>
      </c>
      <c r="D350" s="43">
        <v>0</v>
      </c>
      <c r="E350" s="44">
        <v>0</v>
      </c>
      <c r="F350" s="44">
        <v>0</v>
      </c>
      <c r="G350" s="54" t="str">
        <f t="shared" si="21"/>
        <v/>
      </c>
      <c r="H350" s="44">
        <v>6246438.9130755598</v>
      </c>
      <c r="I350" s="45">
        <f t="shared" si="22"/>
        <v>562179.50217680039</v>
      </c>
      <c r="J350" s="46" t="e">
        <f t="shared" si="23"/>
        <v>#DIV/0!</v>
      </c>
      <c r="K350" s="45" t="s">
        <v>468</v>
      </c>
      <c r="L350" s="46" t="str">
        <f t="shared" si="24"/>
        <v/>
      </c>
    </row>
    <row r="351" spans="1:12" s="47" customFormat="1" ht="15">
      <c r="A351" s="48">
        <v>342</v>
      </c>
      <c r="B351" s="49" t="s">
        <v>237</v>
      </c>
      <c r="C351" s="41">
        <v>1</v>
      </c>
      <c r="D351" s="43">
        <v>6</v>
      </c>
      <c r="E351" s="44">
        <v>14617.666666666666</v>
      </c>
      <c r="F351" s="44">
        <v>87706</v>
      </c>
      <c r="G351" s="54">
        <f t="shared" si="21"/>
        <v>1.5598969709457041E-3</v>
      </c>
      <c r="H351" s="44">
        <v>56225508.244193397</v>
      </c>
      <c r="I351" s="45">
        <f t="shared" si="22"/>
        <v>5060295.7419774057</v>
      </c>
      <c r="J351" s="46">
        <f t="shared" si="23"/>
        <v>340.17670914036023</v>
      </c>
      <c r="K351" s="45" t="s">
        <v>468</v>
      </c>
      <c r="L351" s="46" t="str">
        <f t="shared" si="24"/>
        <v/>
      </c>
    </row>
    <row r="352" spans="1:12" s="47" customFormat="1" ht="15">
      <c r="A352" s="48">
        <v>343</v>
      </c>
      <c r="B352" s="49" t="s">
        <v>361</v>
      </c>
      <c r="C352" s="41">
        <v>1</v>
      </c>
      <c r="D352" s="43">
        <v>30</v>
      </c>
      <c r="E352" s="44">
        <v>11685</v>
      </c>
      <c r="F352" s="44">
        <v>350550</v>
      </c>
      <c r="G352" s="54">
        <f t="shared" si="21"/>
        <v>1.6562064289229766E-2</v>
      </c>
      <c r="H352" s="44">
        <v>21165839.829999998</v>
      </c>
      <c r="I352" s="45">
        <f t="shared" si="22"/>
        <v>1904925.5846999998</v>
      </c>
      <c r="J352" s="46">
        <f t="shared" si="23"/>
        <v>133.02315658536583</v>
      </c>
      <c r="K352" s="45">
        <v>3809851.1693999995</v>
      </c>
      <c r="L352" s="46">
        <f t="shared" si="24"/>
        <v>296.04631317073165</v>
      </c>
    </row>
    <row r="353" spans="1:12" s="47" customFormat="1" ht="15">
      <c r="A353" s="48">
        <v>344</v>
      </c>
      <c r="B353" s="49" t="s">
        <v>382</v>
      </c>
      <c r="C353" s="41">
        <v>1</v>
      </c>
      <c r="D353" s="43">
        <v>4</v>
      </c>
      <c r="E353" s="44">
        <v>12014</v>
      </c>
      <c r="F353" s="44">
        <v>48056</v>
      </c>
      <c r="G353" s="54">
        <f t="shared" si="21"/>
        <v>7.9002836258428597E-4</v>
      </c>
      <c r="H353" s="44">
        <v>60828195.892616495</v>
      </c>
      <c r="I353" s="45">
        <f t="shared" si="22"/>
        <v>5474537.6303354846</v>
      </c>
      <c r="J353" s="46">
        <f t="shared" si="23"/>
        <v>451.67984271146037</v>
      </c>
      <c r="K353" s="45" t="s">
        <v>468</v>
      </c>
      <c r="L353" s="46" t="str">
        <f t="shared" si="24"/>
        <v/>
      </c>
    </row>
    <row r="354" spans="1:12" s="47" customFormat="1" ht="15">
      <c r="A354" s="48">
        <v>345</v>
      </c>
      <c r="B354" s="49" t="s">
        <v>362</v>
      </c>
      <c r="C354" s="41">
        <v>0</v>
      </c>
      <c r="D354" s="43">
        <v>0</v>
      </c>
      <c r="E354" s="44">
        <v>13837.159999999998</v>
      </c>
      <c r="F354" s="44">
        <v>0</v>
      </c>
      <c r="G354" s="54" t="str">
        <f t="shared" si="21"/>
        <v/>
      </c>
      <c r="H354" s="44">
        <v>60589</v>
      </c>
      <c r="I354" s="45">
        <f t="shared" si="22"/>
        <v>5453.01</v>
      </c>
      <c r="J354" s="46" t="str">
        <f t="shared" si="23"/>
        <v/>
      </c>
      <c r="K354" s="45" t="s">
        <v>468</v>
      </c>
      <c r="L354" s="46" t="str">
        <f t="shared" si="24"/>
        <v/>
      </c>
    </row>
    <row r="355" spans="1:12" s="47" customFormat="1" ht="15">
      <c r="A355" s="48">
        <v>346</v>
      </c>
      <c r="B355" s="49" t="s">
        <v>363</v>
      </c>
      <c r="C355" s="41">
        <v>1</v>
      </c>
      <c r="D355" s="43">
        <v>22</v>
      </c>
      <c r="E355" s="44">
        <v>13716</v>
      </c>
      <c r="F355" s="44">
        <v>301752</v>
      </c>
      <c r="G355" s="54">
        <f t="shared" si="21"/>
        <v>1.235653963716671E-2</v>
      </c>
      <c r="H355" s="44">
        <v>24420429.089416992</v>
      </c>
      <c r="I355" s="45">
        <f t="shared" si="22"/>
        <v>2197838.6180475294</v>
      </c>
      <c r="J355" s="46">
        <f t="shared" si="23"/>
        <v>138.23903601979654</v>
      </c>
      <c r="K355" s="45" t="s">
        <v>468</v>
      </c>
      <c r="L355" s="46" t="str">
        <f t="shared" si="24"/>
        <v/>
      </c>
    </row>
    <row r="356" spans="1:12" s="47" customFormat="1" ht="15">
      <c r="A356" s="48">
        <v>347</v>
      </c>
      <c r="B356" s="49" t="s">
        <v>19</v>
      </c>
      <c r="C356" s="41">
        <v>1</v>
      </c>
      <c r="D356" s="43">
        <v>21</v>
      </c>
      <c r="E356" s="44">
        <v>16143.571428571429</v>
      </c>
      <c r="F356" s="44">
        <v>339015</v>
      </c>
      <c r="G356" s="54">
        <f t="shared" si="21"/>
        <v>4.456645136362701E-3</v>
      </c>
      <c r="H356" s="44">
        <v>76069552.236480668</v>
      </c>
      <c r="I356" s="45">
        <f t="shared" si="22"/>
        <v>6846259.7012832602</v>
      </c>
      <c r="J356" s="46">
        <f t="shared" si="23"/>
        <v>403.08581840611316</v>
      </c>
      <c r="K356" s="45" t="s">
        <v>468</v>
      </c>
      <c r="L356" s="46" t="str">
        <f t="shared" si="24"/>
        <v/>
      </c>
    </row>
    <row r="357" spans="1:12" s="47" customFormat="1" ht="15">
      <c r="A357" s="48">
        <v>348</v>
      </c>
      <c r="B357" s="49" t="s">
        <v>364</v>
      </c>
      <c r="C357" s="41">
        <v>1</v>
      </c>
      <c r="D357" s="43">
        <v>2018</v>
      </c>
      <c r="E357" s="44">
        <v>11511.432111000991</v>
      </c>
      <c r="F357" s="44">
        <v>23230070</v>
      </c>
      <c r="G357" s="54">
        <f t="shared" si="21"/>
        <v>6.4925134721709202E-2</v>
      </c>
      <c r="H357" s="44">
        <v>357797794.32991296</v>
      </c>
      <c r="I357" s="45">
        <f t="shared" si="22"/>
        <v>32201801.489692166</v>
      </c>
      <c r="J357" s="46">
        <f t="shared" si="23"/>
        <v>779.37578949175747</v>
      </c>
      <c r="K357" s="45" t="s">
        <v>468</v>
      </c>
      <c r="L357" s="46" t="str">
        <f t="shared" si="24"/>
        <v/>
      </c>
    </row>
    <row r="358" spans="1:12" s="47" customFormat="1" ht="15">
      <c r="A358" s="48">
        <v>349</v>
      </c>
      <c r="B358" s="49" t="s">
        <v>52</v>
      </c>
      <c r="C358" s="41">
        <v>1</v>
      </c>
      <c r="D358" s="43">
        <v>0</v>
      </c>
      <c r="E358" s="44">
        <v>16243.779439252337</v>
      </c>
      <c r="F358" s="44">
        <v>0</v>
      </c>
      <c r="G358" s="54" t="str">
        <f t="shared" si="21"/>
        <v/>
      </c>
      <c r="H358" s="44">
        <v>1861464.9496527631</v>
      </c>
      <c r="I358" s="45">
        <f t="shared" si="22"/>
        <v>167531.84546874868</v>
      </c>
      <c r="J358" s="46">
        <f t="shared" si="23"/>
        <v>10.313600113525045</v>
      </c>
      <c r="K358" s="45" t="s">
        <v>468</v>
      </c>
      <c r="L358" s="46" t="str">
        <f t="shared" si="24"/>
        <v/>
      </c>
    </row>
    <row r="359" spans="1:12" s="47" customFormat="1" ht="15">
      <c r="A359" s="48">
        <v>350</v>
      </c>
      <c r="B359" s="49" t="s">
        <v>324</v>
      </c>
      <c r="C359" s="41">
        <v>1</v>
      </c>
      <c r="D359" s="43">
        <v>26</v>
      </c>
      <c r="E359" s="44">
        <v>15415.5</v>
      </c>
      <c r="F359" s="44">
        <v>400803</v>
      </c>
      <c r="G359" s="54">
        <f t="shared" si="21"/>
        <v>2.8535468327140698E-2</v>
      </c>
      <c r="H359" s="44">
        <v>14045783.14275598</v>
      </c>
      <c r="I359" s="45">
        <f t="shared" si="22"/>
        <v>1264120.4828480382</v>
      </c>
      <c r="J359" s="46">
        <f t="shared" si="23"/>
        <v>56.003209941165593</v>
      </c>
      <c r="K359" s="45" t="s">
        <v>468</v>
      </c>
      <c r="L359" s="46" t="str">
        <f t="shared" si="24"/>
        <v/>
      </c>
    </row>
    <row r="360" spans="1:12" s="47" customFormat="1" ht="15">
      <c r="A360" s="48">
        <v>351</v>
      </c>
      <c r="B360" s="49" t="s">
        <v>365</v>
      </c>
      <c r="C360" s="41">
        <v>0</v>
      </c>
      <c r="D360" s="43">
        <v>0</v>
      </c>
      <c r="E360" s="44">
        <v>0</v>
      </c>
      <c r="F360" s="44">
        <v>0</v>
      </c>
      <c r="G360" s="54" t="str">
        <f t="shared" si="21"/>
        <v/>
      </c>
      <c r="H360" s="44">
        <v>58710</v>
      </c>
      <c r="I360" s="45">
        <f t="shared" si="22"/>
        <v>5283.9</v>
      </c>
      <c r="J360" s="46" t="str">
        <f t="shared" si="23"/>
        <v/>
      </c>
      <c r="K360" s="45" t="s">
        <v>468</v>
      </c>
      <c r="L360" s="46" t="str">
        <f t="shared" si="24"/>
        <v/>
      </c>
    </row>
    <row r="361" spans="1:12" s="47" customFormat="1" ht="15">
      <c r="A361" s="48">
        <v>352</v>
      </c>
      <c r="B361" s="49" t="s">
        <v>436</v>
      </c>
      <c r="C361" s="41">
        <v>0</v>
      </c>
      <c r="D361" s="43">
        <v>5</v>
      </c>
      <c r="E361" s="44">
        <v>13596</v>
      </c>
      <c r="F361" s="44">
        <v>67980</v>
      </c>
      <c r="G361" s="54" t="str">
        <f t="shared" si="21"/>
        <v/>
      </c>
      <c r="H361" s="44">
        <v>0</v>
      </c>
      <c r="I361" s="45">
        <f t="shared" si="22"/>
        <v>0</v>
      </c>
      <c r="J361" s="46" t="str">
        <f t="shared" si="23"/>
        <v/>
      </c>
      <c r="K361" s="45" t="s">
        <v>468</v>
      </c>
      <c r="L361" s="46" t="str">
        <f t="shared" si="24"/>
        <v/>
      </c>
    </row>
    <row r="362" spans="1:12" s="47" customFormat="1" ht="15">
      <c r="A362" s="48">
        <v>353</v>
      </c>
      <c r="B362" s="52" t="s">
        <v>459</v>
      </c>
      <c r="C362" s="41">
        <v>0</v>
      </c>
      <c r="D362" s="43">
        <v>0</v>
      </c>
      <c r="E362" s="44">
        <v>13557.61762605592</v>
      </c>
      <c r="F362" s="44">
        <v>0</v>
      </c>
      <c r="G362" s="54" t="str">
        <f t="shared" si="21"/>
        <v/>
      </c>
      <c r="H362" s="44">
        <v>0</v>
      </c>
      <c r="I362" s="45">
        <f t="shared" si="22"/>
        <v>0</v>
      </c>
      <c r="J362" s="46" t="str">
        <f t="shared" si="23"/>
        <v/>
      </c>
      <c r="K362" s="45" t="s">
        <v>468</v>
      </c>
      <c r="L362" s="46" t="str">
        <f t="shared" si="24"/>
        <v/>
      </c>
    </row>
    <row r="363" spans="1:12" s="47" customFormat="1" ht="15">
      <c r="A363" s="48">
        <v>406</v>
      </c>
      <c r="B363" s="49" t="s">
        <v>59</v>
      </c>
      <c r="C363" s="41">
        <v>1</v>
      </c>
      <c r="D363" s="43">
        <v>0</v>
      </c>
      <c r="E363" s="44">
        <v>29026.659238095235</v>
      </c>
      <c r="F363" s="44">
        <v>0</v>
      </c>
      <c r="G363" s="54" t="str">
        <f t="shared" si="21"/>
        <v/>
      </c>
      <c r="H363" s="44">
        <v>2945176.25</v>
      </c>
      <c r="I363" s="45">
        <f t="shared" si="22"/>
        <v>265065.86249999999</v>
      </c>
      <c r="J363" s="46">
        <f t="shared" si="23"/>
        <v>9.1318074300511185</v>
      </c>
      <c r="K363" s="45" t="s">
        <v>468</v>
      </c>
      <c r="L363" s="46" t="str">
        <f t="shared" si="24"/>
        <v/>
      </c>
    </row>
    <row r="364" spans="1:12" s="47" customFormat="1" ht="15">
      <c r="A364" s="48">
        <v>600</v>
      </c>
      <c r="B364" s="49" t="s">
        <v>60</v>
      </c>
      <c r="C364" s="41">
        <v>1</v>
      </c>
      <c r="D364" s="43">
        <v>23</v>
      </c>
      <c r="E364" s="44">
        <v>14016.521739130434</v>
      </c>
      <c r="F364" s="44">
        <v>322380</v>
      </c>
      <c r="G364" s="54">
        <f t="shared" si="21"/>
        <v>4.0657360104554372E-3</v>
      </c>
      <c r="H364" s="44">
        <v>79291916.437999994</v>
      </c>
      <c r="I364" s="45">
        <f t="shared" si="22"/>
        <v>7136272.4794199988</v>
      </c>
      <c r="J364" s="46">
        <f t="shared" si="23"/>
        <v>486.13290845170292</v>
      </c>
      <c r="K364" s="45" t="s">
        <v>468</v>
      </c>
      <c r="L364" s="46" t="str">
        <f t="shared" si="24"/>
        <v/>
      </c>
    </row>
    <row r="365" spans="1:12" s="47" customFormat="1" ht="15">
      <c r="A365" s="48">
        <v>603</v>
      </c>
      <c r="B365" s="49" t="s">
        <v>61</v>
      </c>
      <c r="C365" s="41">
        <v>1</v>
      </c>
      <c r="D365" s="43">
        <v>83</v>
      </c>
      <c r="E365" s="44">
        <v>12467</v>
      </c>
      <c r="F365" s="44">
        <v>1034761</v>
      </c>
      <c r="G365" s="54">
        <f t="shared" si="21"/>
        <v>5.7430214082132849E-2</v>
      </c>
      <c r="H365" s="44">
        <v>18017711</v>
      </c>
      <c r="I365" s="45">
        <f t="shared" si="22"/>
        <v>1621593.99</v>
      </c>
      <c r="J365" s="46">
        <f t="shared" si="23"/>
        <v>47.070906392877198</v>
      </c>
      <c r="K365" s="45">
        <v>3243187.98</v>
      </c>
      <c r="L365" s="46">
        <f t="shared" si="24"/>
        <v>177.14181278575438</v>
      </c>
    </row>
    <row r="366" spans="1:12" s="47" customFormat="1" ht="15">
      <c r="A366" s="48">
        <v>605</v>
      </c>
      <c r="B366" s="49" t="s">
        <v>62</v>
      </c>
      <c r="C366" s="41">
        <v>1</v>
      </c>
      <c r="D366" s="43">
        <v>103</v>
      </c>
      <c r="E366" s="44">
        <v>16955.582524271846</v>
      </c>
      <c r="F366" s="44">
        <v>1746425</v>
      </c>
      <c r="G366" s="54">
        <f t="shared" si="21"/>
        <v>5.9693101050830776E-2</v>
      </c>
      <c r="H366" s="44">
        <v>29256731.000000447</v>
      </c>
      <c r="I366" s="45">
        <f t="shared" si="22"/>
        <v>2633105.7900000401</v>
      </c>
      <c r="J366" s="46">
        <f t="shared" si="23"/>
        <v>52.294327766725807</v>
      </c>
      <c r="K366" s="45" t="s">
        <v>468</v>
      </c>
      <c r="L366" s="46" t="str">
        <f t="shared" si="24"/>
        <v/>
      </c>
    </row>
    <row r="367" spans="1:12" s="47" customFormat="1" ht="15">
      <c r="A367" s="48">
        <v>610</v>
      </c>
      <c r="B367" s="49" t="s">
        <v>63</v>
      </c>
      <c r="C367" s="41">
        <v>1</v>
      </c>
      <c r="D367" s="43">
        <v>11</v>
      </c>
      <c r="E367" s="44">
        <v>12192.181818181818</v>
      </c>
      <c r="F367" s="44">
        <v>134114</v>
      </c>
      <c r="G367" s="54">
        <f t="shared" si="21"/>
        <v>4.9993279010240883E-3</v>
      </c>
      <c r="H367" s="44">
        <v>26826406</v>
      </c>
      <c r="I367" s="45">
        <f t="shared" si="22"/>
        <v>2414376.54</v>
      </c>
      <c r="J367" s="46">
        <f t="shared" si="23"/>
        <v>187.026618697526</v>
      </c>
      <c r="K367" s="45" t="s">
        <v>468</v>
      </c>
      <c r="L367" s="46" t="str">
        <f t="shared" si="24"/>
        <v/>
      </c>
    </row>
    <row r="368" spans="1:12" s="47" customFormat="1" ht="15">
      <c r="A368" s="48">
        <v>615</v>
      </c>
      <c r="B368" s="49" t="s">
        <v>64</v>
      </c>
      <c r="C368" s="41">
        <v>1</v>
      </c>
      <c r="D368" s="43">
        <v>1</v>
      </c>
      <c r="E368" s="44">
        <v>12233</v>
      </c>
      <c r="F368" s="44">
        <v>12233</v>
      </c>
      <c r="G368" s="54">
        <f t="shared" si="21"/>
        <v>5.876648414772529E-4</v>
      </c>
      <c r="H368" s="44">
        <v>20816287</v>
      </c>
      <c r="I368" s="45">
        <f t="shared" si="22"/>
        <v>1873465.8299999998</v>
      </c>
      <c r="J368" s="46">
        <f t="shared" si="23"/>
        <v>152.14851876072916</v>
      </c>
      <c r="K368" s="45">
        <v>3746931.6599999997</v>
      </c>
      <c r="L368" s="46">
        <f t="shared" si="24"/>
        <v>305.29703752145832</v>
      </c>
    </row>
    <row r="369" spans="1:12" s="47" customFormat="1" ht="15">
      <c r="A369" s="48">
        <v>616</v>
      </c>
      <c r="B369" s="49" t="s">
        <v>457</v>
      </c>
      <c r="C369" s="41">
        <v>1</v>
      </c>
      <c r="D369" s="43">
        <v>62</v>
      </c>
      <c r="E369" s="44">
        <v>13259.338709677419</v>
      </c>
      <c r="F369" s="44">
        <v>822079</v>
      </c>
      <c r="G369" s="54">
        <f t="shared" si="21"/>
        <v>3.278734488629189E-2</v>
      </c>
      <c r="H369" s="44">
        <v>25073058</v>
      </c>
      <c r="I369" s="45">
        <f t="shared" si="22"/>
        <v>2256575.2199999997</v>
      </c>
      <c r="J369" s="46">
        <f t="shared" si="23"/>
        <v>108.18761413440799</v>
      </c>
      <c r="K369" s="45" t="s">
        <v>468</v>
      </c>
      <c r="L369" s="46" t="str">
        <f t="shared" si="24"/>
        <v/>
      </c>
    </row>
    <row r="370" spans="1:12" s="47" customFormat="1" ht="15">
      <c r="A370" s="48">
        <v>618</v>
      </c>
      <c r="B370" s="49" t="s">
        <v>65</v>
      </c>
      <c r="C370" s="41">
        <v>1</v>
      </c>
      <c r="D370" s="43">
        <v>1</v>
      </c>
      <c r="E370" s="44">
        <v>20221</v>
      </c>
      <c r="F370" s="44">
        <v>20221</v>
      </c>
      <c r="G370" s="54">
        <f t="shared" si="21"/>
        <v>8.9464659247425284E-4</v>
      </c>
      <c r="H370" s="44">
        <v>22602221</v>
      </c>
      <c r="I370" s="45">
        <f t="shared" si="22"/>
        <v>2034199.89</v>
      </c>
      <c r="J370" s="46">
        <f t="shared" si="23"/>
        <v>99.598382374758913</v>
      </c>
      <c r="K370" s="45" t="s">
        <v>468</v>
      </c>
      <c r="L370" s="46" t="str">
        <f t="shared" si="24"/>
        <v/>
      </c>
    </row>
    <row r="371" spans="1:12" s="47" customFormat="1" ht="15">
      <c r="A371" s="48">
        <v>620</v>
      </c>
      <c r="B371" s="49" t="s">
        <v>66</v>
      </c>
      <c r="C371" s="41">
        <v>1</v>
      </c>
      <c r="D371" s="43">
        <v>12</v>
      </c>
      <c r="E371" s="44">
        <v>15197</v>
      </c>
      <c r="F371" s="44">
        <v>182364</v>
      </c>
      <c r="G371" s="54">
        <f t="shared" si="21"/>
        <v>2.2662020698088259E-2</v>
      </c>
      <c r="H371" s="44">
        <v>8047120</v>
      </c>
      <c r="I371" s="45">
        <f t="shared" si="22"/>
        <v>724240.79999999993</v>
      </c>
      <c r="J371" s="46">
        <f t="shared" si="23"/>
        <v>35.656827005329994</v>
      </c>
      <c r="K371" s="45" t="s">
        <v>468</v>
      </c>
      <c r="L371" s="46" t="str">
        <f t="shared" si="24"/>
        <v/>
      </c>
    </row>
    <row r="372" spans="1:12" s="47" customFormat="1" ht="15">
      <c r="A372" s="48">
        <v>622</v>
      </c>
      <c r="B372" s="49" t="s">
        <v>67</v>
      </c>
      <c r="C372" s="41">
        <v>1</v>
      </c>
      <c r="D372" s="43">
        <v>5</v>
      </c>
      <c r="E372" s="44">
        <v>10800</v>
      </c>
      <c r="F372" s="44">
        <v>54000</v>
      </c>
      <c r="G372" s="54">
        <f t="shared" si="21"/>
        <v>2.5030541710761209E-3</v>
      </c>
      <c r="H372" s="44">
        <v>21573644.16</v>
      </c>
      <c r="I372" s="45">
        <f t="shared" si="22"/>
        <v>1941627.9743999999</v>
      </c>
      <c r="J372" s="46">
        <f t="shared" si="23"/>
        <v>174.78036799999998</v>
      </c>
      <c r="K372" s="45" t="s">
        <v>468</v>
      </c>
      <c r="L372" s="46" t="str">
        <f t="shared" si="24"/>
        <v/>
      </c>
    </row>
    <row r="373" spans="1:12" s="47" customFormat="1" ht="15">
      <c r="A373" s="48">
        <v>625</v>
      </c>
      <c r="B373" s="49" t="s">
        <v>68</v>
      </c>
      <c r="C373" s="41">
        <v>1</v>
      </c>
      <c r="D373" s="43">
        <v>14</v>
      </c>
      <c r="E373" s="44">
        <v>13060.571428571429</v>
      </c>
      <c r="F373" s="44">
        <v>182848</v>
      </c>
      <c r="G373" s="54">
        <f t="shared" si="21"/>
        <v>2.7947025090420577E-3</v>
      </c>
      <c r="H373" s="44">
        <v>65426641.80119656</v>
      </c>
      <c r="I373" s="45">
        <f t="shared" si="22"/>
        <v>5888397.7621076899</v>
      </c>
      <c r="J373" s="46">
        <f t="shared" si="23"/>
        <v>436.85299631118556</v>
      </c>
      <c r="K373" s="45" t="s">
        <v>468</v>
      </c>
      <c r="L373" s="46" t="str">
        <f t="shared" si="24"/>
        <v/>
      </c>
    </row>
    <row r="374" spans="1:12" s="47" customFormat="1" ht="15">
      <c r="A374" s="48">
        <v>632</v>
      </c>
      <c r="B374" s="49" t="s">
        <v>164</v>
      </c>
      <c r="C374" s="41">
        <v>1</v>
      </c>
      <c r="D374" s="43">
        <v>3</v>
      </c>
      <c r="E374" s="44">
        <v>18097.666666666668</v>
      </c>
      <c r="F374" s="44">
        <v>54293</v>
      </c>
      <c r="G374" s="54">
        <f t="shared" si="21"/>
        <v>2.2526215514472987E-2</v>
      </c>
      <c r="H374" s="44">
        <v>2410214</v>
      </c>
      <c r="I374" s="45">
        <f t="shared" si="22"/>
        <v>216919.25999999998</v>
      </c>
      <c r="J374" s="46">
        <f t="shared" si="23"/>
        <v>8.9860346637688089</v>
      </c>
      <c r="K374" s="45" t="s">
        <v>468</v>
      </c>
      <c r="L374" s="46" t="str">
        <f t="shared" si="24"/>
        <v/>
      </c>
    </row>
    <row r="375" spans="1:12" s="47" customFormat="1" ht="15">
      <c r="A375" s="48">
        <v>635</v>
      </c>
      <c r="B375" s="49" t="s">
        <v>69</v>
      </c>
      <c r="C375" s="41">
        <v>1</v>
      </c>
      <c r="D375" s="43">
        <v>25</v>
      </c>
      <c r="E375" s="44">
        <v>15621.04</v>
      </c>
      <c r="F375" s="44">
        <v>390526</v>
      </c>
      <c r="G375" s="54">
        <f t="shared" si="21"/>
        <v>1.4564883481300733E-2</v>
      </c>
      <c r="H375" s="44">
        <v>26812847.524759166</v>
      </c>
      <c r="I375" s="45">
        <f t="shared" si="22"/>
        <v>2413156.2772283247</v>
      </c>
      <c r="J375" s="46">
        <f t="shared" si="23"/>
        <v>129.48115344614217</v>
      </c>
      <c r="K375" s="45" t="s">
        <v>468</v>
      </c>
      <c r="L375" s="46" t="str">
        <f t="shared" si="24"/>
        <v/>
      </c>
    </row>
    <row r="376" spans="1:12" s="47" customFormat="1" ht="15">
      <c r="A376" s="48">
        <v>640</v>
      </c>
      <c r="B376" s="49" t="s">
        <v>70</v>
      </c>
      <c r="C376" s="41">
        <v>1</v>
      </c>
      <c r="D376" s="43">
        <v>4</v>
      </c>
      <c r="E376" s="44">
        <v>17298</v>
      </c>
      <c r="F376" s="44">
        <v>69192</v>
      </c>
      <c r="G376" s="54">
        <f t="shared" si="21"/>
        <v>2.6501865767752158E-3</v>
      </c>
      <c r="H376" s="44">
        <v>26108350.486098152</v>
      </c>
      <c r="I376" s="45">
        <f t="shared" si="22"/>
        <v>2349751.5437488337</v>
      </c>
      <c r="J376" s="46">
        <f t="shared" si="23"/>
        <v>131.8394926435908</v>
      </c>
      <c r="K376" s="45" t="s">
        <v>468</v>
      </c>
      <c r="L376" s="46" t="str">
        <f t="shared" si="24"/>
        <v/>
      </c>
    </row>
    <row r="377" spans="1:12" s="47" customFormat="1" ht="15">
      <c r="A377" s="48">
        <v>645</v>
      </c>
      <c r="B377" s="49" t="s">
        <v>71</v>
      </c>
      <c r="C377" s="41">
        <v>1</v>
      </c>
      <c r="D377" s="43">
        <v>125</v>
      </c>
      <c r="E377" s="44">
        <v>14714.688</v>
      </c>
      <c r="F377" s="44">
        <v>1839336</v>
      </c>
      <c r="G377" s="54">
        <f t="shared" si="21"/>
        <v>3.3238102512845695E-2</v>
      </c>
      <c r="H377" s="44">
        <v>55338177</v>
      </c>
      <c r="I377" s="45">
        <f t="shared" si="22"/>
        <v>4980435.93</v>
      </c>
      <c r="J377" s="46">
        <f t="shared" si="23"/>
        <v>213.4669746310625</v>
      </c>
      <c r="K377" s="45" t="s">
        <v>468</v>
      </c>
      <c r="L377" s="46" t="str">
        <f t="shared" si="24"/>
        <v/>
      </c>
    </row>
    <row r="378" spans="1:12" s="47" customFormat="1" ht="15">
      <c r="A378" s="48">
        <v>650</v>
      </c>
      <c r="B378" s="49" t="s">
        <v>72</v>
      </c>
      <c r="C378" s="41">
        <v>1</v>
      </c>
      <c r="D378" s="43">
        <v>2</v>
      </c>
      <c r="E378" s="44">
        <v>15211</v>
      </c>
      <c r="F378" s="44">
        <v>30422</v>
      </c>
      <c r="G378" s="54">
        <f t="shared" si="21"/>
        <v>7.9711211797762419E-4</v>
      </c>
      <c r="H378" s="44">
        <v>38165271</v>
      </c>
      <c r="I378" s="45">
        <f t="shared" si="22"/>
        <v>3434874.3899999997</v>
      </c>
      <c r="J378" s="46">
        <f t="shared" si="23"/>
        <v>223.81515942410095</v>
      </c>
      <c r="K378" s="45" t="s">
        <v>468</v>
      </c>
      <c r="L378" s="46" t="str">
        <f t="shared" si="24"/>
        <v/>
      </c>
    </row>
    <row r="379" spans="1:12" s="47" customFormat="1" ht="15">
      <c r="A379" s="48">
        <v>655</v>
      </c>
      <c r="B379" s="49" t="s">
        <v>73</v>
      </c>
      <c r="C379" s="41">
        <v>1</v>
      </c>
      <c r="D379" s="43">
        <v>0</v>
      </c>
      <c r="E379" s="44">
        <v>18294.501191815209</v>
      </c>
      <c r="F379" s="44">
        <v>0</v>
      </c>
      <c r="G379" s="54" t="str">
        <f t="shared" si="21"/>
        <v/>
      </c>
      <c r="H379" s="44">
        <v>22093931.969999999</v>
      </c>
      <c r="I379" s="45">
        <f t="shared" si="22"/>
        <v>1988453.8772999998</v>
      </c>
      <c r="J379" s="46">
        <f t="shared" si="23"/>
        <v>108.69134153762091</v>
      </c>
      <c r="K379" s="45" t="s">
        <v>468</v>
      </c>
      <c r="L379" s="46" t="str">
        <f t="shared" si="24"/>
        <v/>
      </c>
    </row>
    <row r="380" spans="1:12" s="47" customFormat="1" ht="15">
      <c r="A380" s="48">
        <v>658</v>
      </c>
      <c r="B380" s="49" t="s">
        <v>74</v>
      </c>
      <c r="C380" s="41">
        <v>1</v>
      </c>
      <c r="D380" s="43">
        <v>9</v>
      </c>
      <c r="E380" s="44">
        <v>10679.555555555555</v>
      </c>
      <c r="F380" s="44">
        <v>96116</v>
      </c>
      <c r="G380" s="54">
        <f t="shared" si="21"/>
        <v>2.2162282062976519E-3</v>
      </c>
      <c r="H380" s="44">
        <v>43369180</v>
      </c>
      <c r="I380" s="45">
        <f t="shared" si="22"/>
        <v>3903226.1999999997</v>
      </c>
      <c r="J380" s="46">
        <f t="shared" si="23"/>
        <v>356.48582754172043</v>
      </c>
      <c r="K380" s="45" t="s">
        <v>468</v>
      </c>
      <c r="L380" s="46" t="str">
        <f t="shared" si="24"/>
        <v/>
      </c>
    </row>
    <row r="381" spans="1:12" s="47" customFormat="1" ht="15">
      <c r="A381" s="48">
        <v>660</v>
      </c>
      <c r="B381" s="49" t="s">
        <v>75</v>
      </c>
      <c r="C381" s="41">
        <v>1</v>
      </c>
      <c r="D381" s="43">
        <v>79</v>
      </c>
      <c r="E381" s="44">
        <v>18601.253164556962</v>
      </c>
      <c r="F381" s="44">
        <v>1469499</v>
      </c>
      <c r="G381" s="54">
        <f t="shared" si="21"/>
        <v>5.7317709569505292E-2</v>
      </c>
      <c r="H381" s="44">
        <v>25637783</v>
      </c>
      <c r="I381" s="45">
        <f t="shared" si="22"/>
        <v>2307400.4699999997</v>
      </c>
      <c r="J381" s="46">
        <f t="shared" si="23"/>
        <v>45.045431218394825</v>
      </c>
      <c r="K381" s="45" t="s">
        <v>468</v>
      </c>
      <c r="L381" s="46" t="str">
        <f t="shared" si="24"/>
        <v/>
      </c>
    </row>
    <row r="382" spans="1:12" s="47" customFormat="1" ht="15">
      <c r="A382" s="48">
        <v>662</v>
      </c>
      <c r="B382" s="49" t="s">
        <v>190</v>
      </c>
      <c r="C382" s="41">
        <v>1</v>
      </c>
      <c r="D382" s="43">
        <v>0</v>
      </c>
      <c r="E382" s="44">
        <v>16555.175084745766</v>
      </c>
      <c r="F382" s="44">
        <v>0</v>
      </c>
      <c r="G382" s="54" t="str">
        <f t="shared" si="21"/>
        <v/>
      </c>
      <c r="H382" s="44">
        <v>4107054</v>
      </c>
      <c r="I382" s="45">
        <f t="shared" si="22"/>
        <v>369634.86</v>
      </c>
      <c r="J382" s="46">
        <f t="shared" si="23"/>
        <v>22.32745096973261</v>
      </c>
      <c r="K382" s="45" t="s">
        <v>468</v>
      </c>
      <c r="L382" s="46" t="str">
        <f t="shared" si="24"/>
        <v/>
      </c>
    </row>
    <row r="383" spans="1:12" s="47" customFormat="1" ht="15">
      <c r="A383" s="48">
        <v>665</v>
      </c>
      <c r="B383" s="49" t="s">
        <v>76</v>
      </c>
      <c r="C383" s="41">
        <v>1</v>
      </c>
      <c r="D383" s="43">
        <v>16</v>
      </c>
      <c r="E383" s="44">
        <v>13563.6875</v>
      </c>
      <c r="F383" s="44">
        <v>217019</v>
      </c>
      <c r="G383" s="54">
        <f t="shared" si="21"/>
        <v>6.5177230054668097E-3</v>
      </c>
      <c r="H383" s="44">
        <v>33296751</v>
      </c>
      <c r="I383" s="45">
        <f t="shared" si="22"/>
        <v>2996707.59</v>
      </c>
      <c r="J383" s="46">
        <f t="shared" si="23"/>
        <v>204.93605370958301</v>
      </c>
      <c r="K383" s="45" t="s">
        <v>468</v>
      </c>
      <c r="L383" s="46" t="str">
        <f t="shared" si="24"/>
        <v/>
      </c>
    </row>
    <row r="384" spans="1:12" s="47" customFormat="1" ht="15">
      <c r="A384" s="48">
        <v>670</v>
      </c>
      <c r="B384" s="49" t="s">
        <v>77</v>
      </c>
      <c r="C384" s="41">
        <v>1</v>
      </c>
      <c r="D384" s="43">
        <v>63</v>
      </c>
      <c r="E384" s="44">
        <v>18304.126984126986</v>
      </c>
      <c r="F384" s="44">
        <v>1153160</v>
      </c>
      <c r="G384" s="54">
        <f t="shared" si="21"/>
        <v>9.8273230362162345E-2</v>
      </c>
      <c r="H384" s="44">
        <v>11734223.000000166</v>
      </c>
      <c r="I384" s="45">
        <f t="shared" si="22"/>
        <v>1056080.070000015</v>
      </c>
      <c r="J384" s="46">
        <f t="shared" si="23"/>
        <v>-5.3037181223759555</v>
      </c>
      <c r="K384" s="45" t="s">
        <v>468</v>
      </c>
      <c r="L384" s="46" t="str">
        <f t="shared" si="24"/>
        <v/>
      </c>
    </row>
    <row r="385" spans="1:12" s="47" customFormat="1" ht="15">
      <c r="A385" s="48">
        <v>672</v>
      </c>
      <c r="B385" s="49" t="s">
        <v>78</v>
      </c>
      <c r="C385" s="41">
        <v>1</v>
      </c>
      <c r="D385" s="43">
        <v>5</v>
      </c>
      <c r="E385" s="44">
        <v>15941.2</v>
      </c>
      <c r="F385" s="44">
        <v>79706</v>
      </c>
      <c r="G385" s="54">
        <f t="shared" si="21"/>
        <v>6.1766021884137514E-3</v>
      </c>
      <c r="H385" s="44">
        <v>12904506.000000261</v>
      </c>
      <c r="I385" s="45">
        <f t="shared" si="22"/>
        <v>1161405.5400000233</v>
      </c>
      <c r="J385" s="46">
        <f t="shared" si="23"/>
        <v>67.855590545255268</v>
      </c>
      <c r="K385" s="45" t="s">
        <v>468</v>
      </c>
      <c r="L385" s="46" t="str">
        <f t="shared" si="24"/>
        <v/>
      </c>
    </row>
    <row r="386" spans="1:12" s="47" customFormat="1" ht="15">
      <c r="A386" s="48">
        <v>673</v>
      </c>
      <c r="B386" s="49" t="s">
        <v>79</v>
      </c>
      <c r="C386" s="41">
        <v>1</v>
      </c>
      <c r="D386" s="43">
        <v>53</v>
      </c>
      <c r="E386" s="44">
        <v>14086.566037735849</v>
      </c>
      <c r="F386" s="44">
        <v>746588</v>
      </c>
      <c r="G386" s="54">
        <f t="shared" si="21"/>
        <v>2.1553107974347983E-2</v>
      </c>
      <c r="H386" s="44">
        <v>34639459</v>
      </c>
      <c r="I386" s="45">
        <f t="shared" si="22"/>
        <v>3117551.31</v>
      </c>
      <c r="J386" s="46">
        <f t="shared" si="23"/>
        <v>168.31378943942309</v>
      </c>
      <c r="K386" s="45" t="s">
        <v>468</v>
      </c>
      <c r="L386" s="46" t="str">
        <f t="shared" si="24"/>
        <v/>
      </c>
    </row>
    <row r="387" spans="1:12" s="47" customFormat="1" ht="15">
      <c r="A387" s="48">
        <v>674</v>
      </c>
      <c r="B387" s="49" t="s">
        <v>80</v>
      </c>
      <c r="C387" s="41">
        <v>1</v>
      </c>
      <c r="D387" s="43">
        <v>55</v>
      </c>
      <c r="E387" s="44">
        <v>16045.127272727274</v>
      </c>
      <c r="F387" s="44">
        <v>882482</v>
      </c>
      <c r="G387" s="54">
        <f t="shared" si="21"/>
        <v>4.9438526546117113E-2</v>
      </c>
      <c r="H387" s="44">
        <v>17850087</v>
      </c>
      <c r="I387" s="45">
        <f t="shared" si="22"/>
        <v>1606507.8299999998</v>
      </c>
      <c r="J387" s="46">
        <f t="shared" si="23"/>
        <v>45.124343216065583</v>
      </c>
      <c r="K387" s="45">
        <v>3213015.6599999997</v>
      </c>
      <c r="L387" s="46">
        <f t="shared" si="24"/>
        <v>145.24868643213117</v>
      </c>
    </row>
    <row r="388" spans="1:12" s="47" customFormat="1" ht="15">
      <c r="A388" s="48">
        <v>675</v>
      </c>
      <c r="B388" s="49" t="s">
        <v>81</v>
      </c>
      <c r="C388" s="41">
        <v>1</v>
      </c>
      <c r="D388" s="43">
        <v>0</v>
      </c>
      <c r="E388" s="44">
        <v>16650.636210588236</v>
      </c>
      <c r="F388" s="44">
        <v>0</v>
      </c>
      <c r="G388" s="54" t="str">
        <f t="shared" si="21"/>
        <v/>
      </c>
      <c r="H388" s="44">
        <v>29847774.100000005</v>
      </c>
      <c r="I388" s="45">
        <f t="shared" si="22"/>
        <v>2686299.6690000002</v>
      </c>
      <c r="J388" s="46">
        <f t="shared" si="23"/>
        <v>161.33315478310473</v>
      </c>
      <c r="K388" s="45" t="s">
        <v>468</v>
      </c>
      <c r="L388" s="46" t="str">
        <f t="shared" si="24"/>
        <v/>
      </c>
    </row>
    <row r="389" spans="1:12" s="47" customFormat="1" ht="15">
      <c r="A389" s="48">
        <v>680</v>
      </c>
      <c r="B389" s="49" t="s">
        <v>82</v>
      </c>
      <c r="C389" s="41">
        <v>1</v>
      </c>
      <c r="D389" s="43">
        <v>5</v>
      </c>
      <c r="E389" s="44">
        <v>14939.8</v>
      </c>
      <c r="F389" s="44">
        <v>74699</v>
      </c>
      <c r="G389" s="54">
        <f t="shared" si="21"/>
        <v>1.771289045234443E-3</v>
      </c>
      <c r="H389" s="44">
        <v>42172112</v>
      </c>
      <c r="I389" s="45">
        <f t="shared" si="22"/>
        <v>3795490.08</v>
      </c>
      <c r="J389" s="46">
        <f t="shared" si="23"/>
        <v>249.05226843732851</v>
      </c>
      <c r="K389" s="45" t="s">
        <v>468</v>
      </c>
      <c r="L389" s="46" t="str">
        <f t="shared" si="24"/>
        <v/>
      </c>
    </row>
    <row r="390" spans="1:12" s="47" customFormat="1" ht="15">
      <c r="A390" s="48">
        <v>683</v>
      </c>
      <c r="B390" s="49" t="s">
        <v>83</v>
      </c>
      <c r="C390" s="41">
        <v>1</v>
      </c>
      <c r="D390" s="43">
        <v>23</v>
      </c>
      <c r="E390" s="44">
        <v>15408.173913043478</v>
      </c>
      <c r="F390" s="44">
        <v>354388</v>
      </c>
      <c r="G390" s="54">
        <f t="shared" si="21"/>
        <v>2.7391038869694934E-2</v>
      </c>
      <c r="H390" s="44">
        <v>12938100</v>
      </c>
      <c r="I390" s="45">
        <f t="shared" si="22"/>
        <v>1164429</v>
      </c>
      <c r="J390" s="46">
        <f t="shared" si="23"/>
        <v>52.572161021253542</v>
      </c>
      <c r="K390" s="45" t="s">
        <v>468</v>
      </c>
      <c r="L390" s="46" t="str">
        <f t="shared" si="24"/>
        <v/>
      </c>
    </row>
    <row r="391" spans="1:12" s="47" customFormat="1" ht="15">
      <c r="A391" s="48">
        <v>685</v>
      </c>
      <c r="B391" s="49" t="s">
        <v>84</v>
      </c>
      <c r="C391" s="41">
        <v>1</v>
      </c>
      <c r="D391" s="43">
        <v>0</v>
      </c>
      <c r="E391" s="44">
        <v>22891.330188679247</v>
      </c>
      <c r="F391" s="44">
        <v>0</v>
      </c>
      <c r="G391" s="54" t="str">
        <f t="shared" si="21"/>
        <v/>
      </c>
      <c r="H391" s="44">
        <v>1881882.37</v>
      </c>
      <c r="I391" s="45">
        <f t="shared" si="22"/>
        <v>169369.41330000001</v>
      </c>
      <c r="J391" s="46">
        <f t="shared" si="23"/>
        <v>7.3988454102051486</v>
      </c>
      <c r="K391" s="45" t="s">
        <v>468</v>
      </c>
      <c r="L391" s="46" t="str">
        <f t="shared" si="24"/>
        <v/>
      </c>
    </row>
    <row r="392" spans="1:12" s="47" customFormat="1" ht="15">
      <c r="A392" s="48">
        <v>690</v>
      </c>
      <c r="B392" s="49" t="s">
        <v>85</v>
      </c>
      <c r="C392" s="41">
        <v>1</v>
      </c>
      <c r="D392" s="43">
        <v>15</v>
      </c>
      <c r="E392" s="44">
        <v>13255.533333333333</v>
      </c>
      <c r="F392" s="44">
        <v>198833</v>
      </c>
      <c r="G392" s="54">
        <f t="shared" si="21"/>
        <v>6.6435560358989515E-3</v>
      </c>
      <c r="H392" s="44">
        <v>29928700.672590256</v>
      </c>
      <c r="I392" s="45">
        <f t="shared" si="22"/>
        <v>2693583.0605331231</v>
      </c>
      <c r="J392" s="46">
        <f t="shared" si="23"/>
        <v>188.20442737370985</v>
      </c>
      <c r="K392" s="45" t="s">
        <v>468</v>
      </c>
      <c r="L392" s="46" t="str">
        <f t="shared" si="24"/>
        <v/>
      </c>
    </row>
    <row r="393" spans="1:12" s="47" customFormat="1" ht="15">
      <c r="A393" s="48">
        <v>695</v>
      </c>
      <c r="B393" s="49" t="s">
        <v>86</v>
      </c>
      <c r="C393" s="41">
        <v>1</v>
      </c>
      <c r="D393" s="43">
        <v>2</v>
      </c>
      <c r="E393" s="44">
        <v>16871.5</v>
      </c>
      <c r="F393" s="44">
        <v>33743</v>
      </c>
      <c r="G393" s="54">
        <f t="shared" si="21"/>
        <v>1.1348642407046187E-3</v>
      </c>
      <c r="H393" s="44">
        <v>29733071.842187501</v>
      </c>
      <c r="I393" s="45">
        <f t="shared" si="22"/>
        <v>2675976.4657968748</v>
      </c>
      <c r="J393" s="46">
        <f t="shared" si="23"/>
        <v>156.60927989786771</v>
      </c>
      <c r="K393" s="45" t="s">
        <v>468</v>
      </c>
      <c r="L393" s="46" t="str">
        <f t="shared" si="24"/>
        <v/>
      </c>
    </row>
    <row r="394" spans="1:12" s="47" customFormat="1" ht="15">
      <c r="A394" s="48">
        <v>698</v>
      </c>
      <c r="B394" s="49" t="s">
        <v>55</v>
      </c>
      <c r="C394" s="41">
        <v>1</v>
      </c>
      <c r="D394" s="43">
        <v>0</v>
      </c>
      <c r="E394" s="44">
        <v>17664.176018588409</v>
      </c>
      <c r="F394" s="44">
        <v>0</v>
      </c>
      <c r="G394" s="54" t="str">
        <f t="shared" si="21"/>
        <v/>
      </c>
      <c r="H394" s="44">
        <v>24573863</v>
      </c>
      <c r="I394" s="45">
        <f t="shared" si="22"/>
        <v>2211647.67</v>
      </c>
      <c r="J394" s="46">
        <f t="shared" si="23"/>
        <v>125.20525540917581</v>
      </c>
      <c r="K394" s="45" t="s">
        <v>468</v>
      </c>
      <c r="L394" s="46" t="str">
        <f t="shared" si="24"/>
        <v/>
      </c>
    </row>
    <row r="395" spans="1:12" s="47" customFormat="1" ht="15">
      <c r="A395" s="48">
        <v>700</v>
      </c>
      <c r="B395" s="49" t="s">
        <v>87</v>
      </c>
      <c r="C395" s="41">
        <v>1</v>
      </c>
      <c r="D395" s="43">
        <v>24</v>
      </c>
      <c r="E395" s="44">
        <v>24817</v>
      </c>
      <c r="F395" s="44">
        <v>595608</v>
      </c>
      <c r="G395" s="54">
        <f t="shared" ref="G395:G449" si="25">IF(D395&gt;0,IFERROR(F395/H395,""),"")</f>
        <v>3.1227919278896173E-2</v>
      </c>
      <c r="H395" s="44">
        <v>19072932.611379966</v>
      </c>
      <c r="I395" s="45">
        <f t="shared" ref="I395:I449" si="26">H395*0.09</f>
        <v>1716563.935024197</v>
      </c>
      <c r="J395" s="46">
        <f t="shared" ref="J395:J449" si="27">IF(AND(A395&lt;800,C395=1,H395&gt;0,I395&gt;0),(I395-F395)/E395,"")</f>
        <v>45.168873555393361</v>
      </c>
      <c r="K395" s="45" t="s">
        <v>468</v>
      </c>
      <c r="L395" s="46" t="str">
        <f t="shared" ref="L395:L449" si="28">IF(K395="","", (K395-F395)/E395)</f>
        <v/>
      </c>
    </row>
    <row r="396" spans="1:12" s="47" customFormat="1" ht="15">
      <c r="A396" s="48">
        <v>705</v>
      </c>
      <c r="B396" s="49" t="s">
        <v>88</v>
      </c>
      <c r="C396" s="41">
        <v>1</v>
      </c>
      <c r="D396" s="43">
        <v>0</v>
      </c>
      <c r="E396" s="44">
        <v>16708.859272806068</v>
      </c>
      <c r="F396" s="44">
        <v>0</v>
      </c>
      <c r="G396" s="54" t="str">
        <f t="shared" si="25"/>
        <v/>
      </c>
      <c r="H396" s="44">
        <v>31623337</v>
      </c>
      <c r="I396" s="45">
        <f t="shared" si="26"/>
        <v>2846100.33</v>
      </c>
      <c r="J396" s="46">
        <f t="shared" si="27"/>
        <v>170.33480763298266</v>
      </c>
      <c r="K396" s="45" t="s">
        <v>468</v>
      </c>
      <c r="L396" s="46" t="str">
        <f t="shared" si="28"/>
        <v/>
      </c>
    </row>
    <row r="397" spans="1:12" s="47" customFormat="1" ht="15">
      <c r="A397" s="48">
        <v>710</v>
      </c>
      <c r="B397" s="49" t="s">
        <v>89</v>
      </c>
      <c r="C397" s="41">
        <v>1</v>
      </c>
      <c r="D397" s="43">
        <v>6</v>
      </c>
      <c r="E397" s="44">
        <v>14528.5</v>
      </c>
      <c r="F397" s="44">
        <v>87171</v>
      </c>
      <c r="G397" s="54">
        <f t="shared" si="25"/>
        <v>2.7880920505681237E-3</v>
      </c>
      <c r="H397" s="44">
        <v>31265467</v>
      </c>
      <c r="I397" s="45">
        <f t="shared" si="26"/>
        <v>2813892.03</v>
      </c>
      <c r="J397" s="46">
        <f t="shared" si="27"/>
        <v>187.68083628729735</v>
      </c>
      <c r="K397" s="45" t="s">
        <v>468</v>
      </c>
      <c r="L397" s="46" t="str">
        <f t="shared" si="28"/>
        <v/>
      </c>
    </row>
    <row r="398" spans="1:12" s="47" customFormat="1" ht="15">
      <c r="A398" s="48">
        <v>712</v>
      </c>
      <c r="B398" s="52" t="s">
        <v>458</v>
      </c>
      <c r="C398" s="41">
        <v>1</v>
      </c>
      <c r="D398" s="43">
        <v>67</v>
      </c>
      <c r="E398" s="44">
        <v>17170.716417910447</v>
      </c>
      <c r="F398" s="44">
        <v>1150438</v>
      </c>
      <c r="G398" s="54">
        <f t="shared" si="25"/>
        <v>3.2780804304492608E-2</v>
      </c>
      <c r="H398" s="44">
        <v>35094868</v>
      </c>
      <c r="I398" s="45">
        <f t="shared" si="26"/>
        <v>3158538.12</v>
      </c>
      <c r="J398" s="46">
        <f t="shared" si="27"/>
        <v>116.94911680594696</v>
      </c>
      <c r="K398" s="45" t="s">
        <v>468</v>
      </c>
      <c r="L398" s="46" t="str">
        <f t="shared" si="28"/>
        <v/>
      </c>
    </row>
    <row r="399" spans="1:12" s="47" customFormat="1" ht="15">
      <c r="A399" s="48">
        <v>715</v>
      </c>
      <c r="B399" s="49" t="s">
        <v>90</v>
      </c>
      <c r="C399" s="41">
        <v>1</v>
      </c>
      <c r="D399" s="43">
        <v>18</v>
      </c>
      <c r="E399" s="44">
        <v>18372</v>
      </c>
      <c r="F399" s="44">
        <v>330696</v>
      </c>
      <c r="G399" s="54">
        <f t="shared" si="25"/>
        <v>2.7822833963652524E-2</v>
      </c>
      <c r="H399" s="44">
        <v>11885777</v>
      </c>
      <c r="I399" s="45">
        <f t="shared" si="26"/>
        <v>1069719.93</v>
      </c>
      <c r="J399" s="46">
        <f t="shared" si="27"/>
        <v>40.22555682560418</v>
      </c>
      <c r="K399" s="45" t="s">
        <v>468</v>
      </c>
      <c r="L399" s="46" t="str">
        <f t="shared" si="28"/>
        <v/>
      </c>
    </row>
    <row r="400" spans="1:12" s="47" customFormat="1" ht="15">
      <c r="A400" s="48">
        <v>717</v>
      </c>
      <c r="B400" s="49" t="s">
        <v>91</v>
      </c>
      <c r="C400" s="41">
        <v>1</v>
      </c>
      <c r="D400" s="43">
        <v>55</v>
      </c>
      <c r="E400" s="44">
        <v>16728.618181818183</v>
      </c>
      <c r="F400" s="44">
        <v>920074</v>
      </c>
      <c r="G400" s="54">
        <f t="shared" si="25"/>
        <v>6.058539762353312E-2</v>
      </c>
      <c r="H400" s="44">
        <v>15186398.638780521</v>
      </c>
      <c r="I400" s="45">
        <f t="shared" si="26"/>
        <v>1366775.8774902469</v>
      </c>
      <c r="J400" s="46">
        <f t="shared" si="27"/>
        <v>26.702855707218742</v>
      </c>
      <c r="K400" s="45" t="s">
        <v>468</v>
      </c>
      <c r="L400" s="46" t="str">
        <f t="shared" si="28"/>
        <v/>
      </c>
    </row>
    <row r="401" spans="1:12" s="47" customFormat="1" ht="15">
      <c r="A401" s="48">
        <v>720</v>
      </c>
      <c r="B401" s="49" t="s">
        <v>92</v>
      </c>
      <c r="C401" s="41">
        <v>1</v>
      </c>
      <c r="D401" s="43">
        <v>13</v>
      </c>
      <c r="E401" s="44">
        <v>11999.461538461539</v>
      </c>
      <c r="F401" s="44">
        <v>155993</v>
      </c>
      <c r="G401" s="54">
        <f t="shared" si="25"/>
        <v>9.1929305549007592E-3</v>
      </c>
      <c r="H401" s="44">
        <v>16968800</v>
      </c>
      <c r="I401" s="45">
        <f t="shared" si="26"/>
        <v>1527192</v>
      </c>
      <c r="J401" s="46">
        <f t="shared" si="27"/>
        <v>114.27171091010493</v>
      </c>
      <c r="K401" s="45" t="s">
        <v>468</v>
      </c>
      <c r="L401" s="46" t="str">
        <f t="shared" si="28"/>
        <v/>
      </c>
    </row>
    <row r="402" spans="1:12" s="47" customFormat="1" ht="15">
      <c r="A402" s="48">
        <v>725</v>
      </c>
      <c r="B402" s="49" t="s">
        <v>93</v>
      </c>
      <c r="C402" s="41">
        <v>1</v>
      </c>
      <c r="D402" s="43">
        <v>36</v>
      </c>
      <c r="E402" s="44">
        <v>12613.25</v>
      </c>
      <c r="F402" s="44">
        <v>454077</v>
      </c>
      <c r="G402" s="54">
        <f t="shared" si="25"/>
        <v>1.0875892374575404E-2</v>
      </c>
      <c r="H402" s="44">
        <v>41750780.934675001</v>
      </c>
      <c r="I402" s="45">
        <f t="shared" si="26"/>
        <v>3757570.2841207501</v>
      </c>
      <c r="J402" s="46">
        <f t="shared" si="27"/>
        <v>261.90658903302085</v>
      </c>
      <c r="K402" s="45" t="s">
        <v>468</v>
      </c>
      <c r="L402" s="46" t="str">
        <f t="shared" si="28"/>
        <v/>
      </c>
    </row>
    <row r="403" spans="1:12" s="47" customFormat="1" ht="15">
      <c r="A403" s="48">
        <v>728</v>
      </c>
      <c r="B403" s="49" t="s">
        <v>94</v>
      </c>
      <c r="C403" s="41">
        <v>1</v>
      </c>
      <c r="D403" s="43">
        <v>0</v>
      </c>
      <c r="E403" s="44">
        <v>11963.451008403363</v>
      </c>
      <c r="F403" s="44">
        <v>0</v>
      </c>
      <c r="G403" s="54" t="str">
        <f t="shared" si="25"/>
        <v/>
      </c>
      <c r="H403" s="44">
        <v>1357781</v>
      </c>
      <c r="I403" s="45">
        <f t="shared" si="26"/>
        <v>122200.29</v>
      </c>
      <c r="J403" s="46">
        <f t="shared" si="27"/>
        <v>10.214468209395777</v>
      </c>
      <c r="K403" s="45" t="s">
        <v>468</v>
      </c>
      <c r="L403" s="46" t="str">
        <f t="shared" si="28"/>
        <v/>
      </c>
    </row>
    <row r="404" spans="1:12" s="47" customFormat="1" ht="15">
      <c r="A404" s="48">
        <v>730</v>
      </c>
      <c r="B404" s="49" t="s">
        <v>95</v>
      </c>
      <c r="C404" s="41">
        <v>1</v>
      </c>
      <c r="D404" s="43">
        <v>16</v>
      </c>
      <c r="E404" s="44">
        <v>14251.5625</v>
      </c>
      <c r="F404" s="44">
        <v>228025</v>
      </c>
      <c r="G404" s="54">
        <f t="shared" si="25"/>
        <v>1.0579662821047216E-2</v>
      </c>
      <c r="H404" s="44">
        <v>21553144.354125001</v>
      </c>
      <c r="I404" s="45">
        <f t="shared" si="26"/>
        <v>1939782.9918712499</v>
      </c>
      <c r="J404" s="46">
        <f t="shared" si="27"/>
        <v>120.11019787277709</v>
      </c>
      <c r="K404" s="45" t="s">
        <v>468</v>
      </c>
      <c r="L404" s="46" t="str">
        <f t="shared" si="28"/>
        <v/>
      </c>
    </row>
    <row r="405" spans="1:12" s="47" customFormat="1" ht="15">
      <c r="A405" s="48">
        <v>735</v>
      </c>
      <c r="B405" s="49" t="s">
        <v>96</v>
      </c>
      <c r="C405" s="41">
        <v>1</v>
      </c>
      <c r="D405" s="43">
        <v>71</v>
      </c>
      <c r="E405" s="44">
        <v>13937.014084507042</v>
      </c>
      <c r="F405" s="44">
        <v>989528</v>
      </c>
      <c r="G405" s="54">
        <f t="shared" si="25"/>
        <v>2.118559133508064E-2</v>
      </c>
      <c r="H405" s="44">
        <v>46707594.060000002</v>
      </c>
      <c r="I405" s="45">
        <f t="shared" si="26"/>
        <v>4203683.4654000001</v>
      </c>
      <c r="J405" s="46">
        <f t="shared" si="27"/>
        <v>230.62009164308643</v>
      </c>
      <c r="K405" s="45" t="s">
        <v>468</v>
      </c>
      <c r="L405" s="46" t="str">
        <f t="shared" si="28"/>
        <v/>
      </c>
    </row>
    <row r="406" spans="1:12" s="47" customFormat="1" ht="15">
      <c r="A406" s="48">
        <v>740</v>
      </c>
      <c r="B406" s="49" t="s">
        <v>97</v>
      </c>
      <c r="C406" s="41">
        <v>1</v>
      </c>
      <c r="D406" s="43">
        <v>1</v>
      </c>
      <c r="E406" s="44">
        <v>14247</v>
      </c>
      <c r="F406" s="44">
        <v>14247</v>
      </c>
      <c r="G406" s="54">
        <f t="shared" si="25"/>
        <v>8.3912708067632093E-4</v>
      </c>
      <c r="H406" s="44">
        <v>16978358.02</v>
      </c>
      <c r="I406" s="45">
        <f t="shared" si="26"/>
        <v>1528052.2217999999</v>
      </c>
      <c r="J406" s="46">
        <f t="shared" si="27"/>
        <v>106.25431471888818</v>
      </c>
      <c r="K406" s="45" t="s">
        <v>468</v>
      </c>
      <c r="L406" s="46" t="str">
        <f t="shared" si="28"/>
        <v/>
      </c>
    </row>
    <row r="407" spans="1:12" s="47" customFormat="1" ht="15">
      <c r="A407" s="48">
        <v>745</v>
      </c>
      <c r="B407" s="49" t="s">
        <v>98</v>
      </c>
      <c r="C407" s="41">
        <v>1</v>
      </c>
      <c r="D407" s="43">
        <v>24</v>
      </c>
      <c r="E407" s="44">
        <v>13041</v>
      </c>
      <c r="F407" s="44">
        <v>312984</v>
      </c>
      <c r="G407" s="54">
        <f t="shared" si="25"/>
        <v>9.0967539814647506E-3</v>
      </c>
      <c r="H407" s="44">
        <v>34406119</v>
      </c>
      <c r="I407" s="45">
        <f t="shared" si="26"/>
        <v>3096550.71</v>
      </c>
      <c r="J407" s="46">
        <f t="shared" si="27"/>
        <v>213.44733609385784</v>
      </c>
      <c r="K407" s="45" t="s">
        <v>468</v>
      </c>
      <c r="L407" s="46" t="str">
        <f t="shared" si="28"/>
        <v/>
      </c>
    </row>
    <row r="408" spans="1:12" s="47" customFormat="1" ht="15">
      <c r="A408" s="48">
        <v>750</v>
      </c>
      <c r="B408" s="49" t="s">
        <v>99</v>
      </c>
      <c r="C408" s="41">
        <v>1</v>
      </c>
      <c r="D408" s="43">
        <v>22</v>
      </c>
      <c r="E408" s="44">
        <v>18507</v>
      </c>
      <c r="F408" s="44">
        <v>407154</v>
      </c>
      <c r="G408" s="54">
        <f t="shared" si="25"/>
        <v>2.848617627686947E-2</v>
      </c>
      <c r="H408" s="44">
        <v>14293038.000000216</v>
      </c>
      <c r="I408" s="45">
        <f t="shared" si="26"/>
        <v>1286373.4200000195</v>
      </c>
      <c r="J408" s="46">
        <f t="shared" si="27"/>
        <v>47.507398281732293</v>
      </c>
      <c r="K408" s="45" t="s">
        <v>468</v>
      </c>
      <c r="L408" s="46" t="str">
        <f t="shared" si="28"/>
        <v/>
      </c>
    </row>
    <row r="409" spans="1:12" s="47" customFormat="1" ht="15">
      <c r="A409" s="48">
        <v>753</v>
      </c>
      <c r="B409" s="49" t="s">
        <v>100</v>
      </c>
      <c r="C409" s="41">
        <v>1</v>
      </c>
      <c r="D409" s="43">
        <v>25</v>
      </c>
      <c r="E409" s="44">
        <v>14049.16</v>
      </c>
      <c r="F409" s="44">
        <v>351229</v>
      </c>
      <c r="G409" s="54">
        <f t="shared" si="25"/>
        <v>1.1368414031263036E-2</v>
      </c>
      <c r="H409" s="44">
        <v>30895162.600000616</v>
      </c>
      <c r="I409" s="45">
        <f t="shared" si="26"/>
        <v>2780564.6340000555</v>
      </c>
      <c r="J409" s="46">
        <f t="shared" si="27"/>
        <v>172.91678890410924</v>
      </c>
      <c r="K409" s="45" t="s">
        <v>468</v>
      </c>
      <c r="L409" s="46" t="str">
        <f t="shared" si="28"/>
        <v/>
      </c>
    </row>
    <row r="410" spans="1:12" s="47" customFormat="1" ht="15">
      <c r="A410" s="48">
        <v>755</v>
      </c>
      <c r="B410" s="49" t="s">
        <v>101</v>
      </c>
      <c r="C410" s="41">
        <v>1</v>
      </c>
      <c r="D410" s="43">
        <v>10</v>
      </c>
      <c r="E410" s="44">
        <v>15245</v>
      </c>
      <c r="F410" s="44">
        <v>152450</v>
      </c>
      <c r="G410" s="54">
        <f t="shared" si="25"/>
        <v>1.3402610190203655E-2</v>
      </c>
      <c r="H410" s="44">
        <v>11374650</v>
      </c>
      <c r="I410" s="45">
        <f t="shared" si="26"/>
        <v>1023718.5</v>
      </c>
      <c r="J410" s="46">
        <f t="shared" si="27"/>
        <v>57.151098720892094</v>
      </c>
      <c r="K410" s="45">
        <v>2047437</v>
      </c>
      <c r="L410" s="46">
        <f t="shared" si="28"/>
        <v>124.30219744178419</v>
      </c>
    </row>
    <row r="411" spans="1:12" s="47" customFormat="1" ht="15">
      <c r="A411" s="48">
        <v>760</v>
      </c>
      <c r="B411" s="49" t="s">
        <v>102</v>
      </c>
      <c r="C411" s="41">
        <v>1</v>
      </c>
      <c r="D411" s="43">
        <v>62</v>
      </c>
      <c r="E411" s="44">
        <v>12453.822580645161</v>
      </c>
      <c r="F411" s="44">
        <v>772137</v>
      </c>
      <c r="G411" s="54">
        <f t="shared" si="25"/>
        <v>3.1082930273783272E-2</v>
      </c>
      <c r="H411" s="44">
        <v>24841190.75</v>
      </c>
      <c r="I411" s="45">
        <f t="shared" si="26"/>
        <v>2235707.1675</v>
      </c>
      <c r="J411" s="46">
        <f t="shared" si="27"/>
        <v>117.51975411746879</v>
      </c>
      <c r="K411" s="45" t="s">
        <v>468</v>
      </c>
      <c r="L411" s="46" t="str">
        <f t="shared" si="28"/>
        <v/>
      </c>
    </row>
    <row r="412" spans="1:12" s="47" customFormat="1" ht="15">
      <c r="A412" s="48">
        <v>763</v>
      </c>
      <c r="B412" s="49" t="s">
        <v>456</v>
      </c>
      <c r="C412" s="41">
        <v>1</v>
      </c>
      <c r="D412" s="43">
        <v>5</v>
      </c>
      <c r="E412" s="44">
        <v>17778</v>
      </c>
      <c r="F412" s="44">
        <v>88890</v>
      </c>
      <c r="G412" s="54">
        <f t="shared" si="25"/>
        <v>6.2175226224365724E-3</v>
      </c>
      <c r="H412" s="44">
        <v>14296691.045277625</v>
      </c>
      <c r="I412" s="45">
        <f t="shared" si="26"/>
        <v>1286702.1940749863</v>
      </c>
      <c r="J412" s="46">
        <f t="shared" si="27"/>
        <v>67.376093715546531</v>
      </c>
      <c r="K412" s="45" t="s">
        <v>468</v>
      </c>
      <c r="L412" s="46" t="str">
        <f t="shared" si="28"/>
        <v/>
      </c>
    </row>
    <row r="413" spans="1:12" s="47" customFormat="1" ht="15">
      <c r="A413" s="48">
        <v>765</v>
      </c>
      <c r="B413" s="49" t="s">
        <v>103</v>
      </c>
      <c r="C413" s="41">
        <v>1</v>
      </c>
      <c r="D413" s="43">
        <v>0</v>
      </c>
      <c r="E413" s="44">
        <v>21009.288152173911</v>
      </c>
      <c r="F413" s="44">
        <v>0</v>
      </c>
      <c r="G413" s="54" t="str">
        <f t="shared" si="25"/>
        <v/>
      </c>
      <c r="H413" s="44">
        <v>14516733</v>
      </c>
      <c r="I413" s="45">
        <f t="shared" si="26"/>
        <v>1306505.97</v>
      </c>
      <c r="J413" s="46">
        <f t="shared" si="27"/>
        <v>62.187065098862519</v>
      </c>
      <c r="K413" s="45" t="s">
        <v>468</v>
      </c>
      <c r="L413" s="46" t="str">
        <f t="shared" si="28"/>
        <v/>
      </c>
    </row>
    <row r="414" spans="1:12" s="47" customFormat="1" ht="15">
      <c r="A414" s="48">
        <v>766</v>
      </c>
      <c r="B414" s="49" t="s">
        <v>191</v>
      </c>
      <c r="C414" s="41">
        <v>1</v>
      </c>
      <c r="D414" s="43">
        <v>6</v>
      </c>
      <c r="E414" s="44">
        <v>14314.333333333334</v>
      </c>
      <c r="F414" s="44">
        <v>85886</v>
      </c>
      <c r="G414" s="54">
        <f t="shared" si="25"/>
        <v>3.9611173481590902E-3</v>
      </c>
      <c r="H414" s="44">
        <v>21682266</v>
      </c>
      <c r="I414" s="45">
        <f t="shared" si="26"/>
        <v>1951403.94</v>
      </c>
      <c r="J414" s="46">
        <f t="shared" si="27"/>
        <v>130.32517104068182</v>
      </c>
      <c r="K414" s="45" t="s">
        <v>468</v>
      </c>
      <c r="L414" s="46" t="str">
        <f t="shared" si="28"/>
        <v/>
      </c>
    </row>
    <row r="415" spans="1:12" s="47" customFormat="1" ht="15">
      <c r="A415" s="48">
        <v>767</v>
      </c>
      <c r="B415" s="49" t="s">
        <v>104</v>
      </c>
      <c r="C415" s="41">
        <v>1</v>
      </c>
      <c r="D415" s="43">
        <v>49</v>
      </c>
      <c r="E415" s="44">
        <v>11782.102040816326</v>
      </c>
      <c r="F415" s="44">
        <v>577323</v>
      </c>
      <c r="G415" s="54">
        <f t="shared" si="25"/>
        <v>2.5181811718388444E-2</v>
      </c>
      <c r="H415" s="44">
        <v>22926190</v>
      </c>
      <c r="I415" s="45">
        <f t="shared" si="26"/>
        <v>2063357.0999999999</v>
      </c>
      <c r="J415" s="46">
        <f t="shared" si="27"/>
        <v>126.12639874039316</v>
      </c>
      <c r="K415" s="45" t="s">
        <v>468</v>
      </c>
      <c r="L415" s="46" t="str">
        <f t="shared" si="28"/>
        <v/>
      </c>
    </row>
    <row r="416" spans="1:12" s="47" customFormat="1" ht="15">
      <c r="A416" s="48">
        <v>770</v>
      </c>
      <c r="B416" s="49" t="s">
        <v>105</v>
      </c>
      <c r="C416" s="41">
        <v>1</v>
      </c>
      <c r="D416" s="43">
        <v>0</v>
      </c>
      <c r="E416" s="44">
        <v>13633.036849747476</v>
      </c>
      <c r="F416" s="44">
        <v>0</v>
      </c>
      <c r="G416" s="54" t="str">
        <f t="shared" si="25"/>
        <v/>
      </c>
      <c r="H416" s="44">
        <v>22173114</v>
      </c>
      <c r="I416" s="45">
        <f t="shared" si="26"/>
        <v>1995580.26</v>
      </c>
      <c r="J416" s="46">
        <f t="shared" si="27"/>
        <v>146.37826347817463</v>
      </c>
      <c r="K416" s="45" t="s">
        <v>468</v>
      </c>
      <c r="L416" s="46" t="str">
        <f t="shared" si="28"/>
        <v/>
      </c>
    </row>
    <row r="417" spans="1:12" s="47" customFormat="1" ht="15">
      <c r="A417" s="48">
        <v>773</v>
      </c>
      <c r="B417" s="49" t="s">
        <v>106</v>
      </c>
      <c r="C417" s="41">
        <v>1</v>
      </c>
      <c r="D417" s="43">
        <v>52</v>
      </c>
      <c r="E417" s="44">
        <v>13759</v>
      </c>
      <c r="F417" s="44">
        <v>715468</v>
      </c>
      <c r="G417" s="54">
        <f t="shared" si="25"/>
        <v>1.9109866669131073E-2</v>
      </c>
      <c r="H417" s="44">
        <v>37439717</v>
      </c>
      <c r="I417" s="45">
        <f t="shared" si="26"/>
        <v>3369574.53</v>
      </c>
      <c r="J417" s="46">
        <f t="shared" si="27"/>
        <v>192.89966785376842</v>
      </c>
      <c r="K417" s="45" t="s">
        <v>468</v>
      </c>
      <c r="L417" s="46" t="str">
        <f t="shared" si="28"/>
        <v/>
      </c>
    </row>
    <row r="418" spans="1:12" s="47" customFormat="1" ht="15">
      <c r="A418" s="48">
        <v>774</v>
      </c>
      <c r="B418" s="49" t="s">
        <v>192</v>
      </c>
      <c r="C418" s="41">
        <v>1</v>
      </c>
      <c r="D418" s="43">
        <v>48</v>
      </c>
      <c r="E418" s="44">
        <v>30903</v>
      </c>
      <c r="F418" s="44">
        <v>1483344</v>
      </c>
      <c r="G418" s="54">
        <f t="shared" si="25"/>
        <v>0.13003725717259773</v>
      </c>
      <c r="H418" s="44">
        <v>11407069.268088035</v>
      </c>
      <c r="I418" s="45">
        <f t="shared" si="26"/>
        <v>1026636.2341279231</v>
      </c>
      <c r="J418" s="46">
        <f t="shared" si="27"/>
        <v>-14.778751767533148</v>
      </c>
      <c r="K418" s="45" t="s">
        <v>468</v>
      </c>
      <c r="L418" s="46" t="str">
        <f t="shared" si="28"/>
        <v/>
      </c>
    </row>
    <row r="419" spans="1:12" s="47" customFormat="1" ht="15">
      <c r="A419" s="48">
        <v>775</v>
      </c>
      <c r="B419" s="49" t="s">
        <v>107</v>
      </c>
      <c r="C419" s="41">
        <v>1</v>
      </c>
      <c r="D419" s="43">
        <v>37</v>
      </c>
      <c r="E419" s="44">
        <v>11513.27027027027</v>
      </c>
      <c r="F419" s="44">
        <v>425991</v>
      </c>
      <c r="G419" s="54">
        <f t="shared" si="25"/>
        <v>5.112093277763248E-3</v>
      </c>
      <c r="H419" s="44">
        <v>83330052.261172488</v>
      </c>
      <c r="I419" s="45">
        <f t="shared" si="26"/>
        <v>7499704.7035055235</v>
      </c>
      <c r="J419" s="46">
        <f t="shared" si="27"/>
        <v>614.39656478588608</v>
      </c>
      <c r="K419" s="45" t="s">
        <v>468</v>
      </c>
      <c r="L419" s="46" t="str">
        <f t="shared" si="28"/>
        <v/>
      </c>
    </row>
    <row r="420" spans="1:12" s="47" customFormat="1" ht="15">
      <c r="A420" s="48">
        <v>778</v>
      </c>
      <c r="B420" s="49" t="s">
        <v>193</v>
      </c>
      <c r="C420" s="41">
        <v>1</v>
      </c>
      <c r="D420" s="43">
        <v>2</v>
      </c>
      <c r="E420" s="44">
        <v>11939</v>
      </c>
      <c r="F420" s="44">
        <v>23878</v>
      </c>
      <c r="G420" s="54">
        <f t="shared" si="25"/>
        <v>1.5376556926295947E-3</v>
      </c>
      <c r="H420" s="44">
        <v>15528834</v>
      </c>
      <c r="I420" s="45">
        <f t="shared" si="26"/>
        <v>1397595.06</v>
      </c>
      <c r="J420" s="46">
        <f t="shared" si="27"/>
        <v>115.06131669319039</v>
      </c>
      <c r="K420" s="45" t="s">
        <v>468</v>
      </c>
      <c r="L420" s="46" t="str">
        <f t="shared" si="28"/>
        <v/>
      </c>
    </row>
    <row r="421" spans="1:12" s="47" customFormat="1" ht="15">
      <c r="A421" s="48">
        <v>780</v>
      </c>
      <c r="B421" s="49" t="s">
        <v>108</v>
      </c>
      <c r="C421" s="41">
        <v>1</v>
      </c>
      <c r="D421" s="43">
        <v>51</v>
      </c>
      <c r="E421" s="44">
        <v>13099.098039215687</v>
      </c>
      <c r="F421" s="44">
        <v>668054</v>
      </c>
      <c r="G421" s="54">
        <f t="shared" si="25"/>
        <v>1.4477338695988044E-2</v>
      </c>
      <c r="H421" s="44">
        <v>46144807</v>
      </c>
      <c r="I421" s="45">
        <f t="shared" si="26"/>
        <v>4153032.63</v>
      </c>
      <c r="J421" s="46">
        <f t="shared" si="27"/>
        <v>266.04722092824829</v>
      </c>
      <c r="K421" s="45" t="s">
        <v>468</v>
      </c>
      <c r="L421" s="46" t="str">
        <f t="shared" si="28"/>
        <v/>
      </c>
    </row>
    <row r="422" spans="1:12" s="47" customFormat="1" ht="15">
      <c r="A422" s="48">
        <v>801</v>
      </c>
      <c r="B422" s="49" t="s">
        <v>109</v>
      </c>
      <c r="C422" s="41">
        <v>1</v>
      </c>
      <c r="D422" s="43">
        <v>0</v>
      </c>
      <c r="E422" s="44">
        <v>18251.07566061151</v>
      </c>
      <c r="F422" s="44">
        <v>0</v>
      </c>
      <c r="G422" s="54" t="str">
        <f t="shared" si="25"/>
        <v/>
      </c>
      <c r="H422" s="44">
        <v>14923176</v>
      </c>
      <c r="I422" s="45">
        <f t="shared" si="26"/>
        <v>1343085.8399999999</v>
      </c>
      <c r="J422" s="46" t="str">
        <f t="shared" si="27"/>
        <v/>
      </c>
      <c r="K422" s="45" t="s">
        <v>468</v>
      </c>
      <c r="L422" s="46" t="str">
        <f t="shared" si="28"/>
        <v/>
      </c>
    </row>
    <row r="423" spans="1:12" s="47" customFormat="1" ht="15">
      <c r="A423" s="48">
        <v>805</v>
      </c>
      <c r="B423" s="49" t="s">
        <v>110</v>
      </c>
      <c r="C423" s="41">
        <v>1</v>
      </c>
      <c r="D423" s="43">
        <v>0</v>
      </c>
      <c r="E423" s="44">
        <v>17092.808056451613</v>
      </c>
      <c r="F423" s="44">
        <v>0</v>
      </c>
      <c r="G423" s="54" t="str">
        <f t="shared" si="25"/>
        <v/>
      </c>
      <c r="H423" s="44">
        <v>20820062.000000373</v>
      </c>
      <c r="I423" s="45">
        <f t="shared" si="26"/>
        <v>1873805.5800000334</v>
      </c>
      <c r="J423" s="46" t="str">
        <f t="shared" si="27"/>
        <v/>
      </c>
      <c r="K423" s="45" t="s">
        <v>468</v>
      </c>
      <c r="L423" s="46" t="str">
        <f t="shared" si="28"/>
        <v/>
      </c>
    </row>
    <row r="424" spans="1:12" s="47" customFormat="1" ht="15">
      <c r="A424" s="48">
        <v>806</v>
      </c>
      <c r="B424" s="49" t="s">
        <v>111</v>
      </c>
      <c r="C424" s="41">
        <v>1</v>
      </c>
      <c r="D424" s="43">
        <v>0</v>
      </c>
      <c r="E424" s="44">
        <v>20633.157956616451</v>
      </c>
      <c r="F424" s="44">
        <v>0</v>
      </c>
      <c r="G424" s="54" t="str">
        <f t="shared" si="25"/>
        <v/>
      </c>
      <c r="H424" s="44">
        <v>18440871</v>
      </c>
      <c r="I424" s="45">
        <f t="shared" si="26"/>
        <v>1659678.39</v>
      </c>
      <c r="J424" s="46" t="str">
        <f t="shared" si="27"/>
        <v/>
      </c>
      <c r="K424" s="45" t="s">
        <v>468</v>
      </c>
      <c r="L424" s="46" t="str">
        <f t="shared" si="28"/>
        <v/>
      </c>
    </row>
    <row r="425" spans="1:12" s="47" customFormat="1" ht="15">
      <c r="A425" s="48">
        <v>810</v>
      </c>
      <c r="B425" s="49" t="s">
        <v>112</v>
      </c>
      <c r="C425" s="41">
        <v>1</v>
      </c>
      <c r="D425" s="43">
        <v>0</v>
      </c>
      <c r="E425" s="44">
        <v>16604.990384905657</v>
      </c>
      <c r="F425" s="44">
        <v>0</v>
      </c>
      <c r="G425" s="54" t="str">
        <f t="shared" si="25"/>
        <v/>
      </c>
      <c r="H425" s="44">
        <v>22318265</v>
      </c>
      <c r="I425" s="45">
        <f t="shared" si="26"/>
        <v>2008643.8499999999</v>
      </c>
      <c r="J425" s="46" t="str">
        <f t="shared" si="27"/>
        <v/>
      </c>
      <c r="K425" s="45" t="s">
        <v>468</v>
      </c>
      <c r="L425" s="46" t="str">
        <f t="shared" si="28"/>
        <v/>
      </c>
    </row>
    <row r="426" spans="1:12" s="47" customFormat="1" ht="15">
      <c r="A426" s="48">
        <v>815</v>
      </c>
      <c r="B426" s="49" t="s">
        <v>113</v>
      </c>
      <c r="C426" s="41">
        <v>1</v>
      </c>
      <c r="D426" s="43">
        <v>0</v>
      </c>
      <c r="E426" s="44">
        <v>22217.503976311335</v>
      </c>
      <c r="F426" s="44">
        <v>0</v>
      </c>
      <c r="G426" s="54" t="str">
        <f t="shared" si="25"/>
        <v/>
      </c>
      <c r="H426" s="44">
        <v>13965882.112518681</v>
      </c>
      <c r="I426" s="45">
        <f t="shared" si="26"/>
        <v>1256929.3901266812</v>
      </c>
      <c r="J426" s="46" t="str">
        <f t="shared" si="27"/>
        <v/>
      </c>
      <c r="K426" s="45" t="s">
        <v>468</v>
      </c>
      <c r="L426" s="46" t="str">
        <f t="shared" si="28"/>
        <v/>
      </c>
    </row>
    <row r="427" spans="1:12" s="47" customFormat="1" ht="15">
      <c r="A427" s="48">
        <v>817</v>
      </c>
      <c r="B427" s="52" t="s">
        <v>460</v>
      </c>
      <c r="C427" s="41">
        <v>1</v>
      </c>
      <c r="D427" s="43">
        <v>0</v>
      </c>
      <c r="E427" s="44">
        <v>18002.336657534248</v>
      </c>
      <c r="F427" s="44">
        <v>0</v>
      </c>
      <c r="G427" s="54" t="str">
        <f t="shared" si="25"/>
        <v/>
      </c>
      <c r="H427" s="44">
        <v>18706631</v>
      </c>
      <c r="I427" s="45">
        <f t="shared" si="26"/>
        <v>1683596.79</v>
      </c>
      <c r="J427" s="46" t="str">
        <f t="shared" si="27"/>
        <v/>
      </c>
      <c r="K427" s="45" t="s">
        <v>468</v>
      </c>
      <c r="L427" s="46" t="str">
        <f t="shared" si="28"/>
        <v/>
      </c>
    </row>
    <row r="428" spans="1:12" s="47" customFormat="1" ht="15">
      <c r="A428" s="48">
        <v>818</v>
      </c>
      <c r="B428" s="49" t="s">
        <v>114</v>
      </c>
      <c r="C428" s="41">
        <v>1</v>
      </c>
      <c r="D428" s="43">
        <v>0</v>
      </c>
      <c r="E428" s="44">
        <v>21257.762668161435</v>
      </c>
      <c r="F428" s="44">
        <v>0</v>
      </c>
      <c r="G428" s="54" t="str">
        <f t="shared" si="25"/>
        <v/>
      </c>
      <c r="H428" s="44">
        <v>9394727.1155996062</v>
      </c>
      <c r="I428" s="45">
        <f t="shared" si="26"/>
        <v>845525.44040396449</v>
      </c>
      <c r="J428" s="46" t="str">
        <f t="shared" si="27"/>
        <v/>
      </c>
      <c r="K428" s="45" t="s">
        <v>468</v>
      </c>
      <c r="L428" s="46" t="str">
        <f t="shared" si="28"/>
        <v/>
      </c>
    </row>
    <row r="429" spans="1:12" s="47" customFormat="1" ht="15">
      <c r="A429" s="48">
        <v>821</v>
      </c>
      <c r="B429" s="49" t="s">
        <v>115</v>
      </c>
      <c r="C429" s="41">
        <v>1</v>
      </c>
      <c r="D429" s="43">
        <v>0</v>
      </c>
      <c r="E429" s="44">
        <v>17141.865082530949</v>
      </c>
      <c r="F429" s="44">
        <v>0</v>
      </c>
      <c r="G429" s="54" t="str">
        <f t="shared" si="25"/>
        <v/>
      </c>
      <c r="H429" s="44">
        <v>24726666</v>
      </c>
      <c r="I429" s="45">
        <f t="shared" si="26"/>
        <v>2225399.94</v>
      </c>
      <c r="J429" s="46" t="str">
        <f t="shared" si="27"/>
        <v/>
      </c>
      <c r="K429" s="45" t="s">
        <v>468</v>
      </c>
      <c r="L429" s="46" t="str">
        <f t="shared" si="28"/>
        <v/>
      </c>
    </row>
    <row r="430" spans="1:12" s="47" customFormat="1" ht="15">
      <c r="A430" s="48">
        <v>823</v>
      </c>
      <c r="B430" s="49" t="s">
        <v>116</v>
      </c>
      <c r="C430" s="41">
        <v>1</v>
      </c>
      <c r="D430" s="43">
        <v>0</v>
      </c>
      <c r="E430" s="44">
        <v>19873.556540006477</v>
      </c>
      <c r="F430" s="44">
        <v>0</v>
      </c>
      <c r="G430" s="54" t="str">
        <f t="shared" si="25"/>
        <v/>
      </c>
      <c r="H430" s="44">
        <v>30838040</v>
      </c>
      <c r="I430" s="45">
        <f t="shared" si="26"/>
        <v>2775423.6</v>
      </c>
      <c r="J430" s="46" t="str">
        <f t="shared" si="27"/>
        <v/>
      </c>
      <c r="K430" s="45" t="s">
        <v>468</v>
      </c>
      <c r="L430" s="46" t="str">
        <f t="shared" si="28"/>
        <v/>
      </c>
    </row>
    <row r="431" spans="1:12" s="47" customFormat="1" ht="15">
      <c r="A431" s="48">
        <v>825</v>
      </c>
      <c r="B431" s="49" t="s">
        <v>117</v>
      </c>
      <c r="C431" s="41">
        <v>1</v>
      </c>
      <c r="D431" s="43">
        <v>0</v>
      </c>
      <c r="E431" s="44">
        <v>17284.134410946201</v>
      </c>
      <c r="F431" s="44">
        <v>0</v>
      </c>
      <c r="G431" s="54" t="str">
        <f t="shared" si="25"/>
        <v/>
      </c>
      <c r="H431" s="44">
        <v>37154612.000000648</v>
      </c>
      <c r="I431" s="45">
        <f t="shared" si="26"/>
        <v>3343915.0800000583</v>
      </c>
      <c r="J431" s="46" t="str">
        <f t="shared" si="27"/>
        <v/>
      </c>
      <c r="K431" s="45" t="s">
        <v>468</v>
      </c>
      <c r="L431" s="46" t="str">
        <f t="shared" si="28"/>
        <v/>
      </c>
    </row>
    <row r="432" spans="1:12" s="47" customFormat="1" ht="15">
      <c r="A432" s="48">
        <v>828</v>
      </c>
      <c r="B432" s="49" t="s">
        <v>118</v>
      </c>
      <c r="C432" s="41">
        <v>1</v>
      </c>
      <c r="D432" s="43">
        <v>0</v>
      </c>
      <c r="E432" s="44">
        <v>17398.868329782701</v>
      </c>
      <c r="F432" s="44">
        <v>0</v>
      </c>
      <c r="G432" s="54" t="str">
        <f t="shared" si="25"/>
        <v/>
      </c>
      <c r="H432" s="44">
        <v>40414678.920519769</v>
      </c>
      <c r="I432" s="45">
        <f t="shared" si="26"/>
        <v>3637321.1028467789</v>
      </c>
      <c r="J432" s="46" t="str">
        <f t="shared" si="27"/>
        <v/>
      </c>
      <c r="K432" s="45" t="s">
        <v>468</v>
      </c>
      <c r="L432" s="46" t="str">
        <f t="shared" si="28"/>
        <v/>
      </c>
    </row>
    <row r="433" spans="1:12" s="47" customFormat="1" ht="15">
      <c r="A433" s="48">
        <v>829</v>
      </c>
      <c r="B433" s="49" t="s">
        <v>119</v>
      </c>
      <c r="C433" s="41">
        <v>1</v>
      </c>
      <c r="D433" s="43">
        <v>0</v>
      </c>
      <c r="E433" s="44">
        <v>24570.750882304525</v>
      </c>
      <c r="F433" s="44">
        <v>0</v>
      </c>
      <c r="G433" s="54" t="str">
        <f t="shared" si="25"/>
        <v/>
      </c>
      <c r="H433" s="44">
        <v>17797462.649999782</v>
      </c>
      <c r="I433" s="45">
        <f t="shared" si="26"/>
        <v>1601771.6384999803</v>
      </c>
      <c r="J433" s="46" t="str">
        <f t="shared" si="27"/>
        <v/>
      </c>
      <c r="K433" s="45" t="s">
        <v>468</v>
      </c>
      <c r="L433" s="46" t="str">
        <f t="shared" si="28"/>
        <v/>
      </c>
    </row>
    <row r="434" spans="1:12" s="47" customFormat="1" ht="15">
      <c r="A434" s="48">
        <v>830</v>
      </c>
      <c r="B434" s="49" t="s">
        <v>120</v>
      </c>
      <c r="C434" s="41">
        <v>1</v>
      </c>
      <c r="D434" s="43">
        <v>0</v>
      </c>
      <c r="E434" s="44">
        <v>44705.116881403519</v>
      </c>
      <c r="F434" s="44">
        <v>0</v>
      </c>
      <c r="G434" s="54" t="str">
        <f t="shared" si="25"/>
        <v/>
      </c>
      <c r="H434" s="44">
        <v>9673228.9999998976</v>
      </c>
      <c r="I434" s="45">
        <f t="shared" si="26"/>
        <v>870590.60999999079</v>
      </c>
      <c r="J434" s="46" t="str">
        <f t="shared" si="27"/>
        <v/>
      </c>
      <c r="K434" s="45" t="s">
        <v>468</v>
      </c>
      <c r="L434" s="46" t="str">
        <f t="shared" si="28"/>
        <v/>
      </c>
    </row>
    <row r="435" spans="1:12" s="47" customFormat="1" ht="15">
      <c r="A435" s="48">
        <v>832</v>
      </c>
      <c r="B435" s="49" t="s">
        <v>121</v>
      </c>
      <c r="C435" s="41">
        <v>1</v>
      </c>
      <c r="D435" s="43">
        <v>0</v>
      </c>
      <c r="E435" s="44">
        <v>16217.174102219231</v>
      </c>
      <c r="F435" s="44">
        <v>0</v>
      </c>
      <c r="G435" s="54" t="str">
        <f t="shared" si="25"/>
        <v/>
      </c>
      <c r="H435" s="44">
        <v>24192396</v>
      </c>
      <c r="I435" s="45">
        <f t="shared" si="26"/>
        <v>2177315.64</v>
      </c>
      <c r="J435" s="46" t="str">
        <f t="shared" si="27"/>
        <v/>
      </c>
      <c r="K435" s="45" t="s">
        <v>468</v>
      </c>
      <c r="L435" s="46" t="str">
        <f t="shared" si="28"/>
        <v/>
      </c>
    </row>
    <row r="436" spans="1:12" s="47" customFormat="1" ht="15">
      <c r="A436" s="48">
        <v>851</v>
      </c>
      <c r="B436" s="49" t="s">
        <v>122</v>
      </c>
      <c r="C436" s="41">
        <v>1</v>
      </c>
      <c r="D436" s="43">
        <v>0</v>
      </c>
      <c r="E436" s="44">
        <v>18685.123716216222</v>
      </c>
      <c r="F436" s="44">
        <v>0</v>
      </c>
      <c r="G436" s="54" t="str">
        <f t="shared" si="25"/>
        <v/>
      </c>
      <c r="H436" s="44">
        <v>8313140.5976206539</v>
      </c>
      <c r="I436" s="45">
        <f t="shared" si="26"/>
        <v>748182.65378585877</v>
      </c>
      <c r="J436" s="46" t="str">
        <f t="shared" si="27"/>
        <v/>
      </c>
      <c r="K436" s="45" t="s">
        <v>468</v>
      </c>
      <c r="L436" s="46" t="str">
        <f t="shared" si="28"/>
        <v/>
      </c>
    </row>
    <row r="437" spans="1:12" s="47" customFormat="1" ht="15">
      <c r="A437" s="48">
        <v>852</v>
      </c>
      <c r="B437" s="49" t="s">
        <v>123</v>
      </c>
      <c r="C437" s="41">
        <v>1</v>
      </c>
      <c r="D437" s="43">
        <v>0</v>
      </c>
      <c r="E437" s="44">
        <v>19043.846103963413</v>
      </c>
      <c r="F437" s="44">
        <v>0</v>
      </c>
      <c r="G437" s="54" t="str">
        <f t="shared" si="25"/>
        <v/>
      </c>
      <c r="H437" s="44">
        <v>12909796.159150001</v>
      </c>
      <c r="I437" s="45">
        <f t="shared" si="26"/>
        <v>1161881.6543235001</v>
      </c>
      <c r="J437" s="46" t="str">
        <f t="shared" si="27"/>
        <v/>
      </c>
      <c r="K437" s="45" t="s">
        <v>468</v>
      </c>
      <c r="L437" s="46" t="str">
        <f t="shared" si="28"/>
        <v/>
      </c>
    </row>
    <row r="438" spans="1:12" s="47" customFormat="1" ht="15">
      <c r="A438" s="48">
        <v>853</v>
      </c>
      <c r="B438" s="49" t="s">
        <v>124</v>
      </c>
      <c r="C438" s="41">
        <v>1</v>
      </c>
      <c r="D438" s="43">
        <v>0</v>
      </c>
      <c r="E438" s="44">
        <v>19214.072036893205</v>
      </c>
      <c r="F438" s="44">
        <v>0</v>
      </c>
      <c r="G438" s="54" t="str">
        <f t="shared" si="25"/>
        <v/>
      </c>
      <c r="H438" s="44">
        <v>24070638</v>
      </c>
      <c r="I438" s="45">
        <f t="shared" si="26"/>
        <v>2166357.42</v>
      </c>
      <c r="J438" s="46" t="str">
        <f t="shared" si="27"/>
        <v/>
      </c>
      <c r="K438" s="45" t="s">
        <v>468</v>
      </c>
      <c r="L438" s="46" t="str">
        <f t="shared" si="28"/>
        <v/>
      </c>
    </row>
    <row r="439" spans="1:12" s="47" customFormat="1" ht="15">
      <c r="A439" s="48">
        <v>855</v>
      </c>
      <c r="B439" s="49" t="s">
        <v>125</v>
      </c>
      <c r="C439" s="41">
        <v>1</v>
      </c>
      <c r="D439" s="43">
        <v>0</v>
      </c>
      <c r="E439" s="44">
        <v>19319.816148796501</v>
      </c>
      <c r="F439" s="44">
        <v>0</v>
      </c>
      <c r="G439" s="54" t="str">
        <f t="shared" si="25"/>
        <v/>
      </c>
      <c r="H439" s="44">
        <v>8842068</v>
      </c>
      <c r="I439" s="45">
        <f t="shared" si="26"/>
        <v>795786.12</v>
      </c>
      <c r="J439" s="46" t="str">
        <f t="shared" si="27"/>
        <v/>
      </c>
      <c r="K439" s="45" t="s">
        <v>468</v>
      </c>
      <c r="L439" s="46" t="str">
        <f t="shared" si="28"/>
        <v/>
      </c>
    </row>
    <row r="440" spans="1:12" s="47" customFormat="1" ht="15">
      <c r="A440" s="48">
        <v>860</v>
      </c>
      <c r="B440" s="49" t="s">
        <v>126</v>
      </c>
      <c r="C440" s="41">
        <v>1</v>
      </c>
      <c r="D440" s="43">
        <v>0</v>
      </c>
      <c r="E440" s="44">
        <v>21195.850261780102</v>
      </c>
      <c r="F440" s="44">
        <v>0</v>
      </c>
      <c r="G440" s="54" t="str">
        <f t="shared" si="25"/>
        <v/>
      </c>
      <c r="H440" s="44">
        <v>12175786.251899654</v>
      </c>
      <c r="I440" s="45">
        <f t="shared" si="26"/>
        <v>1095820.7626709689</v>
      </c>
      <c r="J440" s="46" t="str">
        <f t="shared" si="27"/>
        <v/>
      </c>
      <c r="K440" s="45" t="s">
        <v>468</v>
      </c>
      <c r="L440" s="46" t="str">
        <f t="shared" si="28"/>
        <v/>
      </c>
    </row>
    <row r="441" spans="1:12" s="47" customFormat="1" ht="15">
      <c r="A441" s="48">
        <v>871</v>
      </c>
      <c r="B441" s="49" t="s">
        <v>127</v>
      </c>
      <c r="C441" s="41">
        <v>1</v>
      </c>
      <c r="D441" s="43">
        <v>0</v>
      </c>
      <c r="E441" s="44">
        <v>20732.454680747942</v>
      </c>
      <c r="F441" s="44">
        <v>0</v>
      </c>
      <c r="G441" s="54" t="str">
        <f t="shared" si="25"/>
        <v/>
      </c>
      <c r="H441" s="44">
        <v>27944949.792770647</v>
      </c>
      <c r="I441" s="45">
        <f t="shared" si="26"/>
        <v>2515045.4813493579</v>
      </c>
      <c r="J441" s="46" t="str">
        <f t="shared" si="27"/>
        <v/>
      </c>
      <c r="K441" s="45" t="s">
        <v>468</v>
      </c>
      <c r="L441" s="46" t="str">
        <f t="shared" si="28"/>
        <v/>
      </c>
    </row>
    <row r="442" spans="1:12" s="47" customFormat="1" ht="15">
      <c r="A442" s="48">
        <v>872</v>
      </c>
      <c r="B442" s="49" t="s">
        <v>128</v>
      </c>
      <c r="C442" s="41">
        <v>1</v>
      </c>
      <c r="D442" s="43">
        <v>0</v>
      </c>
      <c r="E442" s="44">
        <v>16812.251630218689</v>
      </c>
      <c r="F442" s="44">
        <v>0</v>
      </c>
      <c r="G442" s="54" t="str">
        <f t="shared" si="25"/>
        <v/>
      </c>
      <c r="H442" s="44">
        <v>25369688</v>
      </c>
      <c r="I442" s="45">
        <f t="shared" si="26"/>
        <v>2283271.92</v>
      </c>
      <c r="J442" s="46" t="str">
        <f t="shared" si="27"/>
        <v/>
      </c>
      <c r="K442" s="45" t="s">
        <v>468</v>
      </c>
      <c r="L442" s="46" t="str">
        <f t="shared" si="28"/>
        <v/>
      </c>
    </row>
    <row r="443" spans="1:12" s="47" customFormat="1" ht="15">
      <c r="A443" s="48">
        <v>873</v>
      </c>
      <c r="B443" s="49" t="s">
        <v>129</v>
      </c>
      <c r="C443" s="41">
        <v>1</v>
      </c>
      <c r="D443" s="43">
        <v>0</v>
      </c>
      <c r="E443" s="44">
        <v>19406.595609686985</v>
      </c>
      <c r="F443" s="44">
        <v>0</v>
      </c>
      <c r="G443" s="54" t="str">
        <f t="shared" si="25"/>
        <v/>
      </c>
      <c r="H443" s="44">
        <v>11950417.000000186</v>
      </c>
      <c r="I443" s="45">
        <f t="shared" si="26"/>
        <v>1075537.5300000168</v>
      </c>
      <c r="J443" s="46" t="str">
        <f t="shared" si="27"/>
        <v/>
      </c>
      <c r="K443" s="45" t="s">
        <v>468</v>
      </c>
      <c r="L443" s="46" t="str">
        <f t="shared" si="28"/>
        <v/>
      </c>
    </row>
    <row r="444" spans="1:12" s="47" customFormat="1" ht="15">
      <c r="A444" s="48">
        <v>876</v>
      </c>
      <c r="B444" s="49" t="s">
        <v>130</v>
      </c>
      <c r="C444" s="41">
        <v>1</v>
      </c>
      <c r="D444" s="43">
        <v>0</v>
      </c>
      <c r="E444" s="44">
        <v>16560.140765217391</v>
      </c>
      <c r="F444" s="44">
        <v>0</v>
      </c>
      <c r="G444" s="54" t="str">
        <f t="shared" si="25"/>
        <v/>
      </c>
      <c r="H444" s="44">
        <v>18981635</v>
      </c>
      <c r="I444" s="45">
        <f t="shared" si="26"/>
        <v>1708347.15</v>
      </c>
      <c r="J444" s="46" t="str">
        <f t="shared" si="27"/>
        <v/>
      </c>
      <c r="K444" s="45" t="s">
        <v>468</v>
      </c>
      <c r="L444" s="46" t="str">
        <f t="shared" si="28"/>
        <v/>
      </c>
    </row>
    <row r="445" spans="1:12" s="47" customFormat="1" ht="15">
      <c r="A445" s="48">
        <v>878</v>
      </c>
      <c r="B445" s="49" t="s">
        <v>131</v>
      </c>
      <c r="C445" s="41">
        <v>1</v>
      </c>
      <c r="D445" s="43">
        <v>0</v>
      </c>
      <c r="E445" s="44">
        <v>17870.003620437103</v>
      </c>
      <c r="F445" s="44">
        <v>0</v>
      </c>
      <c r="G445" s="54" t="str">
        <f t="shared" si="25"/>
        <v/>
      </c>
      <c r="H445" s="44">
        <v>17168879.712518707</v>
      </c>
      <c r="I445" s="45">
        <f t="shared" si="26"/>
        <v>1545199.1741266835</v>
      </c>
      <c r="J445" s="46" t="str">
        <f t="shared" si="27"/>
        <v/>
      </c>
      <c r="K445" s="45" t="s">
        <v>468</v>
      </c>
      <c r="L445" s="46" t="str">
        <f t="shared" si="28"/>
        <v/>
      </c>
    </row>
    <row r="446" spans="1:12" s="47" customFormat="1" ht="15">
      <c r="A446" s="48">
        <v>879</v>
      </c>
      <c r="B446" s="49" t="s">
        <v>132</v>
      </c>
      <c r="C446" s="41">
        <v>1</v>
      </c>
      <c r="D446" s="43">
        <v>0</v>
      </c>
      <c r="E446" s="44">
        <v>19005.510811518321</v>
      </c>
      <c r="F446" s="44">
        <v>0</v>
      </c>
      <c r="G446" s="54" t="str">
        <f t="shared" si="25"/>
        <v/>
      </c>
      <c r="H446" s="44">
        <v>14231927.631898854</v>
      </c>
      <c r="I446" s="45">
        <f t="shared" si="26"/>
        <v>1280873.4868708968</v>
      </c>
      <c r="J446" s="46" t="str">
        <f t="shared" si="27"/>
        <v/>
      </c>
      <c r="K446" s="45" t="s">
        <v>468</v>
      </c>
      <c r="L446" s="46" t="str">
        <f t="shared" si="28"/>
        <v/>
      </c>
    </row>
    <row r="447" spans="1:12" s="47" customFormat="1" ht="15">
      <c r="A447" s="48">
        <v>885</v>
      </c>
      <c r="B447" s="49" t="s">
        <v>133</v>
      </c>
      <c r="C447" s="41">
        <v>1</v>
      </c>
      <c r="D447" s="43">
        <v>0</v>
      </c>
      <c r="E447" s="44">
        <v>17941.238331970566</v>
      </c>
      <c r="F447" s="44">
        <v>0</v>
      </c>
      <c r="G447" s="54" t="str">
        <f t="shared" si="25"/>
        <v/>
      </c>
      <c r="H447" s="44">
        <v>22206012</v>
      </c>
      <c r="I447" s="45">
        <f t="shared" si="26"/>
        <v>1998541.0799999998</v>
      </c>
      <c r="J447" s="46" t="str">
        <f t="shared" si="27"/>
        <v/>
      </c>
      <c r="K447" s="45" t="s">
        <v>468</v>
      </c>
      <c r="L447" s="46" t="str">
        <f t="shared" si="28"/>
        <v/>
      </c>
    </row>
    <row r="448" spans="1:12" s="47" customFormat="1" ht="15">
      <c r="A448" s="50">
        <v>910</v>
      </c>
      <c r="B448" s="51" t="s">
        <v>134</v>
      </c>
      <c r="C448" s="41">
        <v>1</v>
      </c>
      <c r="D448" s="43">
        <v>0</v>
      </c>
      <c r="E448" s="44">
        <v>18616.59668380463</v>
      </c>
      <c r="F448" s="44">
        <v>0</v>
      </c>
      <c r="G448" s="54" t="str">
        <f t="shared" si="25"/>
        <v/>
      </c>
      <c r="H448" s="44">
        <v>7675199.7399999993</v>
      </c>
      <c r="I448" s="45">
        <f t="shared" si="26"/>
        <v>690767.97659999994</v>
      </c>
      <c r="J448" s="46" t="str">
        <f t="shared" si="27"/>
        <v/>
      </c>
      <c r="K448" s="45" t="s">
        <v>468</v>
      </c>
      <c r="L448" s="46" t="str">
        <f t="shared" si="28"/>
        <v/>
      </c>
    </row>
    <row r="449" spans="1:13">
      <c r="A449" s="50">
        <v>915</v>
      </c>
      <c r="B449" s="51" t="s">
        <v>135</v>
      </c>
      <c r="C449" s="41">
        <v>1</v>
      </c>
      <c r="D449" s="43">
        <v>0</v>
      </c>
      <c r="E449" s="44">
        <v>18121.268382669034</v>
      </c>
      <c r="F449" s="44">
        <v>0</v>
      </c>
      <c r="G449" s="54" t="str">
        <f t="shared" si="25"/>
        <v/>
      </c>
      <c r="H449" s="44">
        <v>5043787.6700002532</v>
      </c>
      <c r="I449" s="45">
        <f t="shared" si="26"/>
        <v>453940.89030002279</v>
      </c>
      <c r="J449" s="46" t="str">
        <f t="shared" si="27"/>
        <v/>
      </c>
      <c r="K449" s="45" t="s">
        <v>468</v>
      </c>
      <c r="L449" s="46" t="str">
        <f t="shared" si="28"/>
        <v/>
      </c>
      <c r="M449" s="47"/>
    </row>
    <row r="450" spans="1:13">
      <c r="A450" s="36">
        <v>999</v>
      </c>
      <c r="B450" s="37" t="s">
        <v>450</v>
      </c>
      <c r="C450" s="38" t="s">
        <v>438</v>
      </c>
      <c r="D450" s="39">
        <f>SUM(D10:D449)</f>
        <v>44571</v>
      </c>
      <c r="E450" s="38" t="s">
        <v>438</v>
      </c>
      <c r="F450" s="39">
        <f>SUM(F10:F449)</f>
        <v>619471852.79602289</v>
      </c>
      <c r="G450" s="38" t="s">
        <v>438</v>
      </c>
      <c r="H450" s="39">
        <f>SUM(H10:H449)</f>
        <v>14053584475.579098</v>
      </c>
      <c r="I450" s="36" t="s">
        <v>438</v>
      </c>
      <c r="J450" s="38">
        <f>SUMIF(J10:J449,"&gt;0")</f>
        <v>49769.367355018971</v>
      </c>
      <c r="K450" s="38" t="s">
        <v>438</v>
      </c>
      <c r="L450" s="40">
        <f>SUM(L10:L449)+J450</f>
        <v>68111.843196452333</v>
      </c>
    </row>
    <row r="453" spans="1:13">
      <c r="K453" s="53"/>
    </row>
  </sheetData>
  <autoFilter ref="A9:N450"/>
  <sortState ref="A11:B450">
    <sortCondition ref="A450"/>
  </sortState>
  <mergeCells count="2">
    <mergeCell ref="I5:J6"/>
    <mergeCell ref="K5:L6"/>
  </mergeCells>
  <phoneticPr fontId="3" type="noConversion"/>
  <pageMargins left="0.24" right="0.24" top="0.64" bottom="0.64" header="0.34" footer="0.2"/>
  <pageSetup scale="74" fitToHeight="0" orientation="landscape" r:id="rId1"/>
  <headerFooter alignWithMargins="0">
    <oddFooter>&amp;C&amp;D&amp;RPage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DESE-231-43681</_dlc_DocId>
    <_dlc_DocIdUrl xmlns="733efe1c-5bbe-4968-87dc-d400e65c879f">
      <Url>https://sharepoint.doemass.org/ese/webteam/cps/_layouts/DocIdRedir.aspx?ID=DESE-231-43681</Url>
      <Description>DESE-231-43681</Description>
    </_dlc_DocIdUrl>
  </documentManagement>
</p:properties>
</file>

<file path=customXml/itemProps1.xml><?xml version="1.0" encoding="utf-8"?>
<ds:datastoreItem xmlns:ds="http://schemas.openxmlformats.org/officeDocument/2006/customXml" ds:itemID="{D1875EA9-5667-4DDA-B94C-C2022CA712D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304FD02-4538-4FB9-978A-98DF28F2F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CCAD2-90F4-4E04-9036-043DD17B6E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4B19E6-5CEF-4500-BF47-3F1E1BDA8E4D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0a4e05da-b9bc-4326-ad73-01ef31b95567"/>
    <ds:schemaRef ds:uri="http://schemas.microsoft.com/office/infopath/2007/PartnerControls"/>
    <ds:schemaRef ds:uri="http://schemas.microsoft.com/office/2006/documentManagement/types"/>
    <ds:schemaRef ds:uri="733efe1c-5bbe-4968-87dc-d400e65c879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nsscaps</vt:lpstr>
      <vt:lpstr>nsscaps!Print_Area</vt:lpstr>
      <vt:lpstr>nsscaps!Print_Titles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FY19 Estimate of FTE remaining under the NSS Cap (Q1)(e)</dc:title>
  <dc:subject/>
  <dc:creator>DESE</dc:creator>
  <cp:lastModifiedBy>dzou</cp:lastModifiedBy>
  <cp:lastPrinted>2018-07-27T20:41:22Z</cp:lastPrinted>
  <dcterms:created xsi:type="dcterms:W3CDTF">1998-11-13T19:06:07Z</dcterms:created>
  <dcterms:modified xsi:type="dcterms:W3CDTF">2018-07-30T21:36:42Z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30 2018</vt:lpwstr>
  </property>
</Properties>
</file>