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iscoll\Desktop\charter\"/>
    </mc:Choice>
  </mc:AlternateContent>
  <xr:revisionPtr revIDLastSave="0" documentId="13_ncr:1_{AFD021C5-9594-4E14-B22E-75BFA4F29A99}" xr6:coauthVersionLast="43" xr6:coauthVersionMax="43" xr10:uidLastSave="{00000000-0000-0000-0000-000000000000}"/>
  <bookViews>
    <workbookView xWindow="-108" yWindow="-108" windowWidth="23256" windowHeight="12576" xr2:uid="{C7C0FC59-EB22-41B1-8EE0-9A56E9B6622B}"/>
  </bookViews>
  <sheets>
    <sheet name="chasum" sheetId="1" r:id="rId1"/>
  </sheets>
  <externalReferences>
    <externalReference r:id="rId2"/>
  </externalReferences>
  <definedNames>
    <definedName name="_xlnm._FilterDatabase" localSheetId="0" hidden="1">chasum!$A$9:$BL$83</definedName>
    <definedName name="_Key1" localSheetId="0" hidden="1">[1]CALC!#REF!</definedName>
    <definedName name="_Key1" hidden="1">[1]CALC!#REF!</definedName>
    <definedName name="_Key2" localSheetId="0" hidden="1">[1]CALC!#REF!</definedName>
    <definedName name="_Key2" hidden="1">[1]CALC!#REF!</definedName>
    <definedName name="_Order1" hidden="1">255</definedName>
    <definedName name="_Order2" hidden="1">255</definedName>
    <definedName name="ignore" hidden="1">[1]CALC!#REF!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J83" i="1" l="1"/>
  <c r="BB83" i="1"/>
  <c r="AX83" i="1"/>
  <c r="BC83" i="1" s="1"/>
  <c r="K83" i="1"/>
  <c r="J83" i="1"/>
  <c r="I83" i="1"/>
  <c r="BJ82" i="1"/>
  <c r="BB82" i="1"/>
  <c r="AX82" i="1"/>
  <c r="K82" i="1"/>
  <c r="J82" i="1"/>
  <c r="I82" i="1"/>
  <c r="BJ81" i="1"/>
  <c r="BB81" i="1"/>
  <c r="AX81" i="1"/>
  <c r="BC81" i="1" s="1"/>
  <c r="K81" i="1"/>
  <c r="J81" i="1"/>
  <c r="L81" i="1" s="1"/>
  <c r="I81" i="1"/>
  <c r="BJ80" i="1"/>
  <c r="BB80" i="1"/>
  <c r="AX80" i="1"/>
  <c r="K80" i="1"/>
  <c r="J80" i="1"/>
  <c r="I80" i="1"/>
  <c r="BJ79" i="1"/>
  <c r="BB79" i="1"/>
  <c r="AX79" i="1"/>
  <c r="BC79" i="1" s="1"/>
  <c r="K79" i="1"/>
  <c r="J79" i="1"/>
  <c r="I79" i="1"/>
  <c r="BJ78" i="1"/>
  <c r="BB78" i="1"/>
  <c r="AX78" i="1"/>
  <c r="K78" i="1"/>
  <c r="J78" i="1"/>
  <c r="I78" i="1"/>
  <c r="BJ77" i="1"/>
  <c r="BC77" i="1"/>
  <c r="BB77" i="1"/>
  <c r="AX77" i="1"/>
  <c r="L77" i="1"/>
  <c r="K77" i="1"/>
  <c r="J77" i="1"/>
  <c r="I77" i="1"/>
  <c r="BJ76" i="1"/>
  <c r="BB76" i="1"/>
  <c r="AX76" i="1"/>
  <c r="K76" i="1"/>
  <c r="J76" i="1"/>
  <c r="I76" i="1"/>
  <c r="BJ75" i="1"/>
  <c r="BB75" i="1"/>
  <c r="AX75" i="1"/>
  <c r="BC75" i="1" s="1"/>
  <c r="K75" i="1"/>
  <c r="J75" i="1"/>
  <c r="I75" i="1"/>
  <c r="BJ74" i="1"/>
  <c r="BB74" i="1"/>
  <c r="AX74" i="1"/>
  <c r="K74" i="1"/>
  <c r="J74" i="1"/>
  <c r="I74" i="1"/>
  <c r="BJ73" i="1"/>
  <c r="BB73" i="1"/>
  <c r="BC73" i="1" s="1"/>
  <c r="AX73" i="1"/>
  <c r="K73" i="1"/>
  <c r="J73" i="1"/>
  <c r="I73" i="1"/>
  <c r="L73" i="1" s="1"/>
  <c r="BJ72" i="1"/>
  <c r="BB72" i="1"/>
  <c r="AX72" i="1"/>
  <c r="BC72" i="1" s="1"/>
  <c r="K72" i="1"/>
  <c r="J72" i="1"/>
  <c r="I72" i="1"/>
  <c r="L72" i="1" s="1"/>
  <c r="BJ71" i="1"/>
  <c r="BB71" i="1"/>
  <c r="AX71" i="1"/>
  <c r="K71" i="1"/>
  <c r="J71" i="1"/>
  <c r="L71" i="1" s="1"/>
  <c r="I71" i="1"/>
  <c r="BJ70" i="1"/>
  <c r="BB70" i="1"/>
  <c r="AX70" i="1"/>
  <c r="K70" i="1"/>
  <c r="L70" i="1" s="1"/>
  <c r="J70" i="1"/>
  <c r="I70" i="1"/>
  <c r="BJ69" i="1"/>
  <c r="BB69" i="1"/>
  <c r="AX69" i="1"/>
  <c r="BC69" i="1" s="1"/>
  <c r="K69" i="1"/>
  <c r="L69" i="1" s="1"/>
  <c r="J69" i="1"/>
  <c r="I69" i="1"/>
  <c r="BJ68" i="1"/>
  <c r="BB68" i="1"/>
  <c r="AX68" i="1"/>
  <c r="BC68" i="1" s="1"/>
  <c r="K68" i="1"/>
  <c r="J68" i="1"/>
  <c r="I68" i="1"/>
  <c r="L68" i="1" s="1"/>
  <c r="BJ67" i="1"/>
  <c r="BB67" i="1"/>
  <c r="AX67" i="1"/>
  <c r="BC67" i="1" s="1"/>
  <c r="K67" i="1"/>
  <c r="J67" i="1"/>
  <c r="I67" i="1"/>
  <c r="BJ66" i="1"/>
  <c r="BB66" i="1"/>
  <c r="BC66" i="1" s="1"/>
  <c r="AX66" i="1"/>
  <c r="K66" i="1"/>
  <c r="J66" i="1"/>
  <c r="I66" i="1"/>
  <c r="BJ65" i="1"/>
  <c r="BB65" i="1"/>
  <c r="AX65" i="1"/>
  <c r="BC65" i="1" s="1"/>
  <c r="K65" i="1"/>
  <c r="J65" i="1"/>
  <c r="L65" i="1" s="1"/>
  <c r="I65" i="1"/>
  <c r="BJ64" i="1"/>
  <c r="BB64" i="1"/>
  <c r="AX64" i="1"/>
  <c r="BC64" i="1" s="1"/>
  <c r="K64" i="1"/>
  <c r="J64" i="1"/>
  <c r="I64" i="1"/>
  <c r="BJ63" i="1"/>
  <c r="BB63" i="1"/>
  <c r="AX63" i="1"/>
  <c r="BC63" i="1" s="1"/>
  <c r="K63" i="1"/>
  <c r="J63" i="1"/>
  <c r="I63" i="1"/>
  <c r="BJ62" i="1"/>
  <c r="BB62" i="1"/>
  <c r="AX62" i="1"/>
  <c r="K62" i="1"/>
  <c r="J62" i="1"/>
  <c r="I62" i="1"/>
  <c r="BJ61" i="1"/>
  <c r="BC61" i="1"/>
  <c r="BB61" i="1"/>
  <c r="AX61" i="1"/>
  <c r="L61" i="1"/>
  <c r="K61" i="1"/>
  <c r="J61" i="1"/>
  <c r="I61" i="1"/>
  <c r="BJ60" i="1"/>
  <c r="BB60" i="1"/>
  <c r="AX60" i="1"/>
  <c r="K60" i="1"/>
  <c r="J60" i="1"/>
  <c r="I60" i="1"/>
  <c r="BJ59" i="1"/>
  <c r="BB59" i="1"/>
  <c r="AX59" i="1"/>
  <c r="BC59" i="1" s="1"/>
  <c r="K59" i="1"/>
  <c r="J59" i="1"/>
  <c r="I59" i="1"/>
  <c r="BJ58" i="1"/>
  <c r="BB58" i="1"/>
  <c r="BC58" i="1" s="1"/>
  <c r="AX58" i="1"/>
  <c r="K58" i="1"/>
  <c r="J58" i="1"/>
  <c r="I58" i="1"/>
  <c r="BJ57" i="1"/>
  <c r="BB57" i="1"/>
  <c r="BC57" i="1" s="1"/>
  <c r="AX57" i="1"/>
  <c r="K57" i="1"/>
  <c r="J57" i="1"/>
  <c r="I57" i="1"/>
  <c r="L57" i="1" s="1"/>
  <c r="BJ56" i="1"/>
  <c r="BB56" i="1"/>
  <c r="AX56" i="1"/>
  <c r="BC56" i="1" s="1"/>
  <c r="K56" i="1"/>
  <c r="J56" i="1"/>
  <c r="I56" i="1"/>
  <c r="BJ55" i="1"/>
  <c r="BB55" i="1"/>
  <c r="AX55" i="1"/>
  <c r="K55" i="1"/>
  <c r="J55" i="1"/>
  <c r="L55" i="1" s="1"/>
  <c r="I55" i="1"/>
  <c r="BJ54" i="1"/>
  <c r="BB54" i="1"/>
  <c r="AX54" i="1"/>
  <c r="K54" i="1"/>
  <c r="L54" i="1" s="1"/>
  <c r="J54" i="1"/>
  <c r="I54" i="1"/>
  <c r="BJ53" i="1"/>
  <c r="BC53" i="1"/>
  <c r="BB53" i="1"/>
  <c r="AX53" i="1"/>
  <c r="K53" i="1"/>
  <c r="L53" i="1" s="1"/>
  <c r="J53" i="1"/>
  <c r="I53" i="1"/>
  <c r="BJ52" i="1"/>
  <c r="BB52" i="1"/>
  <c r="AX52" i="1"/>
  <c r="K52" i="1"/>
  <c r="J52" i="1"/>
  <c r="I52" i="1"/>
  <c r="L52" i="1" s="1"/>
  <c r="BJ51" i="1"/>
  <c r="BB51" i="1"/>
  <c r="AX51" i="1"/>
  <c r="BC51" i="1" s="1"/>
  <c r="K51" i="1"/>
  <c r="J51" i="1"/>
  <c r="I51" i="1"/>
  <c r="BJ50" i="1"/>
  <c r="BB50" i="1"/>
  <c r="BC50" i="1" s="1"/>
  <c r="AX50" i="1"/>
  <c r="K50" i="1"/>
  <c r="J50" i="1"/>
  <c r="I50" i="1"/>
  <c r="BJ49" i="1"/>
  <c r="BB49" i="1"/>
  <c r="AX49" i="1"/>
  <c r="BC49" i="1" s="1"/>
  <c r="K49" i="1"/>
  <c r="J49" i="1"/>
  <c r="I49" i="1"/>
  <c r="L49" i="1" s="1"/>
  <c r="BJ48" i="1"/>
  <c r="BB48" i="1"/>
  <c r="AX48" i="1"/>
  <c r="BC48" i="1" s="1"/>
  <c r="K48" i="1"/>
  <c r="J48" i="1"/>
  <c r="I48" i="1"/>
  <c r="BJ47" i="1"/>
  <c r="BB47" i="1"/>
  <c r="AX47" i="1"/>
  <c r="K47" i="1"/>
  <c r="J47" i="1"/>
  <c r="I47" i="1"/>
  <c r="BJ46" i="1"/>
  <c r="BB46" i="1"/>
  <c r="AX46" i="1"/>
  <c r="K46" i="1"/>
  <c r="L46" i="1" s="1"/>
  <c r="J46" i="1"/>
  <c r="I46" i="1"/>
  <c r="BJ45" i="1"/>
  <c r="BC45" i="1"/>
  <c r="BB45" i="1"/>
  <c r="AX45" i="1"/>
  <c r="L45" i="1"/>
  <c r="K45" i="1"/>
  <c r="J45" i="1"/>
  <c r="I45" i="1"/>
  <c r="BJ44" i="1"/>
  <c r="BB44" i="1"/>
  <c r="AX44" i="1"/>
  <c r="K44" i="1"/>
  <c r="J44" i="1"/>
  <c r="I44" i="1"/>
  <c r="BJ43" i="1"/>
  <c r="BB43" i="1"/>
  <c r="AX43" i="1"/>
  <c r="BC43" i="1" s="1"/>
  <c r="K43" i="1"/>
  <c r="J43" i="1"/>
  <c r="I43" i="1"/>
  <c r="BJ42" i="1"/>
  <c r="BB42" i="1"/>
  <c r="BC42" i="1" s="1"/>
  <c r="AX42" i="1"/>
  <c r="K42" i="1"/>
  <c r="J42" i="1"/>
  <c r="I42" i="1"/>
  <c r="BJ41" i="1"/>
  <c r="BB41" i="1"/>
  <c r="BC41" i="1" s="1"/>
  <c r="AX41" i="1"/>
  <c r="K41" i="1"/>
  <c r="J41" i="1"/>
  <c r="I41" i="1"/>
  <c r="L41" i="1" s="1"/>
  <c r="BJ40" i="1"/>
  <c r="BB40" i="1"/>
  <c r="AX40" i="1"/>
  <c r="BC40" i="1" s="1"/>
  <c r="K40" i="1"/>
  <c r="J40" i="1"/>
  <c r="I40" i="1"/>
  <c r="L40" i="1" s="1"/>
  <c r="BJ39" i="1"/>
  <c r="BB39" i="1"/>
  <c r="AX39" i="1"/>
  <c r="K39" i="1"/>
  <c r="J39" i="1"/>
  <c r="L39" i="1" s="1"/>
  <c r="I39" i="1"/>
  <c r="BJ38" i="1"/>
  <c r="BB38" i="1"/>
  <c r="AX38" i="1"/>
  <c r="K38" i="1"/>
  <c r="L38" i="1" s="1"/>
  <c r="J38" i="1"/>
  <c r="I38" i="1"/>
  <c r="BJ37" i="1"/>
  <c r="BB37" i="1"/>
  <c r="AX37" i="1"/>
  <c r="BC37" i="1" s="1"/>
  <c r="K37" i="1"/>
  <c r="L37" i="1" s="1"/>
  <c r="J37" i="1"/>
  <c r="I37" i="1"/>
  <c r="BJ36" i="1"/>
  <c r="BB36" i="1"/>
  <c r="AX36" i="1"/>
  <c r="K36" i="1"/>
  <c r="J36" i="1"/>
  <c r="I36" i="1"/>
  <c r="L36" i="1" s="1"/>
  <c r="BJ35" i="1"/>
  <c r="BB35" i="1"/>
  <c r="AX35" i="1"/>
  <c r="BC35" i="1" s="1"/>
  <c r="K35" i="1"/>
  <c r="J35" i="1"/>
  <c r="I35" i="1"/>
  <c r="BJ34" i="1"/>
  <c r="BB34" i="1"/>
  <c r="BC34" i="1" s="1"/>
  <c r="AX34" i="1"/>
  <c r="K34" i="1"/>
  <c r="J34" i="1"/>
  <c r="I34" i="1"/>
  <c r="BJ33" i="1"/>
  <c r="BB33" i="1"/>
  <c r="AX33" i="1"/>
  <c r="BC33" i="1" s="1"/>
  <c r="K33" i="1"/>
  <c r="J33" i="1"/>
  <c r="I33" i="1"/>
  <c r="L33" i="1" s="1"/>
  <c r="BJ32" i="1"/>
  <c r="BB32" i="1"/>
  <c r="AX32" i="1"/>
  <c r="BC32" i="1" s="1"/>
  <c r="K32" i="1"/>
  <c r="J32" i="1"/>
  <c r="I32" i="1"/>
  <c r="BJ31" i="1"/>
  <c r="BB31" i="1"/>
  <c r="AX31" i="1"/>
  <c r="K31" i="1"/>
  <c r="J31" i="1"/>
  <c r="I31" i="1"/>
  <c r="BJ30" i="1"/>
  <c r="BB30" i="1"/>
  <c r="AX30" i="1"/>
  <c r="K30" i="1"/>
  <c r="L30" i="1" s="1"/>
  <c r="J30" i="1"/>
  <c r="I30" i="1"/>
  <c r="BJ29" i="1"/>
  <c r="BC29" i="1"/>
  <c r="BB29" i="1"/>
  <c r="AX29" i="1"/>
  <c r="L29" i="1"/>
  <c r="K29" i="1"/>
  <c r="J29" i="1"/>
  <c r="I29" i="1"/>
  <c r="BJ28" i="1"/>
  <c r="BB28" i="1"/>
  <c r="AX28" i="1"/>
  <c r="K28" i="1"/>
  <c r="J28" i="1"/>
  <c r="I28" i="1"/>
  <c r="BJ27" i="1"/>
  <c r="BB27" i="1"/>
  <c r="AX27" i="1"/>
  <c r="BC27" i="1" s="1"/>
  <c r="K27" i="1"/>
  <c r="J27" i="1"/>
  <c r="I27" i="1"/>
  <c r="BJ26" i="1"/>
  <c r="BB26" i="1"/>
  <c r="BC26" i="1" s="1"/>
  <c r="AX26" i="1"/>
  <c r="K26" i="1"/>
  <c r="J26" i="1"/>
  <c r="I26" i="1"/>
  <c r="BJ25" i="1"/>
  <c r="BB25" i="1"/>
  <c r="BC25" i="1" s="1"/>
  <c r="AX25" i="1"/>
  <c r="K25" i="1"/>
  <c r="J25" i="1"/>
  <c r="I25" i="1"/>
  <c r="L25" i="1" s="1"/>
  <c r="BJ24" i="1"/>
  <c r="BB24" i="1"/>
  <c r="AX24" i="1"/>
  <c r="BC24" i="1" s="1"/>
  <c r="K24" i="1"/>
  <c r="J24" i="1"/>
  <c r="I24" i="1"/>
  <c r="BJ23" i="1"/>
  <c r="BB23" i="1"/>
  <c r="AX23" i="1"/>
  <c r="K23" i="1"/>
  <c r="J23" i="1"/>
  <c r="L23" i="1" s="1"/>
  <c r="I23" i="1"/>
  <c r="BJ22" i="1"/>
  <c r="BB22" i="1"/>
  <c r="AX22" i="1"/>
  <c r="K22" i="1"/>
  <c r="L22" i="1" s="1"/>
  <c r="J22" i="1"/>
  <c r="I22" i="1"/>
  <c r="BJ21" i="1"/>
  <c r="BC21" i="1"/>
  <c r="BB21" i="1"/>
  <c r="AX21" i="1"/>
  <c r="K21" i="1"/>
  <c r="L21" i="1" s="1"/>
  <c r="J21" i="1"/>
  <c r="I21" i="1"/>
  <c r="BJ20" i="1"/>
  <c r="BB20" i="1"/>
  <c r="AX20" i="1"/>
  <c r="K20" i="1"/>
  <c r="J20" i="1"/>
  <c r="I20" i="1"/>
  <c r="L20" i="1" s="1"/>
  <c r="BJ19" i="1"/>
  <c r="BB19" i="1"/>
  <c r="AX19" i="1"/>
  <c r="BC19" i="1" s="1"/>
  <c r="K19" i="1"/>
  <c r="J19" i="1"/>
  <c r="I19" i="1"/>
  <c r="BJ18" i="1"/>
  <c r="BB18" i="1"/>
  <c r="BC18" i="1" s="1"/>
  <c r="AX18" i="1"/>
  <c r="K18" i="1"/>
  <c r="J18" i="1"/>
  <c r="I18" i="1"/>
  <c r="BJ17" i="1"/>
  <c r="BB17" i="1"/>
  <c r="AX17" i="1"/>
  <c r="BC17" i="1" s="1"/>
  <c r="K17" i="1"/>
  <c r="J17" i="1"/>
  <c r="I17" i="1"/>
  <c r="L17" i="1" s="1"/>
  <c r="BJ16" i="1"/>
  <c r="BB16" i="1"/>
  <c r="AX16" i="1"/>
  <c r="BC16" i="1" s="1"/>
  <c r="K16" i="1"/>
  <c r="J16" i="1"/>
  <c r="I16" i="1"/>
  <c r="BJ15" i="1"/>
  <c r="BB15" i="1"/>
  <c r="AX15" i="1"/>
  <c r="K15" i="1"/>
  <c r="J15" i="1"/>
  <c r="I15" i="1"/>
  <c r="BJ14" i="1"/>
  <c r="BB14" i="1"/>
  <c r="AX14" i="1"/>
  <c r="K14" i="1"/>
  <c r="L14" i="1" s="1"/>
  <c r="J14" i="1"/>
  <c r="I14" i="1"/>
  <c r="BJ13" i="1"/>
  <c r="BC13" i="1"/>
  <c r="BB13" i="1"/>
  <c r="AX13" i="1"/>
  <c r="L13" i="1"/>
  <c r="K13" i="1"/>
  <c r="J13" i="1"/>
  <c r="I13" i="1"/>
  <c r="BJ12" i="1"/>
  <c r="BB12" i="1"/>
  <c r="AX12" i="1"/>
  <c r="K12" i="1"/>
  <c r="J12" i="1"/>
  <c r="I12" i="1"/>
  <c r="BJ11" i="1"/>
  <c r="BB11" i="1"/>
  <c r="AX11" i="1"/>
  <c r="BC11" i="1" s="1"/>
  <c r="K11" i="1"/>
  <c r="J11" i="1"/>
  <c r="I11" i="1"/>
  <c r="BJ10" i="1"/>
  <c r="BB10" i="1"/>
  <c r="BC10" i="1" s="1"/>
  <c r="AX10" i="1"/>
  <c r="K10" i="1"/>
  <c r="J10" i="1"/>
  <c r="I10" i="1"/>
  <c r="BC82" i="1" l="1"/>
  <c r="BC80" i="1"/>
  <c r="L63" i="1"/>
  <c r="L79" i="1"/>
  <c r="BC22" i="1"/>
  <c r="L24" i="1"/>
  <c r="L26" i="1"/>
  <c r="BC38" i="1"/>
  <c r="L42" i="1"/>
  <c r="BC54" i="1"/>
  <c r="L56" i="1"/>
  <c r="L58" i="1"/>
  <c r="BC70" i="1"/>
  <c r="L74" i="1"/>
  <c r="L31" i="1"/>
  <c r="L47" i="1"/>
  <c r="L10" i="1"/>
  <c r="BC15" i="1"/>
  <c r="L19" i="1"/>
  <c r="BC20" i="1"/>
  <c r="BC31" i="1"/>
  <c r="L35" i="1"/>
  <c r="BC36" i="1"/>
  <c r="BC47" i="1"/>
  <c r="L51" i="1"/>
  <c r="BC52" i="1"/>
  <c r="L67" i="1"/>
  <c r="L83" i="1"/>
  <c r="L15" i="1"/>
  <c r="L12" i="1"/>
  <c r="L28" i="1"/>
  <c r="L44" i="1"/>
  <c r="L60" i="1"/>
  <c r="L62" i="1"/>
  <c r="BC74" i="1"/>
  <c r="L76" i="1"/>
  <c r="L78" i="1"/>
  <c r="BC14" i="1"/>
  <c r="L18" i="1"/>
  <c r="BC30" i="1"/>
  <c r="BC46" i="1"/>
  <c r="L48" i="1"/>
  <c r="BC62" i="1"/>
  <c r="L64" i="1"/>
  <c r="L66" i="1"/>
  <c r="BC78" i="1"/>
  <c r="L80" i="1"/>
  <c r="L82" i="1"/>
  <c r="L16" i="1"/>
  <c r="L32" i="1"/>
  <c r="L34" i="1"/>
  <c r="L50" i="1"/>
  <c r="L11" i="1"/>
  <c r="BC12" i="1"/>
  <c r="BC23" i="1"/>
  <c r="L27" i="1"/>
  <c r="BC28" i="1"/>
  <c r="BC39" i="1"/>
  <c r="L43" i="1"/>
  <c r="BC44" i="1"/>
  <c r="BC55" i="1"/>
  <c r="L59" i="1"/>
  <c r="BC60" i="1"/>
  <c r="BC71" i="1"/>
  <c r="L75" i="1"/>
  <c r="BC76" i="1"/>
  <c r="BI85" i="1"/>
  <c r="BH85" i="1"/>
  <c r="BG85" i="1"/>
  <c r="BF85" i="1"/>
  <c r="BA85" i="1"/>
  <c r="AZ85" i="1"/>
  <c r="AY85" i="1"/>
  <c r="AW85" i="1"/>
  <c r="AV85" i="1"/>
  <c r="AU85" i="1"/>
  <c r="AT85" i="1"/>
  <c r="G83" i="1"/>
  <c r="F83" i="1"/>
  <c r="E83" i="1"/>
  <c r="D83" i="1"/>
  <c r="G82" i="1"/>
  <c r="F82" i="1"/>
  <c r="E82" i="1"/>
  <c r="D82" i="1"/>
  <c r="G81" i="1"/>
  <c r="F81" i="1"/>
  <c r="E81" i="1"/>
  <c r="D81" i="1"/>
  <c r="G80" i="1"/>
  <c r="F80" i="1"/>
  <c r="E80" i="1"/>
  <c r="D80" i="1"/>
  <c r="G79" i="1"/>
  <c r="F79" i="1"/>
  <c r="E79" i="1"/>
  <c r="D79" i="1"/>
  <c r="G78" i="1"/>
  <c r="F78" i="1"/>
  <c r="E78" i="1"/>
  <c r="D78" i="1"/>
  <c r="G77" i="1"/>
  <c r="F77" i="1"/>
  <c r="E77" i="1"/>
  <c r="D77" i="1"/>
  <c r="G76" i="1"/>
  <c r="F76" i="1"/>
  <c r="E76" i="1"/>
  <c r="D76" i="1"/>
  <c r="G75" i="1"/>
  <c r="F75" i="1"/>
  <c r="E75" i="1"/>
  <c r="D75" i="1"/>
  <c r="G74" i="1"/>
  <c r="F74" i="1"/>
  <c r="E74" i="1"/>
  <c r="D74" i="1"/>
  <c r="G73" i="1"/>
  <c r="F73" i="1"/>
  <c r="E73" i="1"/>
  <c r="D73" i="1"/>
  <c r="G72" i="1"/>
  <c r="F72" i="1"/>
  <c r="E72" i="1"/>
  <c r="D72" i="1"/>
  <c r="G71" i="1"/>
  <c r="F71" i="1"/>
  <c r="E71" i="1"/>
  <c r="D71" i="1"/>
  <c r="G70" i="1"/>
  <c r="F70" i="1"/>
  <c r="E70" i="1"/>
  <c r="D70" i="1"/>
  <c r="G69" i="1"/>
  <c r="F69" i="1"/>
  <c r="E69" i="1"/>
  <c r="D69" i="1"/>
  <c r="G68" i="1"/>
  <c r="F68" i="1"/>
  <c r="E68" i="1"/>
  <c r="D68" i="1"/>
  <c r="G67" i="1"/>
  <c r="F67" i="1"/>
  <c r="E67" i="1"/>
  <c r="D67" i="1"/>
  <c r="G66" i="1"/>
  <c r="F66" i="1"/>
  <c r="E66" i="1"/>
  <c r="D66" i="1"/>
  <c r="G65" i="1"/>
  <c r="F65" i="1"/>
  <c r="E65" i="1"/>
  <c r="D65" i="1"/>
  <c r="G64" i="1"/>
  <c r="F64" i="1"/>
  <c r="E64" i="1"/>
  <c r="D64" i="1"/>
  <c r="G63" i="1"/>
  <c r="F63" i="1"/>
  <c r="E63" i="1"/>
  <c r="D63" i="1"/>
  <c r="G62" i="1"/>
  <c r="F62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  <c r="G10" i="1"/>
  <c r="F10" i="1"/>
  <c r="E10" i="1"/>
  <c r="D10" i="1"/>
  <c r="BJ85" i="1" l="1"/>
  <c r="AX85" i="1"/>
  <c r="BB85" i="1"/>
  <c r="AP85" i="1"/>
  <c r="AO85" i="1"/>
  <c r="AN85" i="1"/>
  <c r="AM85" i="1"/>
  <c r="AL85" i="1"/>
  <c r="AJ85" i="1"/>
  <c r="AI85" i="1"/>
  <c r="AH85" i="1"/>
  <c r="AG85" i="1"/>
  <c r="AF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J85" i="1"/>
  <c r="C85" i="1"/>
  <c r="K85" i="1"/>
  <c r="F85" i="1"/>
  <c r="E85" i="1"/>
  <c r="G85" i="1"/>
  <c r="D85" i="1"/>
  <c r="I85" i="1"/>
  <c r="BC85" i="1" l="1"/>
  <c r="L8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Cabral, Hadley (DOE)</author>
  </authors>
  <commentList>
    <comment ref="AU8" authorId="0" shapeId="0" xr:uid="{2D55A7EF-1F80-49D2-B48A-C42AE5291A14}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local foundation and nss reduction</t>
        </r>
      </text>
    </comment>
    <comment ref="BG8" authorId="0" shapeId="0" xr:uid="{12213D09-1DD4-4B14-99AC-E4FDBD2C0FF4}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local foundation and nss reduction</t>
        </r>
      </text>
    </comment>
  </commentList>
</comments>
</file>

<file path=xl/sharedStrings.xml><?xml version="1.0" encoding="utf-8"?>
<sst xmlns="http://schemas.openxmlformats.org/spreadsheetml/2006/main" count="142" uniqueCount="134">
  <si>
    <t>F T E</t>
  </si>
  <si>
    <t>T U I T I O N</t>
  </si>
  <si>
    <t xml:space="preserve">R A W    C H A R T E R   D A T A </t>
  </si>
  <si>
    <t xml:space="preserve">  S I B L I N G S</t>
  </si>
  <si>
    <t xml:space="preserve"> </t>
  </si>
  <si>
    <t>P R I O R     Y E A R     A D J U S T M E N T S - includes siblings</t>
  </si>
  <si>
    <t xml:space="preserve">P R I O R     Y R    S I B L I N G    O N L Y    A D J </t>
  </si>
  <si>
    <t>LEA</t>
  </si>
  <si>
    <t>CHARTER SCHOOL</t>
  </si>
  <si>
    <t>PROJECTED
(MAXIMUM)
FTE</t>
  </si>
  <si>
    <t>FTE IN 
EXCESS OF 
PROJECTION
MAX</t>
  </si>
  <si>
    <t>TRANS-
POR-
TATION
FTE</t>
  </si>
  <si>
    <t>SIBLING
FTE</t>
  </si>
  <si>
    <t>REPORTED
FTE</t>
  </si>
  <si>
    <t>FOUNDATION TUITION</t>
  </si>
  <si>
    <t>TRANSPOR-
TATION
TUITION</t>
  </si>
  <si>
    <t>FACILITILES TUITION</t>
  </si>
  <si>
    <t>TOTAL
PAYMENT
TO CHARTER</t>
  </si>
  <si>
    <t>Lea</t>
  </si>
  <si>
    <t>Local Facilities Tuition</t>
  </si>
  <si>
    <t>FTE</t>
  </si>
  <si>
    <t>Local
Found
Adj</t>
  </si>
  <si>
    <t>Local
Transp
Adj</t>
  </si>
  <si>
    <t>Local
Facilities
Adj</t>
  </si>
  <si>
    <t>TOTAL
LOCAL
Adj</t>
  </si>
  <si>
    <t>State
Found
Adj</t>
  </si>
  <si>
    <t>State
Transp
Adj</t>
  </si>
  <si>
    <t>State
Facilities
Adj</t>
  </si>
  <si>
    <t>TOTAL
STATE
Adj</t>
  </si>
  <si>
    <t>TOTAL
PRIOR
YEAR
ADJ</t>
  </si>
  <si>
    <t>x</t>
  </si>
  <si>
    <t>EXCEL ACADEMY</t>
  </si>
  <si>
    <t>ACADEMY OF THE PACIFIC RIM</t>
  </si>
  <si>
    <t>FOUR RIVERS</t>
  </si>
  <si>
    <t>BERKSHIRE ARTS AND TECHNOLOGY</t>
  </si>
  <si>
    <t>BOSTON PREPARATORY</t>
  </si>
  <si>
    <t>BRIDGE BOSTON</t>
  </si>
  <si>
    <t>CHRISTA MCAULIFFE</t>
  </si>
  <si>
    <t>HELEN Y. DAVIS LEADERSHIP ACADEMY</t>
  </si>
  <si>
    <t>BENJAMIN BANNEKER</t>
  </si>
  <si>
    <t>COMMUNITY DAY - GATEWAY</t>
  </si>
  <si>
    <t>BROOKE</t>
  </si>
  <si>
    <t>KIPP ACADEMY LYNN</t>
  </si>
  <si>
    <t>ADVANCED MATH AND SCIENCE ACADEMY</t>
  </si>
  <si>
    <t>COMMUNITY DAY - R. KINGMAN WEBSTER</t>
  </si>
  <si>
    <t>CAPE COD LIGHTHOUSE</t>
  </si>
  <si>
    <t>INNOVATION ACADEMY</t>
  </si>
  <si>
    <t>COMMUNITY CS OF CAMBRIDGE</t>
  </si>
  <si>
    <t>CITY ON A HILL - CIRCUIT ST</t>
  </si>
  <si>
    <t>CODMAN ACADEMY</t>
  </si>
  <si>
    <t>CONSERVATORY LAB</t>
  </si>
  <si>
    <t>COMMUNITY DAY - PROSPECT</t>
  </si>
  <si>
    <t>SABIS INTERNATIONAL</t>
  </si>
  <si>
    <t>NEIGHBORHOOD HOUSE</t>
  </si>
  <si>
    <t>ABBY KELLEY FOSTER</t>
  </si>
  <si>
    <t>FOXBOROUGH REGIONAL</t>
  </si>
  <si>
    <t>BENJAMIN FRANKLIN CLASSICAL</t>
  </si>
  <si>
    <t>BOSTON COLLEGIATE</t>
  </si>
  <si>
    <t>HILLTOWN COOPERATIVE</t>
  </si>
  <si>
    <t>HOLYOKE COMMUNITY</t>
  </si>
  <si>
    <t>LAWRENCE FAMILY DEVELOPMENT</t>
  </si>
  <si>
    <t>HILL VIEW MONTESSORI</t>
  </si>
  <si>
    <t>LOWELL COMMUNITY</t>
  </si>
  <si>
    <t>LOWELL MIDDLESEX ACADEMY</t>
  </si>
  <si>
    <t>KIPP ACADEMY BOSTON</t>
  </si>
  <si>
    <t>MARBLEHEAD COMMUNITY</t>
  </si>
  <si>
    <t>MARTHA'S VINEYARD</t>
  </si>
  <si>
    <t>MATCH</t>
  </si>
  <si>
    <t>MYSTIC VALLEY REGIONAL</t>
  </si>
  <si>
    <t>SIZER SCHOOL, A NORTH CENTRAL CHARTER ESSENTIAL SCHOOL</t>
  </si>
  <si>
    <t>FRANCIS W. PARKER CHARTER ESSENTIAL</t>
  </si>
  <si>
    <t>PIONEER VALLEY PERFORMING ARTS</t>
  </si>
  <si>
    <t>BOSTON RENAISSANCE</t>
  </si>
  <si>
    <t>RIVER VALLEY</t>
  </si>
  <si>
    <t>RISING TIDE</t>
  </si>
  <si>
    <t>ROXBURY PREPARATORY</t>
  </si>
  <si>
    <t>SALEM ACADEMY</t>
  </si>
  <si>
    <t>SEVEN HILLS</t>
  </si>
  <si>
    <t>PROSPECT HILL ACADEMY</t>
  </si>
  <si>
    <t>SOUTH SHORE</t>
  </si>
  <si>
    <t>STURGIS</t>
  </si>
  <si>
    <t>ATLANTIS</t>
  </si>
  <si>
    <t>MARTIN LUTHER KING JR CS OF EXCELLENCE</t>
  </si>
  <si>
    <t>PHOENIX CHARTER ACADEMY</t>
  </si>
  <si>
    <t>PIONEER CS OF SCIENCE</t>
  </si>
  <si>
    <t>GLOBAL LEARNING</t>
  </si>
  <si>
    <t>PIONEER VALLEY CHINESE IMMERSION</t>
  </si>
  <si>
    <t>VERITAS PREPARATORY</t>
  </si>
  <si>
    <t>HAMPDEN CS OF SCIENCE EAST</t>
  </si>
  <si>
    <t>PAULO FREIRE SOCIAL JUSTICE</t>
  </si>
  <si>
    <t>BAYSTATE ACADEMY</t>
  </si>
  <si>
    <t>COLLEGIATE CS OF LOWELL</t>
  </si>
  <si>
    <t>CITY ON A HILL - DUDLEY SQUARE</t>
  </si>
  <si>
    <t>PIONEER CS OF SCIENCE II</t>
  </si>
  <si>
    <t>CITY ON A HILL NEW BEDFORD</t>
  </si>
  <si>
    <t>PHOENIX CHARTER ACADEMY SPRINGFIELD</t>
  </si>
  <si>
    <t>ARGOSY COLLEGIATE</t>
  </si>
  <si>
    <t>SPRINGFIELD PREPARATORY</t>
  </si>
  <si>
    <t>NEW HEIGHTS CS OF BROCKTON</t>
  </si>
  <si>
    <t>LIBERTAS ACADEMY</t>
  </si>
  <si>
    <t xml:space="preserve">OLD STURBRIDGE ACADEMY </t>
  </si>
  <si>
    <t>HAMPDEN CS OF SCIENCE WEST</t>
  </si>
  <si>
    <t>MAP ACADEMY</t>
  </si>
  <si>
    <t>PHOENIX CHARTER ACADEMY LAWRENCE</t>
  </si>
  <si>
    <t>STATE TOTAL</t>
  </si>
  <si>
    <t>Massachusetts Department of Elementary and Secondary Education</t>
  </si>
  <si>
    <t>Office of District and School Finance</t>
  </si>
  <si>
    <t>P R I V A T E  /  H O M E  S C H O O L</t>
  </si>
  <si>
    <t>Total
FTE</t>
  </si>
  <si>
    <t>FTE
Cap</t>
  </si>
  <si>
    <t>Transp
FTE</t>
  </si>
  <si>
    <t>Unadj
Local
Tuition</t>
  </si>
  <si>
    <t>Sib
Reduc-
tion</t>
  </si>
  <si>
    <t>NSS
Reduc-
tion</t>
  </si>
  <si>
    <t>Adjusted
Local
Payment</t>
  </si>
  <si>
    <t>Local
Trans-
poration</t>
  </si>
  <si>
    <t>Total
Local
Payment</t>
  </si>
  <si>
    <t>State
Tuition</t>
  </si>
  <si>
    <t>State
Trans-
portation</t>
  </si>
  <si>
    <t>State
Facilities
Tuition</t>
  </si>
  <si>
    <t>Total
State
Payment</t>
  </si>
  <si>
    <t>Total
Payment
to Charter</t>
  </si>
  <si>
    <t>NSS Sib FTE</t>
  </si>
  <si>
    <t>NSS Sib Base Payment</t>
  </si>
  <si>
    <t>NSS Sib Transp</t>
  </si>
  <si>
    <t>NSS Sib Facilities Tuition</t>
  </si>
  <si>
    <t>Total NSS SibTuition</t>
  </si>
  <si>
    <t>Priv/HS FTE</t>
  </si>
  <si>
    <t>Priv/HS Base Payment</t>
  </si>
  <si>
    <t>Priv/HS Transp</t>
  </si>
  <si>
    <t>Priv/HS Facilities Tuition</t>
  </si>
  <si>
    <t>Total Priv/HS Tuition</t>
  </si>
  <si>
    <t xml:space="preserve">  F Y 1 9    C h a r t e r   S c h o o l   F T E   a n d   T u i t i o n   (Q 4) </t>
  </si>
  <si>
    <t>ALMA DEL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</si>
</sst>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0_);[Red]\(0\)"/>
    <numFmt numFmtId="166" formatCode="#,##0.0_);[Red]\(#,##0.0\)"/>
    <numFmt numFmtId="167" formatCode="0_);\(0\)"/>
    <numFmt numFmtId="168" formatCode="_(* #,##0_);_(* \(#,##0\);_(* &quot;-&quot;??_);_(@_)"/>
  </numFmts>
  <fonts count="34" x14ac:knownFonts="1">
    <font>
      <sz val="11"/>
      <name val="Calibri"/>
      <family val="2"/>
    </font>
    <font>
      <sz val="9"/>
      <color theme="1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12"/>
      <name val="Times New Roman"/>
      <family val="1"/>
    </font>
    <font>
      <sz val="9"/>
      <color indexed="9"/>
      <name val="Calibri"/>
      <family val="2"/>
    </font>
    <font>
      <b/>
      <sz val="9"/>
      <name val="Arial"/>
      <family val="2"/>
    </font>
    <font>
      <sz val="12"/>
      <color indexed="9"/>
      <name val="Calibri"/>
      <family val="2"/>
    </font>
    <font>
      <b/>
      <sz val="18"/>
      <color theme="2" tint="-9.9978637043366805E-2"/>
      <name val="Calibri"/>
      <family val="2"/>
    </font>
    <font>
      <b/>
      <sz val="18"/>
      <color theme="2"/>
      <name val="Calibri"/>
      <family val="2"/>
    </font>
    <font>
      <b/>
      <sz val="18"/>
      <color indexed="23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sz val="12"/>
      <name val="Calibri"/>
      <family val="2"/>
    </font>
    <font>
      <b/>
      <sz val="12"/>
      <name val="Arial"/>
      <family val="2"/>
    </font>
    <font>
      <b/>
      <sz val="12"/>
      <color theme="4" tint="0.79998168889431442"/>
      <name val="Calibri"/>
      <family val="2"/>
    </font>
    <font>
      <sz val="12"/>
      <color theme="4" tint="0.79998168889431442"/>
      <name val="Calibri"/>
      <family val="2"/>
    </font>
    <font>
      <sz val="10"/>
      <color indexed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63"/>
      <name val="Calibri"/>
      <family val="2"/>
    </font>
    <font>
      <b/>
      <sz val="10"/>
      <name val="Arial"/>
      <family val="2"/>
    </font>
    <font>
      <sz val="10"/>
      <color theme="2"/>
      <name val="Calibri"/>
      <family val="2"/>
    </font>
    <font>
      <sz val="9"/>
      <color theme="2"/>
      <name val="Calibri"/>
      <family val="2"/>
    </font>
    <font>
      <sz val="9"/>
      <color indexed="63"/>
      <name val="Calibri"/>
      <family val="2"/>
    </font>
    <font>
      <sz val="9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name val="Calibri"/>
      <family val="2"/>
    </font>
    <font>
      <sz val="14"/>
      <name val="Century Gothic"/>
      <family val="2"/>
    </font>
    <font>
      <b/>
      <sz val="9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8A8DA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EEEED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7" fillId="0" borderId="0"/>
    <xf numFmtId="43" fontId="7" fillId="0" borderId="0" applyFont="0" applyFill="0" applyBorder="0" applyAlignment="0" applyProtection="0"/>
  </cellStyleXfs>
  <cellXfs count="149">
    <xf numFmtId="0" fontId="0" fillId="0" borderId="0" xfId="0"/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5" fillId="0" borderId="0" xfId="3" applyFont="1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4" fillId="0" borderId="0" xfId="5" applyFont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4" fillId="0" borderId="0" xfId="2" applyFont="1"/>
    <xf numFmtId="0" fontId="8" fillId="0" borderId="0" xfId="4" applyFont="1" applyFill="1" applyBorder="1" applyAlignment="1">
      <alignment horizontal="center" vertical="center"/>
    </xf>
    <xf numFmtId="0" fontId="6" fillId="0" borderId="0" xfId="3" applyFont="1"/>
    <xf numFmtId="0" fontId="9" fillId="0" borderId="0" xfId="3" applyFont="1"/>
    <xf numFmtId="0" fontId="9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left" vertical="center" indent="8"/>
    </xf>
    <xf numFmtId="0" fontId="12" fillId="3" borderId="2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/>
    </xf>
    <xf numFmtId="0" fontId="12" fillId="3" borderId="5" xfId="2" applyFont="1" applyFill="1" applyBorder="1" applyAlignment="1">
      <alignment horizontal="left" vertical="center" indent="3"/>
    </xf>
    <xf numFmtId="0" fontId="12" fillId="3" borderId="5" xfId="2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5" fillId="4" borderId="4" xfId="0" applyFont="1" applyFill="1" applyBorder="1" applyAlignment="1">
      <alignment horizontal="left" vertical="center"/>
    </xf>
    <xf numFmtId="0" fontId="16" fillId="4" borderId="5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6" fillId="0" borderId="0" xfId="0" applyFont="1"/>
    <xf numFmtId="0" fontId="18" fillId="5" borderId="4" xfId="0" applyFont="1" applyFill="1" applyBorder="1" applyAlignment="1">
      <alignment horizontal="left" vertical="center"/>
    </xf>
    <xf numFmtId="0" fontId="18" fillId="5" borderId="5" xfId="0" applyFont="1" applyFill="1" applyBorder="1" applyAlignment="1">
      <alignment horizontal="left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20" fillId="4" borderId="1" xfId="4" applyFont="1" applyFill="1" applyBorder="1" applyAlignment="1">
      <alignment horizontal="center" wrapText="1"/>
    </xf>
    <xf numFmtId="0" fontId="20" fillId="4" borderId="2" xfId="4" applyFont="1" applyFill="1" applyBorder="1" applyAlignment="1">
      <alignment horizontal="left"/>
    </xf>
    <xf numFmtId="0" fontId="20" fillId="4" borderId="1" xfId="4" applyFont="1" applyFill="1" applyBorder="1" applyAlignment="1">
      <alignment horizontal="right" wrapText="1"/>
    </xf>
    <xf numFmtId="0" fontId="20" fillId="4" borderId="2" xfId="4" applyFont="1" applyFill="1" applyBorder="1" applyAlignment="1">
      <alignment horizontal="right" wrapText="1"/>
    </xf>
    <xf numFmtId="0" fontId="20" fillId="4" borderId="3" xfId="4" applyFont="1" applyFill="1" applyBorder="1" applyAlignment="1">
      <alignment horizontal="right" wrapText="1" indent="1"/>
    </xf>
    <xf numFmtId="0" fontId="20" fillId="0" borderId="0" xfId="4" applyFont="1" applyFill="1" applyBorder="1" applyAlignment="1">
      <alignment horizontal="right" wrapText="1"/>
    </xf>
    <xf numFmtId="0" fontId="21" fillId="0" borderId="0" xfId="3" applyFont="1" applyAlignment="1">
      <alignment horizontal="center" vertical="center"/>
    </xf>
    <xf numFmtId="0" fontId="23" fillId="6" borderId="5" xfId="0" applyFont="1" applyFill="1" applyBorder="1" applyAlignment="1">
      <alignment horizontal="center" wrapText="1"/>
    </xf>
    <xf numFmtId="0" fontId="22" fillId="6" borderId="6" xfId="0" applyFont="1" applyFill="1" applyBorder="1" applyAlignment="1">
      <alignment horizontal="right" wrapText="1"/>
    </xf>
    <xf numFmtId="0" fontId="22" fillId="0" borderId="0" xfId="0" applyFont="1"/>
    <xf numFmtId="0" fontId="23" fillId="6" borderId="4" xfId="0" applyFont="1" applyFill="1" applyBorder="1" applyAlignment="1">
      <alignment horizontal="center" wrapText="1"/>
    </xf>
    <xf numFmtId="0" fontId="23" fillId="6" borderId="6" xfId="0" applyFont="1" applyFill="1" applyBorder="1" applyAlignment="1">
      <alignment horizontal="center" wrapText="1"/>
    </xf>
    <xf numFmtId="0" fontId="25" fillId="7" borderId="4" xfId="0" applyFont="1" applyFill="1" applyBorder="1" applyAlignment="1">
      <alignment horizontal="center" wrapText="1"/>
    </xf>
    <xf numFmtId="0" fontId="25" fillId="7" borderId="5" xfId="0" applyFont="1" applyFill="1" applyBorder="1" applyAlignment="1">
      <alignment horizontal="right" wrapText="1" indent="1"/>
    </xf>
    <xf numFmtId="0" fontId="25" fillId="8" borderId="8" xfId="0" applyFont="1" applyFill="1" applyBorder="1" applyAlignment="1">
      <alignment horizontal="right" wrapText="1" indent="1"/>
    </xf>
    <xf numFmtId="0" fontId="24" fillId="0" borderId="0" xfId="3" applyFont="1" applyAlignment="1">
      <alignment horizontal="center" vertical="center"/>
    </xf>
    <xf numFmtId="0" fontId="25" fillId="7" borderId="5" xfId="0" applyFont="1" applyFill="1" applyBorder="1" applyAlignment="1">
      <alignment horizontal="center" wrapText="1"/>
    </xf>
    <xf numFmtId="0" fontId="8" fillId="4" borderId="9" xfId="4" applyFont="1" applyFill="1" applyBorder="1" applyAlignment="1">
      <alignment horizontal="center" wrapText="1"/>
    </xf>
    <xf numFmtId="0" fontId="8" fillId="4" borderId="10" xfId="4" applyFont="1" applyFill="1" applyBorder="1"/>
    <xf numFmtId="0" fontId="8" fillId="4" borderId="9" xfId="4" applyFont="1" applyFill="1" applyBorder="1"/>
    <xf numFmtId="0" fontId="8" fillId="4" borderId="10" xfId="4" applyFont="1" applyFill="1" applyBorder="1" applyAlignment="1">
      <alignment horizontal="center"/>
    </xf>
    <xf numFmtId="0" fontId="8" fillId="4" borderId="11" xfId="4" applyFont="1" applyFill="1" applyBorder="1" applyAlignment="1">
      <alignment horizontal="right" indent="1"/>
    </xf>
    <xf numFmtId="0" fontId="8" fillId="0" borderId="0" xfId="4" applyFont="1" applyFill="1" applyBorder="1" applyAlignment="1">
      <alignment horizontal="center"/>
    </xf>
    <xf numFmtId="0" fontId="8" fillId="4" borderId="9" xfId="4" applyFont="1" applyFill="1" applyBorder="1" applyAlignment="1">
      <alignment horizontal="center"/>
    </xf>
    <xf numFmtId="0" fontId="5" fillId="6" borderId="0" xfId="0" applyFont="1" applyFill="1" applyBorder="1"/>
    <xf numFmtId="0" fontId="5" fillId="6" borderId="6" xfId="0" applyFont="1" applyFill="1" applyBorder="1" applyAlignment="1">
      <alignment horizontal="right" wrapText="1"/>
    </xf>
    <xf numFmtId="0" fontId="5" fillId="6" borderId="12" xfId="0" applyFont="1" applyFill="1" applyBorder="1"/>
    <xf numFmtId="0" fontId="4" fillId="6" borderId="13" xfId="3" applyFont="1" applyFill="1" applyBorder="1"/>
    <xf numFmtId="0" fontId="26" fillId="7" borderId="4" xfId="0" applyFont="1" applyFill="1" applyBorder="1" applyAlignment="1">
      <alignment horizontal="center" wrapText="1"/>
    </xf>
    <xf numFmtId="0" fontId="26" fillId="7" borderId="5" xfId="0" applyFont="1" applyFill="1" applyBorder="1" applyAlignment="1">
      <alignment horizontal="right" wrapText="1" indent="1"/>
    </xf>
    <xf numFmtId="0" fontId="26" fillId="8" borderId="8" xfId="0" applyFont="1" applyFill="1" applyBorder="1" applyAlignment="1">
      <alignment horizontal="right" wrapText="1" indent="1"/>
    </xf>
    <xf numFmtId="0" fontId="26" fillId="7" borderId="5" xfId="0" applyFont="1" applyFill="1" applyBorder="1" applyAlignment="1">
      <alignment horizontal="center" wrapText="1"/>
    </xf>
    <xf numFmtId="0" fontId="5" fillId="0" borderId="0" xfId="4" applyFont="1" applyBorder="1" applyAlignment="1">
      <alignment horizontal="center"/>
    </xf>
    <xf numFmtId="0" fontId="5" fillId="0" borderId="0" xfId="4" applyFont="1" applyBorder="1"/>
    <xf numFmtId="164" fontId="5" fillId="0" borderId="12" xfId="4" applyNumberFormat="1" applyFont="1" applyBorder="1" applyAlignment="1">
      <alignment horizontal="right" indent="1"/>
    </xf>
    <xf numFmtId="164" fontId="5" fillId="0" borderId="0" xfId="4" applyNumberFormat="1" applyFont="1" applyBorder="1" applyAlignment="1">
      <alignment horizontal="right" indent="1"/>
    </xf>
    <xf numFmtId="164" fontId="5" fillId="0" borderId="13" xfId="4" applyNumberFormat="1" applyFont="1" applyBorder="1" applyAlignment="1">
      <alignment horizontal="right" indent="2"/>
    </xf>
    <xf numFmtId="40" fontId="5" fillId="0" borderId="0" xfId="4" applyNumberFormat="1" applyFont="1" applyFill="1" applyBorder="1" applyAlignment="1">
      <alignment horizontal="center"/>
    </xf>
    <xf numFmtId="38" fontId="5" fillId="0" borderId="12" xfId="4" applyNumberFormat="1" applyFont="1" applyBorder="1" applyAlignment="1">
      <alignment horizontal="right" indent="1"/>
    </xf>
    <xf numFmtId="38" fontId="5" fillId="0" borderId="0" xfId="4" applyNumberFormat="1" applyFont="1" applyBorder="1" applyAlignment="1">
      <alignment horizontal="right" indent="1"/>
    </xf>
    <xf numFmtId="38" fontId="5" fillId="0" borderId="13" xfId="4" applyNumberFormat="1" applyFont="1" applyBorder="1" applyAlignment="1">
      <alignment horizontal="right" indent="1"/>
    </xf>
    <xf numFmtId="165" fontId="5" fillId="0" borderId="12" xfId="0" applyNumberFormat="1" applyFont="1" applyBorder="1" applyAlignment="1">
      <alignment horizontal="center"/>
    </xf>
    <xf numFmtId="166" fontId="5" fillId="0" borderId="0" xfId="0" applyNumberFormat="1" applyFont="1" applyBorder="1"/>
    <xf numFmtId="38" fontId="5" fillId="0" borderId="0" xfId="0" applyNumberFormat="1" applyFont="1" applyBorder="1"/>
    <xf numFmtId="38" fontId="5" fillId="0" borderId="13" xfId="0" applyNumberFormat="1" applyFont="1" applyBorder="1"/>
    <xf numFmtId="0" fontId="5" fillId="0" borderId="12" xfId="0" applyNumberFormat="1" applyFont="1" applyBorder="1" applyAlignment="1">
      <alignment horizontal="center"/>
    </xf>
    <xf numFmtId="38" fontId="5" fillId="0" borderId="0" xfId="0" applyNumberFormat="1" applyFont="1" applyBorder="1" applyAlignment="1">
      <alignment horizontal="right" indent="1"/>
    </xf>
    <xf numFmtId="38" fontId="5" fillId="2" borderId="0" xfId="0" applyNumberFormat="1" applyFont="1" applyFill="1" applyBorder="1" applyAlignment="1">
      <alignment horizontal="right" indent="1"/>
    </xf>
    <xf numFmtId="38" fontId="5" fillId="2" borderId="7" xfId="0" applyNumberFormat="1" applyFont="1" applyFill="1" applyBorder="1" applyAlignment="1">
      <alignment horizontal="right" indent="1"/>
    </xf>
    <xf numFmtId="39" fontId="5" fillId="0" borderId="0" xfId="0" applyNumberFormat="1" applyFont="1" applyBorder="1" applyAlignment="1">
      <alignment horizontal="center"/>
    </xf>
    <xf numFmtId="37" fontId="5" fillId="0" borderId="0" xfId="0" applyNumberFormat="1" applyFont="1" applyBorder="1" applyAlignment="1">
      <alignment horizontal="right" indent="1"/>
    </xf>
    <xf numFmtId="167" fontId="8" fillId="4" borderId="14" xfId="1" quotePrefix="1" applyNumberFormat="1" applyFont="1" applyFill="1" applyBorder="1" applyAlignment="1">
      <alignment horizontal="center"/>
    </xf>
    <xf numFmtId="0" fontId="8" fillId="4" borderId="15" xfId="4" applyFont="1" applyFill="1" applyBorder="1"/>
    <xf numFmtId="40" fontId="8" fillId="4" borderId="14" xfId="4" applyNumberFormat="1" applyFont="1" applyFill="1" applyBorder="1" applyAlignment="1">
      <alignment horizontal="right"/>
    </xf>
    <xf numFmtId="40" fontId="8" fillId="4" borderId="15" xfId="4" applyNumberFormat="1" applyFont="1" applyFill="1" applyBorder="1" applyAlignment="1">
      <alignment horizontal="right"/>
    </xf>
    <xf numFmtId="40" fontId="8" fillId="4" borderId="16" xfId="4" applyNumberFormat="1" applyFont="1" applyFill="1" applyBorder="1" applyAlignment="1">
      <alignment horizontal="right" indent="1"/>
    </xf>
    <xf numFmtId="40" fontId="8" fillId="0" borderId="0" xfId="4" applyNumberFormat="1" applyFont="1" applyFill="1" applyBorder="1" applyAlignment="1">
      <alignment horizontal="center"/>
    </xf>
    <xf numFmtId="38" fontId="8" fillId="4" borderId="14" xfId="4" applyNumberFormat="1" applyFont="1" applyFill="1" applyBorder="1" applyAlignment="1">
      <alignment horizontal="right"/>
    </xf>
    <xf numFmtId="38" fontId="8" fillId="4" borderId="15" xfId="4" applyNumberFormat="1" applyFont="1" applyFill="1" applyBorder="1" applyAlignment="1">
      <alignment horizontal="right"/>
    </xf>
    <xf numFmtId="38" fontId="8" fillId="4" borderId="16" xfId="4" applyNumberFormat="1" applyFont="1" applyFill="1" applyBorder="1" applyAlignment="1">
      <alignment horizontal="right" indent="1"/>
    </xf>
    <xf numFmtId="168" fontId="26" fillId="7" borderId="2" xfId="6" applyNumberFormat="1" applyFont="1" applyFill="1" applyBorder="1"/>
    <xf numFmtId="168" fontId="26" fillId="7" borderId="5" xfId="6" applyNumberFormat="1" applyFont="1" applyFill="1" applyBorder="1"/>
    <xf numFmtId="168" fontId="26" fillId="8" borderId="8" xfId="6" applyNumberFormat="1" applyFont="1" applyFill="1" applyBorder="1"/>
    <xf numFmtId="39" fontId="26" fillId="7" borderId="2" xfId="6" applyNumberFormat="1" applyFont="1" applyFill="1" applyBorder="1" applyAlignment="1">
      <alignment horizontal="center"/>
    </xf>
    <xf numFmtId="0" fontId="4" fillId="0" borderId="0" xfId="4" applyFont="1"/>
    <xf numFmtId="0" fontId="4" fillId="0" borderId="0" xfId="4" applyFont="1" applyAlignment="1">
      <alignment horizontal="center"/>
    </xf>
    <xf numFmtId="0" fontId="4" fillId="0" borderId="0" xfId="4" applyFont="1" applyFill="1" applyBorder="1" applyAlignment="1">
      <alignment horizontal="center"/>
    </xf>
    <xf numFmtId="168" fontId="5" fillId="0" borderId="0" xfId="0" applyNumberFormat="1" applyFont="1" applyBorder="1"/>
    <xf numFmtId="168" fontId="5" fillId="0" borderId="0" xfId="0" applyNumberFormat="1" applyFont="1"/>
    <xf numFmtId="0" fontId="28" fillId="0" borderId="0" xfId="4" applyFont="1"/>
    <xf numFmtId="38" fontId="28" fillId="0" borderId="0" xfId="4" applyNumberFormat="1" applyFont="1"/>
    <xf numFmtId="0" fontId="28" fillId="0" borderId="0" xfId="3" applyFont="1" applyAlignment="1">
      <alignment horizontal="center"/>
    </xf>
    <xf numFmtId="0" fontId="28" fillId="0" borderId="0" xfId="3" applyFont="1"/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16" fillId="0" borderId="0" xfId="2" applyFont="1" applyAlignment="1">
      <alignment horizontal="left" vertical="center"/>
    </xf>
    <xf numFmtId="0" fontId="22" fillId="6" borderId="4" xfId="0" applyFont="1" applyFill="1" applyBorder="1" applyAlignment="1">
      <alignment horizontal="center" wrapText="1"/>
    </xf>
    <xf numFmtId="0" fontId="23" fillId="6" borderId="5" xfId="0" applyFont="1" applyFill="1" applyBorder="1" applyAlignment="1">
      <alignment horizontal="right" wrapText="1" indent="1"/>
    </xf>
    <xf numFmtId="0" fontId="5" fillId="6" borderId="4" xfId="0" applyFont="1" applyFill="1" applyBorder="1" applyAlignment="1">
      <alignment horizontal="center" wrapText="1"/>
    </xf>
    <xf numFmtId="37" fontId="1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39" fontId="1" fillId="0" borderId="0" xfId="0" applyNumberFormat="1" applyFont="1" applyBorder="1" applyAlignment="1">
      <alignment horizontal="center" vertical="center"/>
    </xf>
    <xf numFmtId="37" fontId="1" fillId="0" borderId="13" xfId="0" applyNumberFormat="1" applyFont="1" applyBorder="1" applyAlignment="1">
      <alignment horizontal="center" vertical="center"/>
    </xf>
    <xf numFmtId="39" fontId="1" fillId="0" borderId="0" xfId="0" applyNumberFormat="1" applyFont="1" applyAlignment="1">
      <alignment horizontal="center" vertical="center"/>
    </xf>
    <xf numFmtId="40" fontId="27" fillId="6" borderId="5" xfId="0" applyNumberFormat="1" applyFont="1" applyFill="1" applyBorder="1" applyAlignment="1">
      <alignment horizontal="right"/>
    </xf>
    <xf numFmtId="38" fontId="27" fillId="6" borderId="5" xfId="0" applyNumberFormat="1" applyFont="1" applyFill="1" applyBorder="1" applyAlignment="1">
      <alignment horizontal="right"/>
    </xf>
    <xf numFmtId="38" fontId="27" fillId="6" borderId="6" xfId="0" applyNumberFormat="1" applyFont="1" applyFill="1" applyBorder="1" applyAlignment="1">
      <alignment horizontal="right"/>
    </xf>
    <xf numFmtId="39" fontId="1" fillId="6" borderId="5" xfId="0" applyNumberFormat="1" applyFont="1" applyFill="1" applyBorder="1" applyAlignment="1">
      <alignment horizontal="center" vertical="center"/>
    </xf>
    <xf numFmtId="37" fontId="1" fillId="6" borderId="6" xfId="0" applyNumberFormat="1" applyFont="1" applyFill="1" applyBorder="1" applyAlignment="1">
      <alignment horizontal="center" vertical="center"/>
    </xf>
    <xf numFmtId="0" fontId="33" fillId="8" borderId="8" xfId="0" applyFont="1" applyFill="1" applyBorder="1" applyAlignment="1">
      <alignment horizontal="center"/>
    </xf>
    <xf numFmtId="0" fontId="16" fillId="0" borderId="0" xfId="0" applyFont="1" applyBorder="1"/>
    <xf numFmtId="0" fontId="22" fillId="0" borderId="0" xfId="0" applyFont="1" applyBorder="1"/>
    <xf numFmtId="37" fontId="1" fillId="0" borderId="0" xfId="0" applyNumberFormat="1" applyFont="1" applyBorder="1" applyAlignment="1">
      <alignment horizontal="center" vertical="center"/>
    </xf>
    <xf numFmtId="37" fontId="1" fillId="6" borderId="5" xfId="0" applyNumberFormat="1" applyFont="1" applyFill="1" applyBorder="1" applyAlignment="1">
      <alignment horizontal="center" vertical="center"/>
    </xf>
    <xf numFmtId="39" fontId="1" fillId="0" borderId="12" xfId="0" applyNumberFormat="1" applyFont="1" applyBorder="1" applyAlignment="1">
      <alignment horizontal="center" vertical="center"/>
    </xf>
    <xf numFmtId="39" fontId="1" fillId="6" borderId="4" xfId="0" applyNumberFormat="1" applyFont="1" applyFill="1" applyBorder="1" applyAlignment="1">
      <alignment horizontal="center"/>
    </xf>
    <xf numFmtId="166" fontId="5" fillId="0" borderId="0" xfId="0" applyNumberFormat="1" applyFont="1" applyBorder="1" applyAlignment="1">
      <alignment horizontal="right" inden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4" fillId="0" borderId="0" xfId="3" applyFont="1" applyFill="1"/>
    <xf numFmtId="0" fontId="8" fillId="4" borderId="2" xfId="4" applyFont="1" applyFill="1" applyBorder="1" applyAlignment="1">
      <alignment horizontal="right" wrapText="1"/>
    </xf>
    <xf numFmtId="43" fontId="26" fillId="7" borderId="5" xfId="6" applyNumberFormat="1" applyFont="1" applyFill="1" applyBorder="1"/>
    <xf numFmtId="38" fontId="5" fillId="0" borderId="0" xfId="0" applyNumberFormat="1" applyFont="1"/>
  </cellXfs>
  <cellStyles count="7">
    <cellStyle name="Comma" xfId="1" builtinId="3"/>
    <cellStyle name="Comma 2" xfId="6" xr:uid="{FDDAF3F3-B48D-410A-89F2-C2CBF95DF803}"/>
    <cellStyle name="Normal" xfId="0" builtinId="0"/>
    <cellStyle name="Normal_01 - FIN chasum" xfId="4" xr:uid="{5377A013-34FB-4F97-83B7-4D85565C576C}"/>
    <cellStyle name="Normal_11 - Q2  chasum old" xfId="3" xr:uid="{B796B19B-03BB-4AF3-A23C-1C830EDD5224}"/>
    <cellStyle name="Normal_11 - Q2  summaries" xfId="2" xr:uid="{28AF71E9-B764-4AB7-857E-4FD429AC4257}"/>
    <cellStyle name="Normal_CHA99OCT" xfId="5" xr:uid="{77AD9402-91A5-4889-8CED-DCD7BD2C7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C0244-8182-4F49-96DB-20701EAD8A2D}">
  <sheetPr codeName="Sheet4">
    <tabColor rgb="FF0083C4"/>
    <pageSetUpPr fitToPage="1"/>
  </sheetPr>
  <dimension ref="A1:BL464"/>
  <sheetViews>
    <sheetView showGridLines="0" tabSelected="1" zoomScaleNormal="100" workbookViewId="0">
      <pane ySplit="9" topLeftCell="A10" activePane="bottomLeft" state="frozen"/>
      <selection pane="bottomLeft" activeCell="A9" sqref="A9"/>
    </sheetView>
  </sheetViews>
  <sheetFormatPr defaultRowHeight="12" x14ac:dyDescent="0.25"/>
  <cols>
    <col min="1" max="1" width="6.5546875" style="1" customWidth="1"/>
    <col min="2" max="2" width="30.6640625" style="1" customWidth="1"/>
    <col min="3" max="3" width="10.5546875" style="1" customWidth="1"/>
    <col min="4" max="4" width="12.44140625" style="2" customWidth="1"/>
    <col min="5" max="5" width="11" style="2" customWidth="1"/>
    <col min="6" max="6" width="9.5546875" style="2" customWidth="1"/>
    <col min="7" max="7" width="11.44140625" style="2" customWidth="1"/>
    <col min="8" max="8" width="0.88671875" style="3" customWidth="1"/>
    <col min="9" max="12" width="12.33203125" style="2" customWidth="1"/>
    <col min="13" max="13" width="31.44140625" style="4" customWidth="1"/>
    <col min="14" max="14" width="6.44140625" style="7" customWidth="1"/>
    <col min="15" max="15" width="10.109375" style="7" customWidth="1"/>
    <col min="16" max="16" width="7.44140625" style="7" customWidth="1"/>
    <col min="17" max="17" width="9.6640625" style="7" customWidth="1"/>
    <col min="18" max="19" width="11.6640625" style="7" customWidth="1"/>
    <col min="20" max="20" width="10.33203125" style="7" customWidth="1"/>
    <col min="21" max="21" width="12" style="8" customWidth="1"/>
    <col min="22" max="24" width="11.6640625" style="8" customWidth="1"/>
    <col min="25" max="25" width="10.5546875" style="8" customWidth="1"/>
    <col min="26" max="26" width="7.88671875" style="8" customWidth="1"/>
    <col min="27" max="27" width="9.5546875" style="8" customWidth="1"/>
    <col min="28" max="28" width="10.77734375" style="8" customWidth="1"/>
    <col min="29" max="29" width="11.6640625" style="8" customWidth="1"/>
    <col min="30" max="30" width="1.33203125" style="7" customWidth="1"/>
    <col min="31" max="32" width="8.88671875" style="7"/>
    <col min="33" max="33" width="11.109375" style="7" customWidth="1"/>
    <col min="34" max="34" width="8.88671875" style="7"/>
    <col min="35" max="35" width="11.109375" style="7" customWidth="1"/>
    <col min="36" max="36" width="8.88671875" style="7" customWidth="1"/>
    <col min="37" max="37" width="0.88671875" style="7" customWidth="1"/>
    <col min="38" max="38" width="8.77734375" style="7"/>
    <col min="39" max="39" width="11" style="7" customWidth="1"/>
    <col min="40" max="42" width="8.77734375" style="7"/>
    <col min="43" max="43" width="3.5546875" style="7" customWidth="1"/>
    <col min="44" max="44" width="1.5546875" style="7" customWidth="1"/>
    <col min="45" max="46" width="9.44140625" style="8" customWidth="1"/>
    <col min="47" max="47" width="10.77734375" style="8" customWidth="1"/>
    <col min="48" max="48" width="10.44140625" style="8" customWidth="1"/>
    <col min="49" max="49" width="9.88671875" style="8" customWidth="1"/>
    <col min="50" max="50" width="10.44140625" style="8" customWidth="1"/>
    <col min="51" max="53" width="9.88671875" style="7" customWidth="1"/>
    <col min="54" max="54" width="11.88671875" style="7" customWidth="1"/>
    <col min="55" max="55" width="11.5546875" style="7" customWidth="1"/>
    <col min="56" max="56" width="2.44140625" style="1" customWidth="1"/>
    <col min="57" max="57" width="9.21875" style="1" bestFit="1" customWidth="1"/>
    <col min="58" max="58" width="10.109375" style="2" bestFit="1" customWidth="1"/>
    <col min="59" max="59" width="10.77734375" style="1" customWidth="1"/>
    <col min="60" max="60" width="9.109375" style="1" bestFit="1" customWidth="1"/>
    <col min="61" max="61" width="10.109375" style="1" bestFit="1" customWidth="1"/>
    <col min="62" max="62" width="11" style="7" customWidth="1"/>
    <col min="63" max="63" width="2" style="1" customWidth="1"/>
    <col min="64" max="272" width="8.88671875" style="1"/>
    <col min="273" max="273" width="6" style="1" customWidth="1"/>
    <col min="274" max="274" width="40.44140625" style="1" customWidth="1"/>
    <col min="275" max="275" width="12" style="1" customWidth="1"/>
    <col min="276" max="276" width="15" style="1" customWidth="1"/>
    <col min="277" max="277" width="13" style="1" customWidth="1"/>
    <col min="278" max="278" width="13.6640625" style="1" customWidth="1"/>
    <col min="279" max="279" width="1.6640625" style="1" customWidth="1"/>
    <col min="280" max="280" width="15.88671875" style="1" customWidth="1"/>
    <col min="281" max="281" width="13.88671875" style="1" customWidth="1"/>
    <col min="282" max="282" width="12.5546875" style="1" customWidth="1"/>
    <col min="283" max="283" width="16.109375" style="1" customWidth="1"/>
    <col min="284" max="284" width="8.88671875" style="1"/>
    <col min="285" max="285" width="4.44140625" style="1" customWidth="1"/>
    <col min="286" max="286" width="10" style="1" customWidth="1"/>
    <col min="287" max="287" width="8.88671875" style="1"/>
    <col min="288" max="288" width="16.6640625" style="1" customWidth="1"/>
    <col min="289" max="289" width="22.6640625" style="1" customWidth="1"/>
    <col min="290" max="290" width="10.44140625" style="1" bestFit="1" customWidth="1"/>
    <col min="291" max="291" width="9.33203125" style="1" bestFit="1" customWidth="1"/>
    <col min="292" max="292" width="9.44140625" style="1" bestFit="1" customWidth="1"/>
    <col min="293" max="293" width="10.44140625" style="1" bestFit="1" customWidth="1"/>
    <col min="294" max="528" width="8.88671875" style="1"/>
    <col min="529" max="529" width="6" style="1" customWidth="1"/>
    <col min="530" max="530" width="40.44140625" style="1" customWidth="1"/>
    <col min="531" max="531" width="12" style="1" customWidth="1"/>
    <col min="532" max="532" width="15" style="1" customWidth="1"/>
    <col min="533" max="533" width="13" style="1" customWidth="1"/>
    <col min="534" max="534" width="13.6640625" style="1" customWidth="1"/>
    <col min="535" max="535" width="1.6640625" style="1" customWidth="1"/>
    <col min="536" max="536" width="15.88671875" style="1" customWidth="1"/>
    <col min="537" max="537" width="13.88671875" style="1" customWidth="1"/>
    <col min="538" max="538" width="12.5546875" style="1" customWidth="1"/>
    <col min="539" max="539" width="16.109375" style="1" customWidth="1"/>
    <col min="540" max="540" width="8.88671875" style="1"/>
    <col min="541" max="541" width="4.44140625" style="1" customWidth="1"/>
    <col min="542" max="542" width="10" style="1" customWidth="1"/>
    <col min="543" max="543" width="8.88671875" style="1"/>
    <col min="544" max="544" width="16.6640625" style="1" customWidth="1"/>
    <col min="545" max="545" width="22.6640625" style="1" customWidth="1"/>
    <col min="546" max="546" width="10.44140625" style="1" bestFit="1" customWidth="1"/>
    <col min="547" max="547" width="9.33203125" style="1" bestFit="1" customWidth="1"/>
    <col min="548" max="548" width="9.44140625" style="1" bestFit="1" customWidth="1"/>
    <col min="549" max="549" width="10.44140625" style="1" bestFit="1" customWidth="1"/>
    <col min="550" max="784" width="8.88671875" style="1"/>
    <col min="785" max="785" width="6" style="1" customWidth="1"/>
    <col min="786" max="786" width="40.44140625" style="1" customWidth="1"/>
    <col min="787" max="787" width="12" style="1" customWidth="1"/>
    <col min="788" max="788" width="15" style="1" customWidth="1"/>
    <col min="789" max="789" width="13" style="1" customWidth="1"/>
    <col min="790" max="790" width="13.6640625" style="1" customWidth="1"/>
    <col min="791" max="791" width="1.6640625" style="1" customWidth="1"/>
    <col min="792" max="792" width="15.88671875" style="1" customWidth="1"/>
    <col min="793" max="793" width="13.88671875" style="1" customWidth="1"/>
    <col min="794" max="794" width="12.5546875" style="1" customWidth="1"/>
    <col min="795" max="795" width="16.109375" style="1" customWidth="1"/>
    <col min="796" max="796" width="8.88671875" style="1"/>
    <col min="797" max="797" width="4.44140625" style="1" customWidth="1"/>
    <col min="798" max="798" width="10" style="1" customWidth="1"/>
    <col min="799" max="799" width="8.88671875" style="1"/>
    <col min="800" max="800" width="16.6640625" style="1" customWidth="1"/>
    <col min="801" max="801" width="22.6640625" style="1" customWidth="1"/>
    <col min="802" max="802" width="10.44140625" style="1" bestFit="1" customWidth="1"/>
    <col min="803" max="803" width="9.33203125" style="1" bestFit="1" customWidth="1"/>
    <col min="804" max="804" width="9.44140625" style="1" bestFit="1" customWidth="1"/>
    <col min="805" max="805" width="10.44140625" style="1" bestFit="1" customWidth="1"/>
    <col min="806" max="1040" width="8.88671875" style="1"/>
    <col min="1041" max="1041" width="6" style="1" customWidth="1"/>
    <col min="1042" max="1042" width="40.44140625" style="1" customWidth="1"/>
    <col min="1043" max="1043" width="12" style="1" customWidth="1"/>
    <col min="1044" max="1044" width="15" style="1" customWidth="1"/>
    <col min="1045" max="1045" width="13" style="1" customWidth="1"/>
    <col min="1046" max="1046" width="13.6640625" style="1" customWidth="1"/>
    <col min="1047" max="1047" width="1.6640625" style="1" customWidth="1"/>
    <col min="1048" max="1048" width="15.88671875" style="1" customWidth="1"/>
    <col min="1049" max="1049" width="13.88671875" style="1" customWidth="1"/>
    <col min="1050" max="1050" width="12.5546875" style="1" customWidth="1"/>
    <col min="1051" max="1051" width="16.109375" style="1" customWidth="1"/>
    <col min="1052" max="1052" width="8.88671875" style="1"/>
    <col min="1053" max="1053" width="4.44140625" style="1" customWidth="1"/>
    <col min="1054" max="1054" width="10" style="1" customWidth="1"/>
    <col min="1055" max="1055" width="8.88671875" style="1"/>
    <col min="1056" max="1056" width="16.6640625" style="1" customWidth="1"/>
    <col min="1057" max="1057" width="22.6640625" style="1" customWidth="1"/>
    <col min="1058" max="1058" width="10.44140625" style="1" bestFit="1" customWidth="1"/>
    <col min="1059" max="1059" width="9.33203125" style="1" bestFit="1" customWidth="1"/>
    <col min="1060" max="1060" width="9.44140625" style="1" bestFit="1" customWidth="1"/>
    <col min="1061" max="1061" width="10.44140625" style="1" bestFit="1" customWidth="1"/>
    <col min="1062" max="1296" width="8.88671875" style="1"/>
    <col min="1297" max="1297" width="6" style="1" customWidth="1"/>
    <col min="1298" max="1298" width="40.44140625" style="1" customWidth="1"/>
    <col min="1299" max="1299" width="12" style="1" customWidth="1"/>
    <col min="1300" max="1300" width="15" style="1" customWidth="1"/>
    <col min="1301" max="1301" width="13" style="1" customWidth="1"/>
    <col min="1302" max="1302" width="13.6640625" style="1" customWidth="1"/>
    <col min="1303" max="1303" width="1.6640625" style="1" customWidth="1"/>
    <col min="1304" max="1304" width="15.88671875" style="1" customWidth="1"/>
    <col min="1305" max="1305" width="13.88671875" style="1" customWidth="1"/>
    <col min="1306" max="1306" width="12.5546875" style="1" customWidth="1"/>
    <col min="1307" max="1307" width="16.109375" style="1" customWidth="1"/>
    <col min="1308" max="1308" width="8.88671875" style="1"/>
    <col min="1309" max="1309" width="4.44140625" style="1" customWidth="1"/>
    <col min="1310" max="1310" width="10" style="1" customWidth="1"/>
    <col min="1311" max="1311" width="8.88671875" style="1"/>
    <col min="1312" max="1312" width="16.6640625" style="1" customWidth="1"/>
    <col min="1313" max="1313" width="22.6640625" style="1" customWidth="1"/>
    <col min="1314" max="1314" width="10.44140625" style="1" bestFit="1" customWidth="1"/>
    <col min="1315" max="1315" width="9.33203125" style="1" bestFit="1" customWidth="1"/>
    <col min="1316" max="1316" width="9.44140625" style="1" bestFit="1" customWidth="1"/>
    <col min="1317" max="1317" width="10.44140625" style="1" bestFit="1" customWidth="1"/>
    <col min="1318" max="1552" width="8.88671875" style="1"/>
    <col min="1553" max="1553" width="6" style="1" customWidth="1"/>
    <col min="1554" max="1554" width="40.44140625" style="1" customWidth="1"/>
    <col min="1555" max="1555" width="12" style="1" customWidth="1"/>
    <col min="1556" max="1556" width="15" style="1" customWidth="1"/>
    <col min="1557" max="1557" width="13" style="1" customWidth="1"/>
    <col min="1558" max="1558" width="13.6640625" style="1" customWidth="1"/>
    <col min="1559" max="1559" width="1.6640625" style="1" customWidth="1"/>
    <col min="1560" max="1560" width="15.88671875" style="1" customWidth="1"/>
    <col min="1561" max="1561" width="13.88671875" style="1" customWidth="1"/>
    <col min="1562" max="1562" width="12.5546875" style="1" customWidth="1"/>
    <col min="1563" max="1563" width="16.109375" style="1" customWidth="1"/>
    <col min="1564" max="1564" width="8.88671875" style="1"/>
    <col min="1565" max="1565" width="4.44140625" style="1" customWidth="1"/>
    <col min="1566" max="1566" width="10" style="1" customWidth="1"/>
    <col min="1567" max="1567" width="8.88671875" style="1"/>
    <col min="1568" max="1568" width="16.6640625" style="1" customWidth="1"/>
    <col min="1569" max="1569" width="22.6640625" style="1" customWidth="1"/>
    <col min="1570" max="1570" width="10.44140625" style="1" bestFit="1" customWidth="1"/>
    <col min="1571" max="1571" width="9.33203125" style="1" bestFit="1" customWidth="1"/>
    <col min="1572" max="1572" width="9.44140625" style="1" bestFit="1" customWidth="1"/>
    <col min="1573" max="1573" width="10.44140625" style="1" bestFit="1" customWidth="1"/>
    <col min="1574" max="1808" width="8.88671875" style="1"/>
    <col min="1809" max="1809" width="6" style="1" customWidth="1"/>
    <col min="1810" max="1810" width="40.44140625" style="1" customWidth="1"/>
    <col min="1811" max="1811" width="12" style="1" customWidth="1"/>
    <col min="1812" max="1812" width="15" style="1" customWidth="1"/>
    <col min="1813" max="1813" width="13" style="1" customWidth="1"/>
    <col min="1814" max="1814" width="13.6640625" style="1" customWidth="1"/>
    <col min="1815" max="1815" width="1.6640625" style="1" customWidth="1"/>
    <col min="1816" max="1816" width="15.88671875" style="1" customWidth="1"/>
    <col min="1817" max="1817" width="13.88671875" style="1" customWidth="1"/>
    <col min="1818" max="1818" width="12.5546875" style="1" customWidth="1"/>
    <col min="1819" max="1819" width="16.109375" style="1" customWidth="1"/>
    <col min="1820" max="1820" width="8.88671875" style="1"/>
    <col min="1821" max="1821" width="4.44140625" style="1" customWidth="1"/>
    <col min="1822" max="1822" width="10" style="1" customWidth="1"/>
    <col min="1823" max="1823" width="8.88671875" style="1"/>
    <col min="1824" max="1824" width="16.6640625" style="1" customWidth="1"/>
    <col min="1825" max="1825" width="22.6640625" style="1" customWidth="1"/>
    <col min="1826" max="1826" width="10.44140625" style="1" bestFit="1" customWidth="1"/>
    <col min="1827" max="1827" width="9.33203125" style="1" bestFit="1" customWidth="1"/>
    <col min="1828" max="1828" width="9.44140625" style="1" bestFit="1" customWidth="1"/>
    <col min="1829" max="1829" width="10.44140625" style="1" bestFit="1" customWidth="1"/>
    <col min="1830" max="2064" width="8.88671875" style="1"/>
    <col min="2065" max="2065" width="6" style="1" customWidth="1"/>
    <col min="2066" max="2066" width="40.44140625" style="1" customWidth="1"/>
    <col min="2067" max="2067" width="12" style="1" customWidth="1"/>
    <col min="2068" max="2068" width="15" style="1" customWidth="1"/>
    <col min="2069" max="2069" width="13" style="1" customWidth="1"/>
    <col min="2070" max="2070" width="13.6640625" style="1" customWidth="1"/>
    <col min="2071" max="2071" width="1.6640625" style="1" customWidth="1"/>
    <col min="2072" max="2072" width="15.88671875" style="1" customWidth="1"/>
    <col min="2073" max="2073" width="13.88671875" style="1" customWidth="1"/>
    <col min="2074" max="2074" width="12.5546875" style="1" customWidth="1"/>
    <col min="2075" max="2075" width="16.109375" style="1" customWidth="1"/>
    <col min="2076" max="2076" width="8.88671875" style="1"/>
    <col min="2077" max="2077" width="4.44140625" style="1" customWidth="1"/>
    <col min="2078" max="2078" width="10" style="1" customWidth="1"/>
    <col min="2079" max="2079" width="8.88671875" style="1"/>
    <col min="2080" max="2080" width="16.6640625" style="1" customWidth="1"/>
    <col min="2081" max="2081" width="22.6640625" style="1" customWidth="1"/>
    <col min="2082" max="2082" width="10.44140625" style="1" bestFit="1" customWidth="1"/>
    <col min="2083" max="2083" width="9.33203125" style="1" bestFit="1" customWidth="1"/>
    <col min="2084" max="2084" width="9.44140625" style="1" bestFit="1" customWidth="1"/>
    <col min="2085" max="2085" width="10.44140625" style="1" bestFit="1" customWidth="1"/>
    <col min="2086" max="2320" width="8.88671875" style="1"/>
    <col min="2321" max="2321" width="6" style="1" customWidth="1"/>
    <col min="2322" max="2322" width="40.44140625" style="1" customWidth="1"/>
    <col min="2323" max="2323" width="12" style="1" customWidth="1"/>
    <col min="2324" max="2324" width="15" style="1" customWidth="1"/>
    <col min="2325" max="2325" width="13" style="1" customWidth="1"/>
    <col min="2326" max="2326" width="13.6640625" style="1" customWidth="1"/>
    <col min="2327" max="2327" width="1.6640625" style="1" customWidth="1"/>
    <col min="2328" max="2328" width="15.88671875" style="1" customWidth="1"/>
    <col min="2329" max="2329" width="13.88671875" style="1" customWidth="1"/>
    <col min="2330" max="2330" width="12.5546875" style="1" customWidth="1"/>
    <col min="2331" max="2331" width="16.109375" style="1" customWidth="1"/>
    <col min="2332" max="2332" width="8.88671875" style="1"/>
    <col min="2333" max="2333" width="4.44140625" style="1" customWidth="1"/>
    <col min="2334" max="2334" width="10" style="1" customWidth="1"/>
    <col min="2335" max="2335" width="8.88671875" style="1"/>
    <col min="2336" max="2336" width="16.6640625" style="1" customWidth="1"/>
    <col min="2337" max="2337" width="22.6640625" style="1" customWidth="1"/>
    <col min="2338" max="2338" width="10.44140625" style="1" bestFit="1" customWidth="1"/>
    <col min="2339" max="2339" width="9.33203125" style="1" bestFit="1" customWidth="1"/>
    <col min="2340" max="2340" width="9.44140625" style="1" bestFit="1" customWidth="1"/>
    <col min="2341" max="2341" width="10.44140625" style="1" bestFit="1" customWidth="1"/>
    <col min="2342" max="2576" width="8.88671875" style="1"/>
    <col min="2577" max="2577" width="6" style="1" customWidth="1"/>
    <col min="2578" max="2578" width="40.44140625" style="1" customWidth="1"/>
    <col min="2579" max="2579" width="12" style="1" customWidth="1"/>
    <col min="2580" max="2580" width="15" style="1" customWidth="1"/>
    <col min="2581" max="2581" width="13" style="1" customWidth="1"/>
    <col min="2582" max="2582" width="13.6640625" style="1" customWidth="1"/>
    <col min="2583" max="2583" width="1.6640625" style="1" customWidth="1"/>
    <col min="2584" max="2584" width="15.88671875" style="1" customWidth="1"/>
    <col min="2585" max="2585" width="13.88671875" style="1" customWidth="1"/>
    <col min="2586" max="2586" width="12.5546875" style="1" customWidth="1"/>
    <col min="2587" max="2587" width="16.109375" style="1" customWidth="1"/>
    <col min="2588" max="2588" width="8.88671875" style="1"/>
    <col min="2589" max="2589" width="4.44140625" style="1" customWidth="1"/>
    <col min="2590" max="2590" width="10" style="1" customWidth="1"/>
    <col min="2591" max="2591" width="8.88671875" style="1"/>
    <col min="2592" max="2592" width="16.6640625" style="1" customWidth="1"/>
    <col min="2593" max="2593" width="22.6640625" style="1" customWidth="1"/>
    <col min="2594" max="2594" width="10.44140625" style="1" bestFit="1" customWidth="1"/>
    <col min="2595" max="2595" width="9.33203125" style="1" bestFit="1" customWidth="1"/>
    <col min="2596" max="2596" width="9.44140625" style="1" bestFit="1" customWidth="1"/>
    <col min="2597" max="2597" width="10.44140625" style="1" bestFit="1" customWidth="1"/>
    <col min="2598" max="2832" width="8.88671875" style="1"/>
    <col min="2833" max="2833" width="6" style="1" customWidth="1"/>
    <col min="2834" max="2834" width="40.44140625" style="1" customWidth="1"/>
    <col min="2835" max="2835" width="12" style="1" customWidth="1"/>
    <col min="2836" max="2836" width="15" style="1" customWidth="1"/>
    <col min="2837" max="2837" width="13" style="1" customWidth="1"/>
    <col min="2838" max="2838" width="13.6640625" style="1" customWidth="1"/>
    <col min="2839" max="2839" width="1.6640625" style="1" customWidth="1"/>
    <col min="2840" max="2840" width="15.88671875" style="1" customWidth="1"/>
    <col min="2841" max="2841" width="13.88671875" style="1" customWidth="1"/>
    <col min="2842" max="2842" width="12.5546875" style="1" customWidth="1"/>
    <col min="2843" max="2843" width="16.109375" style="1" customWidth="1"/>
    <col min="2844" max="2844" width="8.88671875" style="1"/>
    <col min="2845" max="2845" width="4.44140625" style="1" customWidth="1"/>
    <col min="2846" max="2846" width="10" style="1" customWidth="1"/>
    <col min="2847" max="2847" width="8.88671875" style="1"/>
    <col min="2848" max="2848" width="16.6640625" style="1" customWidth="1"/>
    <col min="2849" max="2849" width="22.6640625" style="1" customWidth="1"/>
    <col min="2850" max="2850" width="10.44140625" style="1" bestFit="1" customWidth="1"/>
    <col min="2851" max="2851" width="9.33203125" style="1" bestFit="1" customWidth="1"/>
    <col min="2852" max="2852" width="9.44140625" style="1" bestFit="1" customWidth="1"/>
    <col min="2853" max="2853" width="10.44140625" style="1" bestFit="1" customWidth="1"/>
    <col min="2854" max="3088" width="8.88671875" style="1"/>
    <col min="3089" max="3089" width="6" style="1" customWidth="1"/>
    <col min="3090" max="3090" width="40.44140625" style="1" customWidth="1"/>
    <col min="3091" max="3091" width="12" style="1" customWidth="1"/>
    <col min="3092" max="3092" width="15" style="1" customWidth="1"/>
    <col min="3093" max="3093" width="13" style="1" customWidth="1"/>
    <col min="3094" max="3094" width="13.6640625" style="1" customWidth="1"/>
    <col min="3095" max="3095" width="1.6640625" style="1" customWidth="1"/>
    <col min="3096" max="3096" width="15.88671875" style="1" customWidth="1"/>
    <col min="3097" max="3097" width="13.88671875" style="1" customWidth="1"/>
    <col min="3098" max="3098" width="12.5546875" style="1" customWidth="1"/>
    <col min="3099" max="3099" width="16.109375" style="1" customWidth="1"/>
    <col min="3100" max="3100" width="8.88671875" style="1"/>
    <col min="3101" max="3101" width="4.44140625" style="1" customWidth="1"/>
    <col min="3102" max="3102" width="10" style="1" customWidth="1"/>
    <col min="3103" max="3103" width="8.88671875" style="1"/>
    <col min="3104" max="3104" width="16.6640625" style="1" customWidth="1"/>
    <col min="3105" max="3105" width="22.6640625" style="1" customWidth="1"/>
    <col min="3106" max="3106" width="10.44140625" style="1" bestFit="1" customWidth="1"/>
    <col min="3107" max="3107" width="9.33203125" style="1" bestFit="1" customWidth="1"/>
    <col min="3108" max="3108" width="9.44140625" style="1" bestFit="1" customWidth="1"/>
    <col min="3109" max="3109" width="10.44140625" style="1" bestFit="1" customWidth="1"/>
    <col min="3110" max="3344" width="8.88671875" style="1"/>
    <col min="3345" max="3345" width="6" style="1" customWidth="1"/>
    <col min="3346" max="3346" width="40.44140625" style="1" customWidth="1"/>
    <col min="3347" max="3347" width="12" style="1" customWidth="1"/>
    <col min="3348" max="3348" width="15" style="1" customWidth="1"/>
    <col min="3349" max="3349" width="13" style="1" customWidth="1"/>
    <col min="3350" max="3350" width="13.6640625" style="1" customWidth="1"/>
    <col min="3351" max="3351" width="1.6640625" style="1" customWidth="1"/>
    <col min="3352" max="3352" width="15.88671875" style="1" customWidth="1"/>
    <col min="3353" max="3353" width="13.88671875" style="1" customWidth="1"/>
    <col min="3354" max="3354" width="12.5546875" style="1" customWidth="1"/>
    <col min="3355" max="3355" width="16.109375" style="1" customWidth="1"/>
    <col min="3356" max="3356" width="8.88671875" style="1"/>
    <col min="3357" max="3357" width="4.44140625" style="1" customWidth="1"/>
    <col min="3358" max="3358" width="10" style="1" customWidth="1"/>
    <col min="3359" max="3359" width="8.88671875" style="1"/>
    <col min="3360" max="3360" width="16.6640625" style="1" customWidth="1"/>
    <col min="3361" max="3361" width="22.6640625" style="1" customWidth="1"/>
    <col min="3362" max="3362" width="10.44140625" style="1" bestFit="1" customWidth="1"/>
    <col min="3363" max="3363" width="9.33203125" style="1" bestFit="1" customWidth="1"/>
    <col min="3364" max="3364" width="9.44140625" style="1" bestFit="1" customWidth="1"/>
    <col min="3365" max="3365" width="10.44140625" style="1" bestFit="1" customWidth="1"/>
    <col min="3366" max="3600" width="8.88671875" style="1"/>
    <col min="3601" max="3601" width="6" style="1" customWidth="1"/>
    <col min="3602" max="3602" width="40.44140625" style="1" customWidth="1"/>
    <col min="3603" max="3603" width="12" style="1" customWidth="1"/>
    <col min="3604" max="3604" width="15" style="1" customWidth="1"/>
    <col min="3605" max="3605" width="13" style="1" customWidth="1"/>
    <col min="3606" max="3606" width="13.6640625" style="1" customWidth="1"/>
    <col min="3607" max="3607" width="1.6640625" style="1" customWidth="1"/>
    <col min="3608" max="3608" width="15.88671875" style="1" customWidth="1"/>
    <col min="3609" max="3609" width="13.88671875" style="1" customWidth="1"/>
    <col min="3610" max="3610" width="12.5546875" style="1" customWidth="1"/>
    <col min="3611" max="3611" width="16.109375" style="1" customWidth="1"/>
    <col min="3612" max="3612" width="8.88671875" style="1"/>
    <col min="3613" max="3613" width="4.44140625" style="1" customWidth="1"/>
    <col min="3614" max="3614" width="10" style="1" customWidth="1"/>
    <col min="3615" max="3615" width="8.88671875" style="1"/>
    <col min="3616" max="3616" width="16.6640625" style="1" customWidth="1"/>
    <col min="3617" max="3617" width="22.6640625" style="1" customWidth="1"/>
    <col min="3618" max="3618" width="10.44140625" style="1" bestFit="1" customWidth="1"/>
    <col min="3619" max="3619" width="9.33203125" style="1" bestFit="1" customWidth="1"/>
    <col min="3620" max="3620" width="9.44140625" style="1" bestFit="1" customWidth="1"/>
    <col min="3621" max="3621" width="10.44140625" style="1" bestFit="1" customWidth="1"/>
    <col min="3622" max="3856" width="8.88671875" style="1"/>
    <col min="3857" max="3857" width="6" style="1" customWidth="1"/>
    <col min="3858" max="3858" width="40.44140625" style="1" customWidth="1"/>
    <col min="3859" max="3859" width="12" style="1" customWidth="1"/>
    <col min="3860" max="3860" width="15" style="1" customWidth="1"/>
    <col min="3861" max="3861" width="13" style="1" customWidth="1"/>
    <col min="3862" max="3862" width="13.6640625" style="1" customWidth="1"/>
    <col min="3863" max="3863" width="1.6640625" style="1" customWidth="1"/>
    <col min="3864" max="3864" width="15.88671875" style="1" customWidth="1"/>
    <col min="3865" max="3865" width="13.88671875" style="1" customWidth="1"/>
    <col min="3866" max="3866" width="12.5546875" style="1" customWidth="1"/>
    <col min="3867" max="3867" width="16.109375" style="1" customWidth="1"/>
    <col min="3868" max="3868" width="8.88671875" style="1"/>
    <col min="3869" max="3869" width="4.44140625" style="1" customWidth="1"/>
    <col min="3870" max="3870" width="10" style="1" customWidth="1"/>
    <col min="3871" max="3871" width="8.88671875" style="1"/>
    <col min="3872" max="3872" width="16.6640625" style="1" customWidth="1"/>
    <col min="3873" max="3873" width="22.6640625" style="1" customWidth="1"/>
    <col min="3874" max="3874" width="10.44140625" style="1" bestFit="1" customWidth="1"/>
    <col min="3875" max="3875" width="9.33203125" style="1" bestFit="1" customWidth="1"/>
    <col min="3876" max="3876" width="9.44140625" style="1" bestFit="1" customWidth="1"/>
    <col min="3877" max="3877" width="10.44140625" style="1" bestFit="1" customWidth="1"/>
    <col min="3878" max="4112" width="8.88671875" style="1"/>
    <col min="4113" max="4113" width="6" style="1" customWidth="1"/>
    <col min="4114" max="4114" width="40.44140625" style="1" customWidth="1"/>
    <col min="4115" max="4115" width="12" style="1" customWidth="1"/>
    <col min="4116" max="4116" width="15" style="1" customWidth="1"/>
    <col min="4117" max="4117" width="13" style="1" customWidth="1"/>
    <col min="4118" max="4118" width="13.6640625" style="1" customWidth="1"/>
    <col min="4119" max="4119" width="1.6640625" style="1" customWidth="1"/>
    <col min="4120" max="4120" width="15.88671875" style="1" customWidth="1"/>
    <col min="4121" max="4121" width="13.88671875" style="1" customWidth="1"/>
    <col min="4122" max="4122" width="12.5546875" style="1" customWidth="1"/>
    <col min="4123" max="4123" width="16.109375" style="1" customWidth="1"/>
    <col min="4124" max="4124" width="8.88671875" style="1"/>
    <col min="4125" max="4125" width="4.44140625" style="1" customWidth="1"/>
    <col min="4126" max="4126" width="10" style="1" customWidth="1"/>
    <col min="4127" max="4127" width="8.88671875" style="1"/>
    <col min="4128" max="4128" width="16.6640625" style="1" customWidth="1"/>
    <col min="4129" max="4129" width="22.6640625" style="1" customWidth="1"/>
    <col min="4130" max="4130" width="10.44140625" style="1" bestFit="1" customWidth="1"/>
    <col min="4131" max="4131" width="9.33203125" style="1" bestFit="1" customWidth="1"/>
    <col min="4132" max="4132" width="9.44140625" style="1" bestFit="1" customWidth="1"/>
    <col min="4133" max="4133" width="10.44140625" style="1" bestFit="1" customWidth="1"/>
    <col min="4134" max="4368" width="8.88671875" style="1"/>
    <col min="4369" max="4369" width="6" style="1" customWidth="1"/>
    <col min="4370" max="4370" width="40.44140625" style="1" customWidth="1"/>
    <col min="4371" max="4371" width="12" style="1" customWidth="1"/>
    <col min="4372" max="4372" width="15" style="1" customWidth="1"/>
    <col min="4373" max="4373" width="13" style="1" customWidth="1"/>
    <col min="4374" max="4374" width="13.6640625" style="1" customWidth="1"/>
    <col min="4375" max="4375" width="1.6640625" style="1" customWidth="1"/>
    <col min="4376" max="4376" width="15.88671875" style="1" customWidth="1"/>
    <col min="4377" max="4377" width="13.88671875" style="1" customWidth="1"/>
    <col min="4378" max="4378" width="12.5546875" style="1" customWidth="1"/>
    <col min="4379" max="4379" width="16.109375" style="1" customWidth="1"/>
    <col min="4380" max="4380" width="8.88671875" style="1"/>
    <col min="4381" max="4381" width="4.44140625" style="1" customWidth="1"/>
    <col min="4382" max="4382" width="10" style="1" customWidth="1"/>
    <col min="4383" max="4383" width="8.88671875" style="1"/>
    <col min="4384" max="4384" width="16.6640625" style="1" customWidth="1"/>
    <col min="4385" max="4385" width="22.6640625" style="1" customWidth="1"/>
    <col min="4386" max="4386" width="10.44140625" style="1" bestFit="1" customWidth="1"/>
    <col min="4387" max="4387" width="9.33203125" style="1" bestFit="1" customWidth="1"/>
    <col min="4388" max="4388" width="9.44140625" style="1" bestFit="1" customWidth="1"/>
    <col min="4389" max="4389" width="10.44140625" style="1" bestFit="1" customWidth="1"/>
    <col min="4390" max="4624" width="8.88671875" style="1"/>
    <col min="4625" max="4625" width="6" style="1" customWidth="1"/>
    <col min="4626" max="4626" width="40.44140625" style="1" customWidth="1"/>
    <col min="4627" max="4627" width="12" style="1" customWidth="1"/>
    <col min="4628" max="4628" width="15" style="1" customWidth="1"/>
    <col min="4629" max="4629" width="13" style="1" customWidth="1"/>
    <col min="4630" max="4630" width="13.6640625" style="1" customWidth="1"/>
    <col min="4631" max="4631" width="1.6640625" style="1" customWidth="1"/>
    <col min="4632" max="4632" width="15.88671875" style="1" customWidth="1"/>
    <col min="4633" max="4633" width="13.88671875" style="1" customWidth="1"/>
    <col min="4634" max="4634" width="12.5546875" style="1" customWidth="1"/>
    <col min="4635" max="4635" width="16.109375" style="1" customWidth="1"/>
    <col min="4636" max="4636" width="8.88671875" style="1"/>
    <col min="4637" max="4637" width="4.44140625" style="1" customWidth="1"/>
    <col min="4638" max="4638" width="10" style="1" customWidth="1"/>
    <col min="4639" max="4639" width="8.88671875" style="1"/>
    <col min="4640" max="4640" width="16.6640625" style="1" customWidth="1"/>
    <col min="4641" max="4641" width="22.6640625" style="1" customWidth="1"/>
    <col min="4642" max="4642" width="10.44140625" style="1" bestFit="1" customWidth="1"/>
    <col min="4643" max="4643" width="9.33203125" style="1" bestFit="1" customWidth="1"/>
    <col min="4644" max="4644" width="9.44140625" style="1" bestFit="1" customWidth="1"/>
    <col min="4645" max="4645" width="10.44140625" style="1" bestFit="1" customWidth="1"/>
    <col min="4646" max="4880" width="8.88671875" style="1"/>
    <col min="4881" max="4881" width="6" style="1" customWidth="1"/>
    <col min="4882" max="4882" width="40.44140625" style="1" customWidth="1"/>
    <col min="4883" max="4883" width="12" style="1" customWidth="1"/>
    <col min="4884" max="4884" width="15" style="1" customWidth="1"/>
    <col min="4885" max="4885" width="13" style="1" customWidth="1"/>
    <col min="4886" max="4886" width="13.6640625" style="1" customWidth="1"/>
    <col min="4887" max="4887" width="1.6640625" style="1" customWidth="1"/>
    <col min="4888" max="4888" width="15.88671875" style="1" customWidth="1"/>
    <col min="4889" max="4889" width="13.88671875" style="1" customWidth="1"/>
    <col min="4890" max="4890" width="12.5546875" style="1" customWidth="1"/>
    <col min="4891" max="4891" width="16.109375" style="1" customWidth="1"/>
    <col min="4892" max="4892" width="8.88671875" style="1"/>
    <col min="4893" max="4893" width="4.44140625" style="1" customWidth="1"/>
    <col min="4894" max="4894" width="10" style="1" customWidth="1"/>
    <col min="4895" max="4895" width="8.88671875" style="1"/>
    <col min="4896" max="4896" width="16.6640625" style="1" customWidth="1"/>
    <col min="4897" max="4897" width="22.6640625" style="1" customWidth="1"/>
    <col min="4898" max="4898" width="10.44140625" style="1" bestFit="1" customWidth="1"/>
    <col min="4899" max="4899" width="9.33203125" style="1" bestFit="1" customWidth="1"/>
    <col min="4900" max="4900" width="9.44140625" style="1" bestFit="1" customWidth="1"/>
    <col min="4901" max="4901" width="10.44140625" style="1" bestFit="1" customWidth="1"/>
    <col min="4902" max="5136" width="8.88671875" style="1"/>
    <col min="5137" max="5137" width="6" style="1" customWidth="1"/>
    <col min="5138" max="5138" width="40.44140625" style="1" customWidth="1"/>
    <col min="5139" max="5139" width="12" style="1" customWidth="1"/>
    <col min="5140" max="5140" width="15" style="1" customWidth="1"/>
    <col min="5141" max="5141" width="13" style="1" customWidth="1"/>
    <col min="5142" max="5142" width="13.6640625" style="1" customWidth="1"/>
    <col min="5143" max="5143" width="1.6640625" style="1" customWidth="1"/>
    <col min="5144" max="5144" width="15.88671875" style="1" customWidth="1"/>
    <col min="5145" max="5145" width="13.88671875" style="1" customWidth="1"/>
    <col min="5146" max="5146" width="12.5546875" style="1" customWidth="1"/>
    <col min="5147" max="5147" width="16.109375" style="1" customWidth="1"/>
    <col min="5148" max="5148" width="8.88671875" style="1"/>
    <col min="5149" max="5149" width="4.44140625" style="1" customWidth="1"/>
    <col min="5150" max="5150" width="10" style="1" customWidth="1"/>
    <col min="5151" max="5151" width="8.88671875" style="1"/>
    <col min="5152" max="5152" width="16.6640625" style="1" customWidth="1"/>
    <col min="5153" max="5153" width="22.6640625" style="1" customWidth="1"/>
    <col min="5154" max="5154" width="10.44140625" style="1" bestFit="1" customWidth="1"/>
    <col min="5155" max="5155" width="9.33203125" style="1" bestFit="1" customWidth="1"/>
    <col min="5156" max="5156" width="9.44140625" style="1" bestFit="1" customWidth="1"/>
    <col min="5157" max="5157" width="10.44140625" style="1" bestFit="1" customWidth="1"/>
    <col min="5158" max="5392" width="8.88671875" style="1"/>
    <col min="5393" max="5393" width="6" style="1" customWidth="1"/>
    <col min="5394" max="5394" width="40.44140625" style="1" customWidth="1"/>
    <col min="5395" max="5395" width="12" style="1" customWidth="1"/>
    <col min="5396" max="5396" width="15" style="1" customWidth="1"/>
    <col min="5397" max="5397" width="13" style="1" customWidth="1"/>
    <col min="5398" max="5398" width="13.6640625" style="1" customWidth="1"/>
    <col min="5399" max="5399" width="1.6640625" style="1" customWidth="1"/>
    <col min="5400" max="5400" width="15.88671875" style="1" customWidth="1"/>
    <col min="5401" max="5401" width="13.88671875" style="1" customWidth="1"/>
    <col min="5402" max="5402" width="12.5546875" style="1" customWidth="1"/>
    <col min="5403" max="5403" width="16.109375" style="1" customWidth="1"/>
    <col min="5404" max="5404" width="8.88671875" style="1"/>
    <col min="5405" max="5405" width="4.44140625" style="1" customWidth="1"/>
    <col min="5406" max="5406" width="10" style="1" customWidth="1"/>
    <col min="5407" max="5407" width="8.88671875" style="1"/>
    <col min="5408" max="5408" width="16.6640625" style="1" customWidth="1"/>
    <col min="5409" max="5409" width="22.6640625" style="1" customWidth="1"/>
    <col min="5410" max="5410" width="10.44140625" style="1" bestFit="1" customWidth="1"/>
    <col min="5411" max="5411" width="9.33203125" style="1" bestFit="1" customWidth="1"/>
    <col min="5412" max="5412" width="9.44140625" style="1" bestFit="1" customWidth="1"/>
    <col min="5413" max="5413" width="10.44140625" style="1" bestFit="1" customWidth="1"/>
    <col min="5414" max="5648" width="8.88671875" style="1"/>
    <col min="5649" max="5649" width="6" style="1" customWidth="1"/>
    <col min="5650" max="5650" width="40.44140625" style="1" customWidth="1"/>
    <col min="5651" max="5651" width="12" style="1" customWidth="1"/>
    <col min="5652" max="5652" width="15" style="1" customWidth="1"/>
    <col min="5653" max="5653" width="13" style="1" customWidth="1"/>
    <col min="5654" max="5654" width="13.6640625" style="1" customWidth="1"/>
    <col min="5655" max="5655" width="1.6640625" style="1" customWidth="1"/>
    <col min="5656" max="5656" width="15.88671875" style="1" customWidth="1"/>
    <col min="5657" max="5657" width="13.88671875" style="1" customWidth="1"/>
    <col min="5658" max="5658" width="12.5546875" style="1" customWidth="1"/>
    <col min="5659" max="5659" width="16.109375" style="1" customWidth="1"/>
    <col min="5660" max="5660" width="8.88671875" style="1"/>
    <col min="5661" max="5661" width="4.44140625" style="1" customWidth="1"/>
    <col min="5662" max="5662" width="10" style="1" customWidth="1"/>
    <col min="5663" max="5663" width="8.88671875" style="1"/>
    <col min="5664" max="5664" width="16.6640625" style="1" customWidth="1"/>
    <col min="5665" max="5665" width="22.6640625" style="1" customWidth="1"/>
    <col min="5666" max="5666" width="10.44140625" style="1" bestFit="1" customWidth="1"/>
    <col min="5667" max="5667" width="9.33203125" style="1" bestFit="1" customWidth="1"/>
    <col min="5668" max="5668" width="9.44140625" style="1" bestFit="1" customWidth="1"/>
    <col min="5669" max="5669" width="10.44140625" style="1" bestFit="1" customWidth="1"/>
    <col min="5670" max="5904" width="8.88671875" style="1"/>
    <col min="5905" max="5905" width="6" style="1" customWidth="1"/>
    <col min="5906" max="5906" width="40.44140625" style="1" customWidth="1"/>
    <col min="5907" max="5907" width="12" style="1" customWidth="1"/>
    <col min="5908" max="5908" width="15" style="1" customWidth="1"/>
    <col min="5909" max="5909" width="13" style="1" customWidth="1"/>
    <col min="5910" max="5910" width="13.6640625" style="1" customWidth="1"/>
    <col min="5911" max="5911" width="1.6640625" style="1" customWidth="1"/>
    <col min="5912" max="5912" width="15.88671875" style="1" customWidth="1"/>
    <col min="5913" max="5913" width="13.88671875" style="1" customWidth="1"/>
    <col min="5914" max="5914" width="12.5546875" style="1" customWidth="1"/>
    <col min="5915" max="5915" width="16.109375" style="1" customWidth="1"/>
    <col min="5916" max="5916" width="8.88671875" style="1"/>
    <col min="5917" max="5917" width="4.44140625" style="1" customWidth="1"/>
    <col min="5918" max="5918" width="10" style="1" customWidth="1"/>
    <col min="5919" max="5919" width="8.88671875" style="1"/>
    <col min="5920" max="5920" width="16.6640625" style="1" customWidth="1"/>
    <col min="5921" max="5921" width="22.6640625" style="1" customWidth="1"/>
    <col min="5922" max="5922" width="10.44140625" style="1" bestFit="1" customWidth="1"/>
    <col min="5923" max="5923" width="9.33203125" style="1" bestFit="1" customWidth="1"/>
    <col min="5924" max="5924" width="9.44140625" style="1" bestFit="1" customWidth="1"/>
    <col min="5925" max="5925" width="10.44140625" style="1" bestFit="1" customWidth="1"/>
    <col min="5926" max="6160" width="8.88671875" style="1"/>
    <col min="6161" max="6161" width="6" style="1" customWidth="1"/>
    <col min="6162" max="6162" width="40.44140625" style="1" customWidth="1"/>
    <col min="6163" max="6163" width="12" style="1" customWidth="1"/>
    <col min="6164" max="6164" width="15" style="1" customWidth="1"/>
    <col min="6165" max="6165" width="13" style="1" customWidth="1"/>
    <col min="6166" max="6166" width="13.6640625" style="1" customWidth="1"/>
    <col min="6167" max="6167" width="1.6640625" style="1" customWidth="1"/>
    <col min="6168" max="6168" width="15.88671875" style="1" customWidth="1"/>
    <col min="6169" max="6169" width="13.88671875" style="1" customWidth="1"/>
    <col min="6170" max="6170" width="12.5546875" style="1" customWidth="1"/>
    <col min="6171" max="6171" width="16.109375" style="1" customWidth="1"/>
    <col min="6172" max="6172" width="8.88671875" style="1"/>
    <col min="6173" max="6173" width="4.44140625" style="1" customWidth="1"/>
    <col min="6174" max="6174" width="10" style="1" customWidth="1"/>
    <col min="6175" max="6175" width="8.88671875" style="1"/>
    <col min="6176" max="6176" width="16.6640625" style="1" customWidth="1"/>
    <col min="6177" max="6177" width="22.6640625" style="1" customWidth="1"/>
    <col min="6178" max="6178" width="10.44140625" style="1" bestFit="1" customWidth="1"/>
    <col min="6179" max="6179" width="9.33203125" style="1" bestFit="1" customWidth="1"/>
    <col min="6180" max="6180" width="9.44140625" style="1" bestFit="1" customWidth="1"/>
    <col min="6181" max="6181" width="10.44140625" style="1" bestFit="1" customWidth="1"/>
    <col min="6182" max="6416" width="8.88671875" style="1"/>
    <col min="6417" max="6417" width="6" style="1" customWidth="1"/>
    <col min="6418" max="6418" width="40.44140625" style="1" customWidth="1"/>
    <col min="6419" max="6419" width="12" style="1" customWidth="1"/>
    <col min="6420" max="6420" width="15" style="1" customWidth="1"/>
    <col min="6421" max="6421" width="13" style="1" customWidth="1"/>
    <col min="6422" max="6422" width="13.6640625" style="1" customWidth="1"/>
    <col min="6423" max="6423" width="1.6640625" style="1" customWidth="1"/>
    <col min="6424" max="6424" width="15.88671875" style="1" customWidth="1"/>
    <col min="6425" max="6425" width="13.88671875" style="1" customWidth="1"/>
    <col min="6426" max="6426" width="12.5546875" style="1" customWidth="1"/>
    <col min="6427" max="6427" width="16.109375" style="1" customWidth="1"/>
    <col min="6428" max="6428" width="8.88671875" style="1"/>
    <col min="6429" max="6429" width="4.44140625" style="1" customWidth="1"/>
    <col min="6430" max="6430" width="10" style="1" customWidth="1"/>
    <col min="6431" max="6431" width="8.88671875" style="1"/>
    <col min="6432" max="6432" width="16.6640625" style="1" customWidth="1"/>
    <col min="6433" max="6433" width="22.6640625" style="1" customWidth="1"/>
    <col min="6434" max="6434" width="10.44140625" style="1" bestFit="1" customWidth="1"/>
    <col min="6435" max="6435" width="9.33203125" style="1" bestFit="1" customWidth="1"/>
    <col min="6436" max="6436" width="9.44140625" style="1" bestFit="1" customWidth="1"/>
    <col min="6437" max="6437" width="10.44140625" style="1" bestFit="1" customWidth="1"/>
    <col min="6438" max="6672" width="8.88671875" style="1"/>
    <col min="6673" max="6673" width="6" style="1" customWidth="1"/>
    <col min="6674" max="6674" width="40.44140625" style="1" customWidth="1"/>
    <col min="6675" max="6675" width="12" style="1" customWidth="1"/>
    <col min="6676" max="6676" width="15" style="1" customWidth="1"/>
    <col min="6677" max="6677" width="13" style="1" customWidth="1"/>
    <col min="6678" max="6678" width="13.6640625" style="1" customWidth="1"/>
    <col min="6679" max="6679" width="1.6640625" style="1" customWidth="1"/>
    <col min="6680" max="6680" width="15.88671875" style="1" customWidth="1"/>
    <col min="6681" max="6681" width="13.88671875" style="1" customWidth="1"/>
    <col min="6682" max="6682" width="12.5546875" style="1" customWidth="1"/>
    <col min="6683" max="6683" width="16.109375" style="1" customWidth="1"/>
    <col min="6684" max="6684" width="8.88671875" style="1"/>
    <col min="6685" max="6685" width="4.44140625" style="1" customWidth="1"/>
    <col min="6686" max="6686" width="10" style="1" customWidth="1"/>
    <col min="6687" max="6687" width="8.88671875" style="1"/>
    <col min="6688" max="6688" width="16.6640625" style="1" customWidth="1"/>
    <col min="6689" max="6689" width="22.6640625" style="1" customWidth="1"/>
    <col min="6690" max="6690" width="10.44140625" style="1" bestFit="1" customWidth="1"/>
    <col min="6691" max="6691" width="9.33203125" style="1" bestFit="1" customWidth="1"/>
    <col min="6692" max="6692" width="9.44140625" style="1" bestFit="1" customWidth="1"/>
    <col min="6693" max="6693" width="10.44140625" style="1" bestFit="1" customWidth="1"/>
    <col min="6694" max="6928" width="8.88671875" style="1"/>
    <col min="6929" max="6929" width="6" style="1" customWidth="1"/>
    <col min="6930" max="6930" width="40.44140625" style="1" customWidth="1"/>
    <col min="6931" max="6931" width="12" style="1" customWidth="1"/>
    <col min="6932" max="6932" width="15" style="1" customWidth="1"/>
    <col min="6933" max="6933" width="13" style="1" customWidth="1"/>
    <col min="6934" max="6934" width="13.6640625" style="1" customWidth="1"/>
    <col min="6935" max="6935" width="1.6640625" style="1" customWidth="1"/>
    <col min="6936" max="6936" width="15.88671875" style="1" customWidth="1"/>
    <col min="6937" max="6937" width="13.88671875" style="1" customWidth="1"/>
    <col min="6938" max="6938" width="12.5546875" style="1" customWidth="1"/>
    <col min="6939" max="6939" width="16.109375" style="1" customWidth="1"/>
    <col min="6940" max="6940" width="8.88671875" style="1"/>
    <col min="6941" max="6941" width="4.44140625" style="1" customWidth="1"/>
    <col min="6942" max="6942" width="10" style="1" customWidth="1"/>
    <col min="6943" max="6943" width="8.88671875" style="1"/>
    <col min="6944" max="6944" width="16.6640625" style="1" customWidth="1"/>
    <col min="6945" max="6945" width="22.6640625" style="1" customWidth="1"/>
    <col min="6946" max="6946" width="10.44140625" style="1" bestFit="1" customWidth="1"/>
    <col min="6947" max="6947" width="9.33203125" style="1" bestFit="1" customWidth="1"/>
    <col min="6948" max="6948" width="9.44140625" style="1" bestFit="1" customWidth="1"/>
    <col min="6949" max="6949" width="10.44140625" style="1" bestFit="1" customWidth="1"/>
    <col min="6950" max="7184" width="8.88671875" style="1"/>
    <col min="7185" max="7185" width="6" style="1" customWidth="1"/>
    <col min="7186" max="7186" width="40.44140625" style="1" customWidth="1"/>
    <col min="7187" max="7187" width="12" style="1" customWidth="1"/>
    <col min="7188" max="7188" width="15" style="1" customWidth="1"/>
    <col min="7189" max="7189" width="13" style="1" customWidth="1"/>
    <col min="7190" max="7190" width="13.6640625" style="1" customWidth="1"/>
    <col min="7191" max="7191" width="1.6640625" style="1" customWidth="1"/>
    <col min="7192" max="7192" width="15.88671875" style="1" customWidth="1"/>
    <col min="7193" max="7193" width="13.88671875" style="1" customWidth="1"/>
    <col min="7194" max="7194" width="12.5546875" style="1" customWidth="1"/>
    <col min="7195" max="7195" width="16.109375" style="1" customWidth="1"/>
    <col min="7196" max="7196" width="8.88671875" style="1"/>
    <col min="7197" max="7197" width="4.44140625" style="1" customWidth="1"/>
    <col min="7198" max="7198" width="10" style="1" customWidth="1"/>
    <col min="7199" max="7199" width="8.88671875" style="1"/>
    <col min="7200" max="7200" width="16.6640625" style="1" customWidth="1"/>
    <col min="7201" max="7201" width="22.6640625" style="1" customWidth="1"/>
    <col min="7202" max="7202" width="10.44140625" style="1" bestFit="1" customWidth="1"/>
    <col min="7203" max="7203" width="9.33203125" style="1" bestFit="1" customWidth="1"/>
    <col min="7204" max="7204" width="9.44140625" style="1" bestFit="1" customWidth="1"/>
    <col min="7205" max="7205" width="10.44140625" style="1" bestFit="1" customWidth="1"/>
    <col min="7206" max="7440" width="8.88671875" style="1"/>
    <col min="7441" max="7441" width="6" style="1" customWidth="1"/>
    <col min="7442" max="7442" width="40.44140625" style="1" customWidth="1"/>
    <col min="7443" max="7443" width="12" style="1" customWidth="1"/>
    <col min="7444" max="7444" width="15" style="1" customWidth="1"/>
    <col min="7445" max="7445" width="13" style="1" customWidth="1"/>
    <col min="7446" max="7446" width="13.6640625" style="1" customWidth="1"/>
    <col min="7447" max="7447" width="1.6640625" style="1" customWidth="1"/>
    <col min="7448" max="7448" width="15.88671875" style="1" customWidth="1"/>
    <col min="7449" max="7449" width="13.88671875" style="1" customWidth="1"/>
    <col min="7450" max="7450" width="12.5546875" style="1" customWidth="1"/>
    <col min="7451" max="7451" width="16.109375" style="1" customWidth="1"/>
    <col min="7452" max="7452" width="8.88671875" style="1"/>
    <col min="7453" max="7453" width="4.44140625" style="1" customWidth="1"/>
    <col min="7454" max="7454" width="10" style="1" customWidth="1"/>
    <col min="7455" max="7455" width="8.88671875" style="1"/>
    <col min="7456" max="7456" width="16.6640625" style="1" customWidth="1"/>
    <col min="7457" max="7457" width="22.6640625" style="1" customWidth="1"/>
    <col min="7458" max="7458" width="10.44140625" style="1" bestFit="1" customWidth="1"/>
    <col min="7459" max="7459" width="9.33203125" style="1" bestFit="1" customWidth="1"/>
    <col min="7460" max="7460" width="9.44140625" style="1" bestFit="1" customWidth="1"/>
    <col min="7461" max="7461" width="10.44140625" style="1" bestFit="1" customWidth="1"/>
    <col min="7462" max="7696" width="8.88671875" style="1"/>
    <col min="7697" max="7697" width="6" style="1" customWidth="1"/>
    <col min="7698" max="7698" width="40.44140625" style="1" customWidth="1"/>
    <col min="7699" max="7699" width="12" style="1" customWidth="1"/>
    <col min="7700" max="7700" width="15" style="1" customWidth="1"/>
    <col min="7701" max="7701" width="13" style="1" customWidth="1"/>
    <col min="7702" max="7702" width="13.6640625" style="1" customWidth="1"/>
    <col min="7703" max="7703" width="1.6640625" style="1" customWidth="1"/>
    <col min="7704" max="7704" width="15.88671875" style="1" customWidth="1"/>
    <col min="7705" max="7705" width="13.88671875" style="1" customWidth="1"/>
    <col min="7706" max="7706" width="12.5546875" style="1" customWidth="1"/>
    <col min="7707" max="7707" width="16.109375" style="1" customWidth="1"/>
    <col min="7708" max="7708" width="8.88671875" style="1"/>
    <col min="7709" max="7709" width="4.44140625" style="1" customWidth="1"/>
    <col min="7710" max="7710" width="10" style="1" customWidth="1"/>
    <col min="7711" max="7711" width="8.88671875" style="1"/>
    <col min="7712" max="7712" width="16.6640625" style="1" customWidth="1"/>
    <col min="7713" max="7713" width="22.6640625" style="1" customWidth="1"/>
    <col min="7714" max="7714" width="10.44140625" style="1" bestFit="1" customWidth="1"/>
    <col min="7715" max="7715" width="9.33203125" style="1" bestFit="1" customWidth="1"/>
    <col min="7716" max="7716" width="9.44140625" style="1" bestFit="1" customWidth="1"/>
    <col min="7717" max="7717" width="10.44140625" style="1" bestFit="1" customWidth="1"/>
    <col min="7718" max="7952" width="8.88671875" style="1"/>
    <col min="7953" max="7953" width="6" style="1" customWidth="1"/>
    <col min="7954" max="7954" width="40.44140625" style="1" customWidth="1"/>
    <col min="7955" max="7955" width="12" style="1" customWidth="1"/>
    <col min="7956" max="7956" width="15" style="1" customWidth="1"/>
    <col min="7957" max="7957" width="13" style="1" customWidth="1"/>
    <col min="7958" max="7958" width="13.6640625" style="1" customWidth="1"/>
    <col min="7959" max="7959" width="1.6640625" style="1" customWidth="1"/>
    <col min="7960" max="7960" width="15.88671875" style="1" customWidth="1"/>
    <col min="7961" max="7961" width="13.88671875" style="1" customWidth="1"/>
    <col min="7962" max="7962" width="12.5546875" style="1" customWidth="1"/>
    <col min="7963" max="7963" width="16.109375" style="1" customWidth="1"/>
    <col min="7964" max="7964" width="8.88671875" style="1"/>
    <col min="7965" max="7965" width="4.44140625" style="1" customWidth="1"/>
    <col min="7966" max="7966" width="10" style="1" customWidth="1"/>
    <col min="7967" max="7967" width="8.88671875" style="1"/>
    <col min="7968" max="7968" width="16.6640625" style="1" customWidth="1"/>
    <col min="7969" max="7969" width="22.6640625" style="1" customWidth="1"/>
    <col min="7970" max="7970" width="10.44140625" style="1" bestFit="1" customWidth="1"/>
    <col min="7971" max="7971" width="9.33203125" style="1" bestFit="1" customWidth="1"/>
    <col min="7972" max="7972" width="9.44140625" style="1" bestFit="1" customWidth="1"/>
    <col min="7973" max="7973" width="10.44140625" style="1" bestFit="1" customWidth="1"/>
    <col min="7974" max="8208" width="8.88671875" style="1"/>
    <col min="8209" max="8209" width="6" style="1" customWidth="1"/>
    <col min="8210" max="8210" width="40.44140625" style="1" customWidth="1"/>
    <col min="8211" max="8211" width="12" style="1" customWidth="1"/>
    <col min="8212" max="8212" width="15" style="1" customWidth="1"/>
    <col min="8213" max="8213" width="13" style="1" customWidth="1"/>
    <col min="8214" max="8214" width="13.6640625" style="1" customWidth="1"/>
    <col min="8215" max="8215" width="1.6640625" style="1" customWidth="1"/>
    <col min="8216" max="8216" width="15.88671875" style="1" customWidth="1"/>
    <col min="8217" max="8217" width="13.88671875" style="1" customWidth="1"/>
    <col min="8218" max="8218" width="12.5546875" style="1" customWidth="1"/>
    <col min="8219" max="8219" width="16.109375" style="1" customWidth="1"/>
    <col min="8220" max="8220" width="8.88671875" style="1"/>
    <col min="8221" max="8221" width="4.44140625" style="1" customWidth="1"/>
    <col min="8222" max="8222" width="10" style="1" customWidth="1"/>
    <col min="8223" max="8223" width="8.88671875" style="1"/>
    <col min="8224" max="8224" width="16.6640625" style="1" customWidth="1"/>
    <col min="8225" max="8225" width="22.6640625" style="1" customWidth="1"/>
    <col min="8226" max="8226" width="10.44140625" style="1" bestFit="1" customWidth="1"/>
    <col min="8227" max="8227" width="9.33203125" style="1" bestFit="1" customWidth="1"/>
    <col min="8228" max="8228" width="9.44140625" style="1" bestFit="1" customWidth="1"/>
    <col min="8229" max="8229" width="10.44140625" style="1" bestFit="1" customWidth="1"/>
    <col min="8230" max="8464" width="8.88671875" style="1"/>
    <col min="8465" max="8465" width="6" style="1" customWidth="1"/>
    <col min="8466" max="8466" width="40.44140625" style="1" customWidth="1"/>
    <col min="8467" max="8467" width="12" style="1" customWidth="1"/>
    <col min="8468" max="8468" width="15" style="1" customWidth="1"/>
    <col min="8469" max="8469" width="13" style="1" customWidth="1"/>
    <col min="8470" max="8470" width="13.6640625" style="1" customWidth="1"/>
    <col min="8471" max="8471" width="1.6640625" style="1" customWidth="1"/>
    <col min="8472" max="8472" width="15.88671875" style="1" customWidth="1"/>
    <col min="8473" max="8473" width="13.88671875" style="1" customWidth="1"/>
    <col min="8474" max="8474" width="12.5546875" style="1" customWidth="1"/>
    <col min="8475" max="8475" width="16.109375" style="1" customWidth="1"/>
    <col min="8476" max="8476" width="8.88671875" style="1"/>
    <col min="8477" max="8477" width="4.44140625" style="1" customWidth="1"/>
    <col min="8478" max="8478" width="10" style="1" customWidth="1"/>
    <col min="8479" max="8479" width="8.88671875" style="1"/>
    <col min="8480" max="8480" width="16.6640625" style="1" customWidth="1"/>
    <col min="8481" max="8481" width="22.6640625" style="1" customWidth="1"/>
    <col min="8482" max="8482" width="10.44140625" style="1" bestFit="1" customWidth="1"/>
    <col min="8483" max="8483" width="9.33203125" style="1" bestFit="1" customWidth="1"/>
    <col min="8484" max="8484" width="9.44140625" style="1" bestFit="1" customWidth="1"/>
    <col min="8485" max="8485" width="10.44140625" style="1" bestFit="1" customWidth="1"/>
    <col min="8486" max="8720" width="8.88671875" style="1"/>
    <col min="8721" max="8721" width="6" style="1" customWidth="1"/>
    <col min="8722" max="8722" width="40.44140625" style="1" customWidth="1"/>
    <col min="8723" max="8723" width="12" style="1" customWidth="1"/>
    <col min="8724" max="8724" width="15" style="1" customWidth="1"/>
    <col min="8725" max="8725" width="13" style="1" customWidth="1"/>
    <col min="8726" max="8726" width="13.6640625" style="1" customWidth="1"/>
    <col min="8727" max="8727" width="1.6640625" style="1" customWidth="1"/>
    <col min="8728" max="8728" width="15.88671875" style="1" customWidth="1"/>
    <col min="8729" max="8729" width="13.88671875" style="1" customWidth="1"/>
    <col min="8730" max="8730" width="12.5546875" style="1" customWidth="1"/>
    <col min="8731" max="8731" width="16.109375" style="1" customWidth="1"/>
    <col min="8732" max="8732" width="8.88671875" style="1"/>
    <col min="8733" max="8733" width="4.44140625" style="1" customWidth="1"/>
    <col min="8734" max="8734" width="10" style="1" customWidth="1"/>
    <col min="8735" max="8735" width="8.88671875" style="1"/>
    <col min="8736" max="8736" width="16.6640625" style="1" customWidth="1"/>
    <col min="8737" max="8737" width="22.6640625" style="1" customWidth="1"/>
    <col min="8738" max="8738" width="10.44140625" style="1" bestFit="1" customWidth="1"/>
    <col min="8739" max="8739" width="9.33203125" style="1" bestFit="1" customWidth="1"/>
    <col min="8740" max="8740" width="9.44140625" style="1" bestFit="1" customWidth="1"/>
    <col min="8741" max="8741" width="10.44140625" style="1" bestFit="1" customWidth="1"/>
    <col min="8742" max="8976" width="8.88671875" style="1"/>
    <col min="8977" max="8977" width="6" style="1" customWidth="1"/>
    <col min="8978" max="8978" width="40.44140625" style="1" customWidth="1"/>
    <col min="8979" max="8979" width="12" style="1" customWidth="1"/>
    <col min="8980" max="8980" width="15" style="1" customWidth="1"/>
    <col min="8981" max="8981" width="13" style="1" customWidth="1"/>
    <col min="8982" max="8982" width="13.6640625" style="1" customWidth="1"/>
    <col min="8983" max="8983" width="1.6640625" style="1" customWidth="1"/>
    <col min="8984" max="8984" width="15.88671875" style="1" customWidth="1"/>
    <col min="8985" max="8985" width="13.88671875" style="1" customWidth="1"/>
    <col min="8986" max="8986" width="12.5546875" style="1" customWidth="1"/>
    <col min="8987" max="8987" width="16.109375" style="1" customWidth="1"/>
    <col min="8988" max="8988" width="8.88671875" style="1"/>
    <col min="8989" max="8989" width="4.44140625" style="1" customWidth="1"/>
    <col min="8990" max="8990" width="10" style="1" customWidth="1"/>
    <col min="8991" max="8991" width="8.88671875" style="1"/>
    <col min="8992" max="8992" width="16.6640625" style="1" customWidth="1"/>
    <col min="8993" max="8993" width="22.6640625" style="1" customWidth="1"/>
    <col min="8994" max="8994" width="10.44140625" style="1" bestFit="1" customWidth="1"/>
    <col min="8995" max="8995" width="9.33203125" style="1" bestFit="1" customWidth="1"/>
    <col min="8996" max="8996" width="9.44140625" style="1" bestFit="1" customWidth="1"/>
    <col min="8997" max="8997" width="10.44140625" style="1" bestFit="1" customWidth="1"/>
    <col min="8998" max="9232" width="8.88671875" style="1"/>
    <col min="9233" max="9233" width="6" style="1" customWidth="1"/>
    <col min="9234" max="9234" width="40.44140625" style="1" customWidth="1"/>
    <col min="9235" max="9235" width="12" style="1" customWidth="1"/>
    <col min="9236" max="9236" width="15" style="1" customWidth="1"/>
    <col min="9237" max="9237" width="13" style="1" customWidth="1"/>
    <col min="9238" max="9238" width="13.6640625" style="1" customWidth="1"/>
    <col min="9239" max="9239" width="1.6640625" style="1" customWidth="1"/>
    <col min="9240" max="9240" width="15.88671875" style="1" customWidth="1"/>
    <col min="9241" max="9241" width="13.88671875" style="1" customWidth="1"/>
    <col min="9242" max="9242" width="12.5546875" style="1" customWidth="1"/>
    <col min="9243" max="9243" width="16.109375" style="1" customWidth="1"/>
    <col min="9244" max="9244" width="8.88671875" style="1"/>
    <col min="9245" max="9245" width="4.44140625" style="1" customWidth="1"/>
    <col min="9246" max="9246" width="10" style="1" customWidth="1"/>
    <col min="9247" max="9247" width="8.88671875" style="1"/>
    <col min="9248" max="9248" width="16.6640625" style="1" customWidth="1"/>
    <col min="9249" max="9249" width="22.6640625" style="1" customWidth="1"/>
    <col min="9250" max="9250" width="10.44140625" style="1" bestFit="1" customWidth="1"/>
    <col min="9251" max="9251" width="9.33203125" style="1" bestFit="1" customWidth="1"/>
    <col min="9252" max="9252" width="9.44140625" style="1" bestFit="1" customWidth="1"/>
    <col min="9253" max="9253" width="10.44140625" style="1" bestFit="1" customWidth="1"/>
    <col min="9254" max="9488" width="8.88671875" style="1"/>
    <col min="9489" max="9489" width="6" style="1" customWidth="1"/>
    <col min="9490" max="9490" width="40.44140625" style="1" customWidth="1"/>
    <col min="9491" max="9491" width="12" style="1" customWidth="1"/>
    <col min="9492" max="9492" width="15" style="1" customWidth="1"/>
    <col min="9493" max="9493" width="13" style="1" customWidth="1"/>
    <col min="9494" max="9494" width="13.6640625" style="1" customWidth="1"/>
    <col min="9495" max="9495" width="1.6640625" style="1" customWidth="1"/>
    <col min="9496" max="9496" width="15.88671875" style="1" customWidth="1"/>
    <col min="9497" max="9497" width="13.88671875" style="1" customWidth="1"/>
    <col min="9498" max="9498" width="12.5546875" style="1" customWidth="1"/>
    <col min="9499" max="9499" width="16.109375" style="1" customWidth="1"/>
    <col min="9500" max="9500" width="8.88671875" style="1"/>
    <col min="9501" max="9501" width="4.44140625" style="1" customWidth="1"/>
    <col min="9502" max="9502" width="10" style="1" customWidth="1"/>
    <col min="9503" max="9503" width="8.88671875" style="1"/>
    <col min="9504" max="9504" width="16.6640625" style="1" customWidth="1"/>
    <col min="9505" max="9505" width="22.6640625" style="1" customWidth="1"/>
    <col min="9506" max="9506" width="10.44140625" style="1" bestFit="1" customWidth="1"/>
    <col min="9507" max="9507" width="9.33203125" style="1" bestFit="1" customWidth="1"/>
    <col min="9508" max="9508" width="9.44140625" style="1" bestFit="1" customWidth="1"/>
    <col min="9509" max="9509" width="10.44140625" style="1" bestFit="1" customWidth="1"/>
    <col min="9510" max="9744" width="8.88671875" style="1"/>
    <col min="9745" max="9745" width="6" style="1" customWidth="1"/>
    <col min="9746" max="9746" width="40.44140625" style="1" customWidth="1"/>
    <col min="9747" max="9747" width="12" style="1" customWidth="1"/>
    <col min="9748" max="9748" width="15" style="1" customWidth="1"/>
    <col min="9749" max="9749" width="13" style="1" customWidth="1"/>
    <col min="9750" max="9750" width="13.6640625" style="1" customWidth="1"/>
    <col min="9751" max="9751" width="1.6640625" style="1" customWidth="1"/>
    <col min="9752" max="9752" width="15.88671875" style="1" customWidth="1"/>
    <col min="9753" max="9753" width="13.88671875" style="1" customWidth="1"/>
    <col min="9754" max="9754" width="12.5546875" style="1" customWidth="1"/>
    <col min="9755" max="9755" width="16.109375" style="1" customWidth="1"/>
    <col min="9756" max="9756" width="8.88671875" style="1"/>
    <col min="9757" max="9757" width="4.44140625" style="1" customWidth="1"/>
    <col min="9758" max="9758" width="10" style="1" customWidth="1"/>
    <col min="9759" max="9759" width="8.88671875" style="1"/>
    <col min="9760" max="9760" width="16.6640625" style="1" customWidth="1"/>
    <col min="9761" max="9761" width="22.6640625" style="1" customWidth="1"/>
    <col min="9762" max="9762" width="10.44140625" style="1" bestFit="1" customWidth="1"/>
    <col min="9763" max="9763" width="9.33203125" style="1" bestFit="1" customWidth="1"/>
    <col min="9764" max="9764" width="9.44140625" style="1" bestFit="1" customWidth="1"/>
    <col min="9765" max="9765" width="10.44140625" style="1" bestFit="1" customWidth="1"/>
    <col min="9766" max="10000" width="8.88671875" style="1"/>
    <col min="10001" max="10001" width="6" style="1" customWidth="1"/>
    <col min="10002" max="10002" width="40.44140625" style="1" customWidth="1"/>
    <col min="10003" max="10003" width="12" style="1" customWidth="1"/>
    <col min="10004" max="10004" width="15" style="1" customWidth="1"/>
    <col min="10005" max="10005" width="13" style="1" customWidth="1"/>
    <col min="10006" max="10006" width="13.6640625" style="1" customWidth="1"/>
    <col min="10007" max="10007" width="1.6640625" style="1" customWidth="1"/>
    <col min="10008" max="10008" width="15.88671875" style="1" customWidth="1"/>
    <col min="10009" max="10009" width="13.88671875" style="1" customWidth="1"/>
    <col min="10010" max="10010" width="12.5546875" style="1" customWidth="1"/>
    <col min="10011" max="10011" width="16.109375" style="1" customWidth="1"/>
    <col min="10012" max="10012" width="8.88671875" style="1"/>
    <col min="10013" max="10013" width="4.44140625" style="1" customWidth="1"/>
    <col min="10014" max="10014" width="10" style="1" customWidth="1"/>
    <col min="10015" max="10015" width="8.88671875" style="1"/>
    <col min="10016" max="10016" width="16.6640625" style="1" customWidth="1"/>
    <col min="10017" max="10017" width="22.6640625" style="1" customWidth="1"/>
    <col min="10018" max="10018" width="10.44140625" style="1" bestFit="1" customWidth="1"/>
    <col min="10019" max="10019" width="9.33203125" style="1" bestFit="1" customWidth="1"/>
    <col min="10020" max="10020" width="9.44140625" style="1" bestFit="1" customWidth="1"/>
    <col min="10021" max="10021" width="10.44140625" style="1" bestFit="1" customWidth="1"/>
    <col min="10022" max="10256" width="8.88671875" style="1"/>
    <col min="10257" max="10257" width="6" style="1" customWidth="1"/>
    <col min="10258" max="10258" width="40.44140625" style="1" customWidth="1"/>
    <col min="10259" max="10259" width="12" style="1" customWidth="1"/>
    <col min="10260" max="10260" width="15" style="1" customWidth="1"/>
    <col min="10261" max="10261" width="13" style="1" customWidth="1"/>
    <col min="10262" max="10262" width="13.6640625" style="1" customWidth="1"/>
    <col min="10263" max="10263" width="1.6640625" style="1" customWidth="1"/>
    <col min="10264" max="10264" width="15.88671875" style="1" customWidth="1"/>
    <col min="10265" max="10265" width="13.88671875" style="1" customWidth="1"/>
    <col min="10266" max="10266" width="12.5546875" style="1" customWidth="1"/>
    <col min="10267" max="10267" width="16.109375" style="1" customWidth="1"/>
    <col min="10268" max="10268" width="8.88671875" style="1"/>
    <col min="10269" max="10269" width="4.44140625" style="1" customWidth="1"/>
    <col min="10270" max="10270" width="10" style="1" customWidth="1"/>
    <col min="10271" max="10271" width="8.88671875" style="1"/>
    <col min="10272" max="10272" width="16.6640625" style="1" customWidth="1"/>
    <col min="10273" max="10273" width="22.6640625" style="1" customWidth="1"/>
    <col min="10274" max="10274" width="10.44140625" style="1" bestFit="1" customWidth="1"/>
    <col min="10275" max="10275" width="9.33203125" style="1" bestFit="1" customWidth="1"/>
    <col min="10276" max="10276" width="9.44140625" style="1" bestFit="1" customWidth="1"/>
    <col min="10277" max="10277" width="10.44140625" style="1" bestFit="1" customWidth="1"/>
    <col min="10278" max="10512" width="8.88671875" style="1"/>
    <col min="10513" max="10513" width="6" style="1" customWidth="1"/>
    <col min="10514" max="10514" width="40.44140625" style="1" customWidth="1"/>
    <col min="10515" max="10515" width="12" style="1" customWidth="1"/>
    <col min="10516" max="10516" width="15" style="1" customWidth="1"/>
    <col min="10517" max="10517" width="13" style="1" customWidth="1"/>
    <col min="10518" max="10518" width="13.6640625" style="1" customWidth="1"/>
    <col min="10519" max="10519" width="1.6640625" style="1" customWidth="1"/>
    <col min="10520" max="10520" width="15.88671875" style="1" customWidth="1"/>
    <col min="10521" max="10521" width="13.88671875" style="1" customWidth="1"/>
    <col min="10522" max="10522" width="12.5546875" style="1" customWidth="1"/>
    <col min="10523" max="10523" width="16.109375" style="1" customWidth="1"/>
    <col min="10524" max="10524" width="8.88671875" style="1"/>
    <col min="10525" max="10525" width="4.44140625" style="1" customWidth="1"/>
    <col min="10526" max="10526" width="10" style="1" customWidth="1"/>
    <col min="10527" max="10527" width="8.88671875" style="1"/>
    <col min="10528" max="10528" width="16.6640625" style="1" customWidth="1"/>
    <col min="10529" max="10529" width="22.6640625" style="1" customWidth="1"/>
    <col min="10530" max="10530" width="10.44140625" style="1" bestFit="1" customWidth="1"/>
    <col min="10531" max="10531" width="9.33203125" style="1" bestFit="1" customWidth="1"/>
    <col min="10532" max="10532" width="9.44140625" style="1" bestFit="1" customWidth="1"/>
    <col min="10533" max="10533" width="10.44140625" style="1" bestFit="1" customWidth="1"/>
    <col min="10534" max="10768" width="8.88671875" style="1"/>
    <col min="10769" max="10769" width="6" style="1" customWidth="1"/>
    <col min="10770" max="10770" width="40.44140625" style="1" customWidth="1"/>
    <col min="10771" max="10771" width="12" style="1" customWidth="1"/>
    <col min="10772" max="10772" width="15" style="1" customWidth="1"/>
    <col min="10773" max="10773" width="13" style="1" customWidth="1"/>
    <col min="10774" max="10774" width="13.6640625" style="1" customWidth="1"/>
    <col min="10775" max="10775" width="1.6640625" style="1" customWidth="1"/>
    <col min="10776" max="10776" width="15.88671875" style="1" customWidth="1"/>
    <col min="10777" max="10777" width="13.88671875" style="1" customWidth="1"/>
    <col min="10778" max="10778" width="12.5546875" style="1" customWidth="1"/>
    <col min="10779" max="10779" width="16.109375" style="1" customWidth="1"/>
    <col min="10780" max="10780" width="8.88671875" style="1"/>
    <col min="10781" max="10781" width="4.44140625" style="1" customWidth="1"/>
    <col min="10782" max="10782" width="10" style="1" customWidth="1"/>
    <col min="10783" max="10783" width="8.88671875" style="1"/>
    <col min="10784" max="10784" width="16.6640625" style="1" customWidth="1"/>
    <col min="10785" max="10785" width="22.6640625" style="1" customWidth="1"/>
    <col min="10786" max="10786" width="10.44140625" style="1" bestFit="1" customWidth="1"/>
    <col min="10787" max="10787" width="9.33203125" style="1" bestFit="1" customWidth="1"/>
    <col min="10788" max="10788" width="9.44140625" style="1" bestFit="1" customWidth="1"/>
    <col min="10789" max="10789" width="10.44140625" style="1" bestFit="1" customWidth="1"/>
    <col min="10790" max="11024" width="8.88671875" style="1"/>
    <col min="11025" max="11025" width="6" style="1" customWidth="1"/>
    <col min="11026" max="11026" width="40.44140625" style="1" customWidth="1"/>
    <col min="11027" max="11027" width="12" style="1" customWidth="1"/>
    <col min="11028" max="11028" width="15" style="1" customWidth="1"/>
    <col min="11029" max="11029" width="13" style="1" customWidth="1"/>
    <col min="11030" max="11030" width="13.6640625" style="1" customWidth="1"/>
    <col min="11031" max="11031" width="1.6640625" style="1" customWidth="1"/>
    <col min="11032" max="11032" width="15.88671875" style="1" customWidth="1"/>
    <col min="11033" max="11033" width="13.88671875" style="1" customWidth="1"/>
    <col min="11034" max="11034" width="12.5546875" style="1" customWidth="1"/>
    <col min="11035" max="11035" width="16.109375" style="1" customWidth="1"/>
    <col min="11036" max="11036" width="8.88671875" style="1"/>
    <col min="11037" max="11037" width="4.44140625" style="1" customWidth="1"/>
    <col min="11038" max="11038" width="10" style="1" customWidth="1"/>
    <col min="11039" max="11039" width="8.88671875" style="1"/>
    <col min="11040" max="11040" width="16.6640625" style="1" customWidth="1"/>
    <col min="11041" max="11041" width="22.6640625" style="1" customWidth="1"/>
    <col min="11042" max="11042" width="10.44140625" style="1" bestFit="1" customWidth="1"/>
    <col min="11043" max="11043" width="9.33203125" style="1" bestFit="1" customWidth="1"/>
    <col min="11044" max="11044" width="9.44140625" style="1" bestFit="1" customWidth="1"/>
    <col min="11045" max="11045" width="10.44140625" style="1" bestFit="1" customWidth="1"/>
    <col min="11046" max="11280" width="8.88671875" style="1"/>
    <col min="11281" max="11281" width="6" style="1" customWidth="1"/>
    <col min="11282" max="11282" width="40.44140625" style="1" customWidth="1"/>
    <col min="11283" max="11283" width="12" style="1" customWidth="1"/>
    <col min="11284" max="11284" width="15" style="1" customWidth="1"/>
    <col min="11285" max="11285" width="13" style="1" customWidth="1"/>
    <col min="11286" max="11286" width="13.6640625" style="1" customWidth="1"/>
    <col min="11287" max="11287" width="1.6640625" style="1" customWidth="1"/>
    <col min="11288" max="11288" width="15.88671875" style="1" customWidth="1"/>
    <col min="11289" max="11289" width="13.88671875" style="1" customWidth="1"/>
    <col min="11290" max="11290" width="12.5546875" style="1" customWidth="1"/>
    <col min="11291" max="11291" width="16.109375" style="1" customWidth="1"/>
    <col min="11292" max="11292" width="8.88671875" style="1"/>
    <col min="11293" max="11293" width="4.44140625" style="1" customWidth="1"/>
    <col min="11294" max="11294" width="10" style="1" customWidth="1"/>
    <col min="11295" max="11295" width="8.88671875" style="1"/>
    <col min="11296" max="11296" width="16.6640625" style="1" customWidth="1"/>
    <col min="11297" max="11297" width="22.6640625" style="1" customWidth="1"/>
    <col min="11298" max="11298" width="10.44140625" style="1" bestFit="1" customWidth="1"/>
    <col min="11299" max="11299" width="9.33203125" style="1" bestFit="1" customWidth="1"/>
    <col min="11300" max="11300" width="9.44140625" style="1" bestFit="1" customWidth="1"/>
    <col min="11301" max="11301" width="10.44140625" style="1" bestFit="1" customWidth="1"/>
    <col min="11302" max="11536" width="8.88671875" style="1"/>
    <col min="11537" max="11537" width="6" style="1" customWidth="1"/>
    <col min="11538" max="11538" width="40.44140625" style="1" customWidth="1"/>
    <col min="11539" max="11539" width="12" style="1" customWidth="1"/>
    <col min="11540" max="11540" width="15" style="1" customWidth="1"/>
    <col min="11541" max="11541" width="13" style="1" customWidth="1"/>
    <col min="11542" max="11542" width="13.6640625" style="1" customWidth="1"/>
    <col min="11543" max="11543" width="1.6640625" style="1" customWidth="1"/>
    <col min="11544" max="11544" width="15.88671875" style="1" customWidth="1"/>
    <col min="11545" max="11545" width="13.88671875" style="1" customWidth="1"/>
    <col min="11546" max="11546" width="12.5546875" style="1" customWidth="1"/>
    <col min="11547" max="11547" width="16.109375" style="1" customWidth="1"/>
    <col min="11548" max="11548" width="8.88671875" style="1"/>
    <col min="11549" max="11549" width="4.44140625" style="1" customWidth="1"/>
    <col min="11550" max="11550" width="10" style="1" customWidth="1"/>
    <col min="11551" max="11551" width="8.88671875" style="1"/>
    <col min="11552" max="11552" width="16.6640625" style="1" customWidth="1"/>
    <col min="11553" max="11553" width="22.6640625" style="1" customWidth="1"/>
    <col min="11554" max="11554" width="10.44140625" style="1" bestFit="1" customWidth="1"/>
    <col min="11555" max="11555" width="9.33203125" style="1" bestFit="1" customWidth="1"/>
    <col min="11556" max="11556" width="9.44140625" style="1" bestFit="1" customWidth="1"/>
    <col min="11557" max="11557" width="10.44140625" style="1" bestFit="1" customWidth="1"/>
    <col min="11558" max="11792" width="8.88671875" style="1"/>
    <col min="11793" max="11793" width="6" style="1" customWidth="1"/>
    <col min="11794" max="11794" width="40.44140625" style="1" customWidth="1"/>
    <col min="11795" max="11795" width="12" style="1" customWidth="1"/>
    <col min="11796" max="11796" width="15" style="1" customWidth="1"/>
    <col min="11797" max="11797" width="13" style="1" customWidth="1"/>
    <col min="11798" max="11798" width="13.6640625" style="1" customWidth="1"/>
    <col min="11799" max="11799" width="1.6640625" style="1" customWidth="1"/>
    <col min="11800" max="11800" width="15.88671875" style="1" customWidth="1"/>
    <col min="11801" max="11801" width="13.88671875" style="1" customWidth="1"/>
    <col min="11802" max="11802" width="12.5546875" style="1" customWidth="1"/>
    <col min="11803" max="11803" width="16.109375" style="1" customWidth="1"/>
    <col min="11804" max="11804" width="8.88671875" style="1"/>
    <col min="11805" max="11805" width="4.44140625" style="1" customWidth="1"/>
    <col min="11806" max="11806" width="10" style="1" customWidth="1"/>
    <col min="11807" max="11807" width="8.88671875" style="1"/>
    <col min="11808" max="11808" width="16.6640625" style="1" customWidth="1"/>
    <col min="11809" max="11809" width="22.6640625" style="1" customWidth="1"/>
    <col min="11810" max="11810" width="10.44140625" style="1" bestFit="1" customWidth="1"/>
    <col min="11811" max="11811" width="9.33203125" style="1" bestFit="1" customWidth="1"/>
    <col min="11812" max="11812" width="9.44140625" style="1" bestFit="1" customWidth="1"/>
    <col min="11813" max="11813" width="10.44140625" style="1" bestFit="1" customWidth="1"/>
    <col min="11814" max="12048" width="8.88671875" style="1"/>
    <col min="12049" max="12049" width="6" style="1" customWidth="1"/>
    <col min="12050" max="12050" width="40.44140625" style="1" customWidth="1"/>
    <col min="12051" max="12051" width="12" style="1" customWidth="1"/>
    <col min="12052" max="12052" width="15" style="1" customWidth="1"/>
    <col min="12053" max="12053" width="13" style="1" customWidth="1"/>
    <col min="12054" max="12054" width="13.6640625" style="1" customWidth="1"/>
    <col min="12055" max="12055" width="1.6640625" style="1" customWidth="1"/>
    <col min="12056" max="12056" width="15.88671875" style="1" customWidth="1"/>
    <col min="12057" max="12057" width="13.88671875" style="1" customWidth="1"/>
    <col min="12058" max="12058" width="12.5546875" style="1" customWidth="1"/>
    <col min="12059" max="12059" width="16.109375" style="1" customWidth="1"/>
    <col min="12060" max="12060" width="8.88671875" style="1"/>
    <col min="12061" max="12061" width="4.44140625" style="1" customWidth="1"/>
    <col min="12062" max="12062" width="10" style="1" customWidth="1"/>
    <col min="12063" max="12063" width="8.88671875" style="1"/>
    <col min="12064" max="12064" width="16.6640625" style="1" customWidth="1"/>
    <col min="12065" max="12065" width="22.6640625" style="1" customWidth="1"/>
    <col min="12066" max="12066" width="10.44140625" style="1" bestFit="1" customWidth="1"/>
    <col min="12067" max="12067" width="9.33203125" style="1" bestFit="1" customWidth="1"/>
    <col min="12068" max="12068" width="9.44140625" style="1" bestFit="1" customWidth="1"/>
    <col min="12069" max="12069" width="10.44140625" style="1" bestFit="1" customWidth="1"/>
    <col min="12070" max="12304" width="8.88671875" style="1"/>
    <col min="12305" max="12305" width="6" style="1" customWidth="1"/>
    <col min="12306" max="12306" width="40.44140625" style="1" customWidth="1"/>
    <col min="12307" max="12307" width="12" style="1" customWidth="1"/>
    <col min="12308" max="12308" width="15" style="1" customWidth="1"/>
    <col min="12309" max="12309" width="13" style="1" customWidth="1"/>
    <col min="12310" max="12310" width="13.6640625" style="1" customWidth="1"/>
    <col min="12311" max="12311" width="1.6640625" style="1" customWidth="1"/>
    <col min="12312" max="12312" width="15.88671875" style="1" customWidth="1"/>
    <col min="12313" max="12313" width="13.88671875" style="1" customWidth="1"/>
    <col min="12314" max="12314" width="12.5546875" style="1" customWidth="1"/>
    <col min="12315" max="12315" width="16.109375" style="1" customWidth="1"/>
    <col min="12316" max="12316" width="8.88671875" style="1"/>
    <col min="12317" max="12317" width="4.44140625" style="1" customWidth="1"/>
    <col min="12318" max="12318" width="10" style="1" customWidth="1"/>
    <col min="12319" max="12319" width="8.88671875" style="1"/>
    <col min="12320" max="12320" width="16.6640625" style="1" customWidth="1"/>
    <col min="12321" max="12321" width="22.6640625" style="1" customWidth="1"/>
    <col min="12322" max="12322" width="10.44140625" style="1" bestFit="1" customWidth="1"/>
    <col min="12323" max="12323" width="9.33203125" style="1" bestFit="1" customWidth="1"/>
    <col min="12324" max="12324" width="9.44140625" style="1" bestFit="1" customWidth="1"/>
    <col min="12325" max="12325" width="10.44140625" style="1" bestFit="1" customWidth="1"/>
    <col min="12326" max="12560" width="8.88671875" style="1"/>
    <col min="12561" max="12561" width="6" style="1" customWidth="1"/>
    <col min="12562" max="12562" width="40.44140625" style="1" customWidth="1"/>
    <col min="12563" max="12563" width="12" style="1" customWidth="1"/>
    <col min="12564" max="12564" width="15" style="1" customWidth="1"/>
    <col min="12565" max="12565" width="13" style="1" customWidth="1"/>
    <col min="12566" max="12566" width="13.6640625" style="1" customWidth="1"/>
    <col min="12567" max="12567" width="1.6640625" style="1" customWidth="1"/>
    <col min="12568" max="12568" width="15.88671875" style="1" customWidth="1"/>
    <col min="12569" max="12569" width="13.88671875" style="1" customWidth="1"/>
    <col min="12570" max="12570" width="12.5546875" style="1" customWidth="1"/>
    <col min="12571" max="12571" width="16.109375" style="1" customWidth="1"/>
    <col min="12572" max="12572" width="8.88671875" style="1"/>
    <col min="12573" max="12573" width="4.44140625" style="1" customWidth="1"/>
    <col min="12574" max="12574" width="10" style="1" customWidth="1"/>
    <col min="12575" max="12575" width="8.88671875" style="1"/>
    <col min="12576" max="12576" width="16.6640625" style="1" customWidth="1"/>
    <col min="12577" max="12577" width="22.6640625" style="1" customWidth="1"/>
    <col min="12578" max="12578" width="10.44140625" style="1" bestFit="1" customWidth="1"/>
    <col min="12579" max="12579" width="9.33203125" style="1" bestFit="1" customWidth="1"/>
    <col min="12580" max="12580" width="9.44140625" style="1" bestFit="1" customWidth="1"/>
    <col min="12581" max="12581" width="10.44140625" style="1" bestFit="1" customWidth="1"/>
    <col min="12582" max="12816" width="8.88671875" style="1"/>
    <col min="12817" max="12817" width="6" style="1" customWidth="1"/>
    <col min="12818" max="12818" width="40.44140625" style="1" customWidth="1"/>
    <col min="12819" max="12819" width="12" style="1" customWidth="1"/>
    <col min="12820" max="12820" width="15" style="1" customWidth="1"/>
    <col min="12821" max="12821" width="13" style="1" customWidth="1"/>
    <col min="12822" max="12822" width="13.6640625" style="1" customWidth="1"/>
    <col min="12823" max="12823" width="1.6640625" style="1" customWidth="1"/>
    <col min="12824" max="12824" width="15.88671875" style="1" customWidth="1"/>
    <col min="12825" max="12825" width="13.88671875" style="1" customWidth="1"/>
    <col min="12826" max="12826" width="12.5546875" style="1" customWidth="1"/>
    <col min="12827" max="12827" width="16.109375" style="1" customWidth="1"/>
    <col min="12828" max="12828" width="8.88671875" style="1"/>
    <col min="12829" max="12829" width="4.44140625" style="1" customWidth="1"/>
    <col min="12830" max="12830" width="10" style="1" customWidth="1"/>
    <col min="12831" max="12831" width="8.88671875" style="1"/>
    <col min="12832" max="12832" width="16.6640625" style="1" customWidth="1"/>
    <col min="12833" max="12833" width="22.6640625" style="1" customWidth="1"/>
    <col min="12834" max="12834" width="10.44140625" style="1" bestFit="1" customWidth="1"/>
    <col min="12835" max="12835" width="9.33203125" style="1" bestFit="1" customWidth="1"/>
    <col min="12836" max="12836" width="9.44140625" style="1" bestFit="1" customWidth="1"/>
    <col min="12837" max="12837" width="10.44140625" style="1" bestFit="1" customWidth="1"/>
    <col min="12838" max="13072" width="8.88671875" style="1"/>
    <col min="13073" max="13073" width="6" style="1" customWidth="1"/>
    <col min="13074" max="13074" width="40.44140625" style="1" customWidth="1"/>
    <col min="13075" max="13075" width="12" style="1" customWidth="1"/>
    <col min="13076" max="13076" width="15" style="1" customWidth="1"/>
    <col min="13077" max="13077" width="13" style="1" customWidth="1"/>
    <col min="13078" max="13078" width="13.6640625" style="1" customWidth="1"/>
    <col min="13079" max="13079" width="1.6640625" style="1" customWidth="1"/>
    <col min="13080" max="13080" width="15.88671875" style="1" customWidth="1"/>
    <col min="13081" max="13081" width="13.88671875" style="1" customWidth="1"/>
    <col min="13082" max="13082" width="12.5546875" style="1" customWidth="1"/>
    <col min="13083" max="13083" width="16.109375" style="1" customWidth="1"/>
    <col min="13084" max="13084" width="8.88671875" style="1"/>
    <col min="13085" max="13085" width="4.44140625" style="1" customWidth="1"/>
    <col min="13086" max="13086" width="10" style="1" customWidth="1"/>
    <col min="13087" max="13087" width="8.88671875" style="1"/>
    <col min="13088" max="13088" width="16.6640625" style="1" customWidth="1"/>
    <col min="13089" max="13089" width="22.6640625" style="1" customWidth="1"/>
    <col min="13090" max="13090" width="10.44140625" style="1" bestFit="1" customWidth="1"/>
    <col min="13091" max="13091" width="9.33203125" style="1" bestFit="1" customWidth="1"/>
    <col min="13092" max="13092" width="9.44140625" style="1" bestFit="1" customWidth="1"/>
    <col min="13093" max="13093" width="10.44140625" style="1" bestFit="1" customWidth="1"/>
    <col min="13094" max="13328" width="8.88671875" style="1"/>
    <col min="13329" max="13329" width="6" style="1" customWidth="1"/>
    <col min="13330" max="13330" width="40.44140625" style="1" customWidth="1"/>
    <col min="13331" max="13331" width="12" style="1" customWidth="1"/>
    <col min="13332" max="13332" width="15" style="1" customWidth="1"/>
    <col min="13333" max="13333" width="13" style="1" customWidth="1"/>
    <col min="13334" max="13334" width="13.6640625" style="1" customWidth="1"/>
    <col min="13335" max="13335" width="1.6640625" style="1" customWidth="1"/>
    <col min="13336" max="13336" width="15.88671875" style="1" customWidth="1"/>
    <col min="13337" max="13337" width="13.88671875" style="1" customWidth="1"/>
    <col min="13338" max="13338" width="12.5546875" style="1" customWidth="1"/>
    <col min="13339" max="13339" width="16.109375" style="1" customWidth="1"/>
    <col min="13340" max="13340" width="8.88671875" style="1"/>
    <col min="13341" max="13341" width="4.44140625" style="1" customWidth="1"/>
    <col min="13342" max="13342" width="10" style="1" customWidth="1"/>
    <col min="13343" max="13343" width="8.88671875" style="1"/>
    <col min="13344" max="13344" width="16.6640625" style="1" customWidth="1"/>
    <col min="13345" max="13345" width="22.6640625" style="1" customWidth="1"/>
    <col min="13346" max="13346" width="10.44140625" style="1" bestFit="1" customWidth="1"/>
    <col min="13347" max="13347" width="9.33203125" style="1" bestFit="1" customWidth="1"/>
    <col min="13348" max="13348" width="9.44140625" style="1" bestFit="1" customWidth="1"/>
    <col min="13349" max="13349" width="10.44140625" style="1" bestFit="1" customWidth="1"/>
    <col min="13350" max="13584" width="8.88671875" style="1"/>
    <col min="13585" max="13585" width="6" style="1" customWidth="1"/>
    <col min="13586" max="13586" width="40.44140625" style="1" customWidth="1"/>
    <col min="13587" max="13587" width="12" style="1" customWidth="1"/>
    <col min="13588" max="13588" width="15" style="1" customWidth="1"/>
    <col min="13589" max="13589" width="13" style="1" customWidth="1"/>
    <col min="13590" max="13590" width="13.6640625" style="1" customWidth="1"/>
    <col min="13591" max="13591" width="1.6640625" style="1" customWidth="1"/>
    <col min="13592" max="13592" width="15.88671875" style="1" customWidth="1"/>
    <col min="13593" max="13593" width="13.88671875" style="1" customWidth="1"/>
    <col min="13594" max="13594" width="12.5546875" style="1" customWidth="1"/>
    <col min="13595" max="13595" width="16.109375" style="1" customWidth="1"/>
    <col min="13596" max="13596" width="8.88671875" style="1"/>
    <col min="13597" max="13597" width="4.44140625" style="1" customWidth="1"/>
    <col min="13598" max="13598" width="10" style="1" customWidth="1"/>
    <col min="13599" max="13599" width="8.88671875" style="1"/>
    <col min="13600" max="13600" width="16.6640625" style="1" customWidth="1"/>
    <col min="13601" max="13601" width="22.6640625" style="1" customWidth="1"/>
    <col min="13602" max="13602" width="10.44140625" style="1" bestFit="1" customWidth="1"/>
    <col min="13603" max="13603" width="9.33203125" style="1" bestFit="1" customWidth="1"/>
    <col min="13604" max="13604" width="9.44140625" style="1" bestFit="1" customWidth="1"/>
    <col min="13605" max="13605" width="10.44140625" style="1" bestFit="1" customWidth="1"/>
    <col min="13606" max="13840" width="8.88671875" style="1"/>
    <col min="13841" max="13841" width="6" style="1" customWidth="1"/>
    <col min="13842" max="13842" width="40.44140625" style="1" customWidth="1"/>
    <col min="13843" max="13843" width="12" style="1" customWidth="1"/>
    <col min="13844" max="13844" width="15" style="1" customWidth="1"/>
    <col min="13845" max="13845" width="13" style="1" customWidth="1"/>
    <col min="13846" max="13846" width="13.6640625" style="1" customWidth="1"/>
    <col min="13847" max="13847" width="1.6640625" style="1" customWidth="1"/>
    <col min="13848" max="13848" width="15.88671875" style="1" customWidth="1"/>
    <col min="13849" max="13849" width="13.88671875" style="1" customWidth="1"/>
    <col min="13850" max="13850" width="12.5546875" style="1" customWidth="1"/>
    <col min="13851" max="13851" width="16.109375" style="1" customWidth="1"/>
    <col min="13852" max="13852" width="8.88671875" style="1"/>
    <col min="13853" max="13853" width="4.44140625" style="1" customWidth="1"/>
    <col min="13854" max="13854" width="10" style="1" customWidth="1"/>
    <col min="13855" max="13855" width="8.88671875" style="1"/>
    <col min="13856" max="13856" width="16.6640625" style="1" customWidth="1"/>
    <col min="13857" max="13857" width="22.6640625" style="1" customWidth="1"/>
    <col min="13858" max="13858" width="10.44140625" style="1" bestFit="1" customWidth="1"/>
    <col min="13859" max="13859" width="9.33203125" style="1" bestFit="1" customWidth="1"/>
    <col min="13860" max="13860" width="9.44140625" style="1" bestFit="1" customWidth="1"/>
    <col min="13861" max="13861" width="10.44140625" style="1" bestFit="1" customWidth="1"/>
    <col min="13862" max="14096" width="8.88671875" style="1"/>
    <col min="14097" max="14097" width="6" style="1" customWidth="1"/>
    <col min="14098" max="14098" width="40.44140625" style="1" customWidth="1"/>
    <col min="14099" max="14099" width="12" style="1" customWidth="1"/>
    <col min="14100" max="14100" width="15" style="1" customWidth="1"/>
    <col min="14101" max="14101" width="13" style="1" customWidth="1"/>
    <col min="14102" max="14102" width="13.6640625" style="1" customWidth="1"/>
    <col min="14103" max="14103" width="1.6640625" style="1" customWidth="1"/>
    <col min="14104" max="14104" width="15.88671875" style="1" customWidth="1"/>
    <col min="14105" max="14105" width="13.88671875" style="1" customWidth="1"/>
    <col min="14106" max="14106" width="12.5546875" style="1" customWidth="1"/>
    <col min="14107" max="14107" width="16.109375" style="1" customWidth="1"/>
    <col min="14108" max="14108" width="8.88671875" style="1"/>
    <col min="14109" max="14109" width="4.44140625" style="1" customWidth="1"/>
    <col min="14110" max="14110" width="10" style="1" customWidth="1"/>
    <col min="14111" max="14111" width="8.88671875" style="1"/>
    <col min="14112" max="14112" width="16.6640625" style="1" customWidth="1"/>
    <col min="14113" max="14113" width="22.6640625" style="1" customWidth="1"/>
    <col min="14114" max="14114" width="10.44140625" style="1" bestFit="1" customWidth="1"/>
    <col min="14115" max="14115" width="9.33203125" style="1" bestFit="1" customWidth="1"/>
    <col min="14116" max="14116" width="9.44140625" style="1" bestFit="1" customWidth="1"/>
    <col min="14117" max="14117" width="10.44140625" style="1" bestFit="1" customWidth="1"/>
    <col min="14118" max="14352" width="8.88671875" style="1"/>
    <col min="14353" max="14353" width="6" style="1" customWidth="1"/>
    <col min="14354" max="14354" width="40.44140625" style="1" customWidth="1"/>
    <col min="14355" max="14355" width="12" style="1" customWidth="1"/>
    <col min="14356" max="14356" width="15" style="1" customWidth="1"/>
    <col min="14357" max="14357" width="13" style="1" customWidth="1"/>
    <col min="14358" max="14358" width="13.6640625" style="1" customWidth="1"/>
    <col min="14359" max="14359" width="1.6640625" style="1" customWidth="1"/>
    <col min="14360" max="14360" width="15.88671875" style="1" customWidth="1"/>
    <col min="14361" max="14361" width="13.88671875" style="1" customWidth="1"/>
    <col min="14362" max="14362" width="12.5546875" style="1" customWidth="1"/>
    <col min="14363" max="14363" width="16.109375" style="1" customWidth="1"/>
    <col min="14364" max="14364" width="8.88671875" style="1"/>
    <col min="14365" max="14365" width="4.44140625" style="1" customWidth="1"/>
    <col min="14366" max="14366" width="10" style="1" customWidth="1"/>
    <col min="14367" max="14367" width="8.88671875" style="1"/>
    <col min="14368" max="14368" width="16.6640625" style="1" customWidth="1"/>
    <col min="14369" max="14369" width="22.6640625" style="1" customWidth="1"/>
    <col min="14370" max="14370" width="10.44140625" style="1" bestFit="1" customWidth="1"/>
    <col min="14371" max="14371" width="9.33203125" style="1" bestFit="1" customWidth="1"/>
    <col min="14372" max="14372" width="9.44140625" style="1" bestFit="1" customWidth="1"/>
    <col min="14373" max="14373" width="10.44140625" style="1" bestFit="1" customWidth="1"/>
    <col min="14374" max="14608" width="8.88671875" style="1"/>
    <col min="14609" max="14609" width="6" style="1" customWidth="1"/>
    <col min="14610" max="14610" width="40.44140625" style="1" customWidth="1"/>
    <col min="14611" max="14611" width="12" style="1" customWidth="1"/>
    <col min="14612" max="14612" width="15" style="1" customWidth="1"/>
    <col min="14613" max="14613" width="13" style="1" customWidth="1"/>
    <col min="14614" max="14614" width="13.6640625" style="1" customWidth="1"/>
    <col min="14615" max="14615" width="1.6640625" style="1" customWidth="1"/>
    <col min="14616" max="14616" width="15.88671875" style="1" customWidth="1"/>
    <col min="14617" max="14617" width="13.88671875" style="1" customWidth="1"/>
    <col min="14618" max="14618" width="12.5546875" style="1" customWidth="1"/>
    <col min="14619" max="14619" width="16.109375" style="1" customWidth="1"/>
    <col min="14620" max="14620" width="8.88671875" style="1"/>
    <col min="14621" max="14621" width="4.44140625" style="1" customWidth="1"/>
    <col min="14622" max="14622" width="10" style="1" customWidth="1"/>
    <col min="14623" max="14623" width="8.88671875" style="1"/>
    <col min="14624" max="14624" width="16.6640625" style="1" customWidth="1"/>
    <col min="14625" max="14625" width="22.6640625" style="1" customWidth="1"/>
    <col min="14626" max="14626" width="10.44140625" style="1" bestFit="1" customWidth="1"/>
    <col min="14627" max="14627" width="9.33203125" style="1" bestFit="1" customWidth="1"/>
    <col min="14628" max="14628" width="9.44140625" style="1" bestFit="1" customWidth="1"/>
    <col min="14629" max="14629" width="10.44140625" style="1" bestFit="1" customWidth="1"/>
    <col min="14630" max="14864" width="8.88671875" style="1"/>
    <col min="14865" max="14865" width="6" style="1" customWidth="1"/>
    <col min="14866" max="14866" width="40.44140625" style="1" customWidth="1"/>
    <col min="14867" max="14867" width="12" style="1" customWidth="1"/>
    <col min="14868" max="14868" width="15" style="1" customWidth="1"/>
    <col min="14869" max="14869" width="13" style="1" customWidth="1"/>
    <col min="14870" max="14870" width="13.6640625" style="1" customWidth="1"/>
    <col min="14871" max="14871" width="1.6640625" style="1" customWidth="1"/>
    <col min="14872" max="14872" width="15.88671875" style="1" customWidth="1"/>
    <col min="14873" max="14873" width="13.88671875" style="1" customWidth="1"/>
    <col min="14874" max="14874" width="12.5546875" style="1" customWidth="1"/>
    <col min="14875" max="14875" width="16.109375" style="1" customWidth="1"/>
    <col min="14876" max="14876" width="8.88671875" style="1"/>
    <col min="14877" max="14877" width="4.44140625" style="1" customWidth="1"/>
    <col min="14878" max="14878" width="10" style="1" customWidth="1"/>
    <col min="14879" max="14879" width="8.88671875" style="1"/>
    <col min="14880" max="14880" width="16.6640625" style="1" customWidth="1"/>
    <col min="14881" max="14881" width="22.6640625" style="1" customWidth="1"/>
    <col min="14882" max="14882" width="10.44140625" style="1" bestFit="1" customWidth="1"/>
    <col min="14883" max="14883" width="9.33203125" style="1" bestFit="1" customWidth="1"/>
    <col min="14884" max="14884" width="9.44140625" style="1" bestFit="1" customWidth="1"/>
    <col min="14885" max="14885" width="10.44140625" style="1" bestFit="1" customWidth="1"/>
    <col min="14886" max="15120" width="8.88671875" style="1"/>
    <col min="15121" max="15121" width="6" style="1" customWidth="1"/>
    <col min="15122" max="15122" width="40.44140625" style="1" customWidth="1"/>
    <col min="15123" max="15123" width="12" style="1" customWidth="1"/>
    <col min="15124" max="15124" width="15" style="1" customWidth="1"/>
    <col min="15125" max="15125" width="13" style="1" customWidth="1"/>
    <col min="15126" max="15126" width="13.6640625" style="1" customWidth="1"/>
    <col min="15127" max="15127" width="1.6640625" style="1" customWidth="1"/>
    <col min="15128" max="15128" width="15.88671875" style="1" customWidth="1"/>
    <col min="15129" max="15129" width="13.88671875" style="1" customWidth="1"/>
    <col min="15130" max="15130" width="12.5546875" style="1" customWidth="1"/>
    <col min="15131" max="15131" width="16.109375" style="1" customWidth="1"/>
    <col min="15132" max="15132" width="8.88671875" style="1"/>
    <col min="15133" max="15133" width="4.44140625" style="1" customWidth="1"/>
    <col min="15134" max="15134" width="10" style="1" customWidth="1"/>
    <col min="15135" max="15135" width="8.88671875" style="1"/>
    <col min="15136" max="15136" width="16.6640625" style="1" customWidth="1"/>
    <col min="15137" max="15137" width="22.6640625" style="1" customWidth="1"/>
    <col min="15138" max="15138" width="10.44140625" style="1" bestFit="1" customWidth="1"/>
    <col min="15139" max="15139" width="9.33203125" style="1" bestFit="1" customWidth="1"/>
    <col min="15140" max="15140" width="9.44140625" style="1" bestFit="1" customWidth="1"/>
    <col min="15141" max="15141" width="10.44140625" style="1" bestFit="1" customWidth="1"/>
    <col min="15142" max="15376" width="8.88671875" style="1"/>
    <col min="15377" max="15377" width="6" style="1" customWidth="1"/>
    <col min="15378" max="15378" width="40.44140625" style="1" customWidth="1"/>
    <col min="15379" max="15379" width="12" style="1" customWidth="1"/>
    <col min="15380" max="15380" width="15" style="1" customWidth="1"/>
    <col min="15381" max="15381" width="13" style="1" customWidth="1"/>
    <col min="15382" max="15382" width="13.6640625" style="1" customWidth="1"/>
    <col min="15383" max="15383" width="1.6640625" style="1" customWidth="1"/>
    <col min="15384" max="15384" width="15.88671875" style="1" customWidth="1"/>
    <col min="15385" max="15385" width="13.88671875" style="1" customWidth="1"/>
    <col min="15386" max="15386" width="12.5546875" style="1" customWidth="1"/>
    <col min="15387" max="15387" width="16.109375" style="1" customWidth="1"/>
    <col min="15388" max="15388" width="8.88671875" style="1"/>
    <col min="15389" max="15389" width="4.44140625" style="1" customWidth="1"/>
    <col min="15390" max="15390" width="10" style="1" customWidth="1"/>
    <col min="15391" max="15391" width="8.88671875" style="1"/>
    <col min="15392" max="15392" width="16.6640625" style="1" customWidth="1"/>
    <col min="15393" max="15393" width="22.6640625" style="1" customWidth="1"/>
    <col min="15394" max="15394" width="10.44140625" style="1" bestFit="1" customWidth="1"/>
    <col min="15395" max="15395" width="9.33203125" style="1" bestFit="1" customWidth="1"/>
    <col min="15396" max="15396" width="9.44140625" style="1" bestFit="1" customWidth="1"/>
    <col min="15397" max="15397" width="10.44140625" style="1" bestFit="1" customWidth="1"/>
    <col min="15398" max="15632" width="8.88671875" style="1"/>
    <col min="15633" max="15633" width="6" style="1" customWidth="1"/>
    <col min="15634" max="15634" width="40.44140625" style="1" customWidth="1"/>
    <col min="15635" max="15635" width="12" style="1" customWidth="1"/>
    <col min="15636" max="15636" width="15" style="1" customWidth="1"/>
    <col min="15637" max="15637" width="13" style="1" customWidth="1"/>
    <col min="15638" max="15638" width="13.6640625" style="1" customWidth="1"/>
    <col min="15639" max="15639" width="1.6640625" style="1" customWidth="1"/>
    <col min="15640" max="15640" width="15.88671875" style="1" customWidth="1"/>
    <col min="15641" max="15641" width="13.88671875" style="1" customWidth="1"/>
    <col min="15642" max="15642" width="12.5546875" style="1" customWidth="1"/>
    <col min="15643" max="15643" width="16.109375" style="1" customWidth="1"/>
    <col min="15644" max="15644" width="8.88671875" style="1"/>
    <col min="15645" max="15645" width="4.44140625" style="1" customWidth="1"/>
    <col min="15646" max="15646" width="10" style="1" customWidth="1"/>
    <col min="15647" max="15647" width="8.88671875" style="1"/>
    <col min="15648" max="15648" width="16.6640625" style="1" customWidth="1"/>
    <col min="15649" max="15649" width="22.6640625" style="1" customWidth="1"/>
    <col min="15650" max="15650" width="10.44140625" style="1" bestFit="1" customWidth="1"/>
    <col min="15651" max="15651" width="9.33203125" style="1" bestFit="1" customWidth="1"/>
    <col min="15652" max="15652" width="9.44140625" style="1" bestFit="1" customWidth="1"/>
    <col min="15653" max="15653" width="10.44140625" style="1" bestFit="1" customWidth="1"/>
    <col min="15654" max="15888" width="8.88671875" style="1"/>
    <col min="15889" max="15889" width="6" style="1" customWidth="1"/>
    <col min="15890" max="15890" width="40.44140625" style="1" customWidth="1"/>
    <col min="15891" max="15891" width="12" style="1" customWidth="1"/>
    <col min="15892" max="15892" width="15" style="1" customWidth="1"/>
    <col min="15893" max="15893" width="13" style="1" customWidth="1"/>
    <col min="15894" max="15894" width="13.6640625" style="1" customWidth="1"/>
    <col min="15895" max="15895" width="1.6640625" style="1" customWidth="1"/>
    <col min="15896" max="15896" width="15.88671875" style="1" customWidth="1"/>
    <col min="15897" max="15897" width="13.88671875" style="1" customWidth="1"/>
    <col min="15898" max="15898" width="12.5546875" style="1" customWidth="1"/>
    <col min="15899" max="15899" width="16.109375" style="1" customWidth="1"/>
    <col min="15900" max="15900" width="8.88671875" style="1"/>
    <col min="15901" max="15901" width="4.44140625" style="1" customWidth="1"/>
    <col min="15902" max="15902" width="10" style="1" customWidth="1"/>
    <col min="15903" max="15903" width="8.88671875" style="1"/>
    <col min="15904" max="15904" width="16.6640625" style="1" customWidth="1"/>
    <col min="15905" max="15905" width="22.6640625" style="1" customWidth="1"/>
    <col min="15906" max="15906" width="10.44140625" style="1" bestFit="1" customWidth="1"/>
    <col min="15907" max="15907" width="9.33203125" style="1" bestFit="1" customWidth="1"/>
    <col min="15908" max="15908" width="9.44140625" style="1" bestFit="1" customWidth="1"/>
    <col min="15909" max="15909" width="10.44140625" style="1" bestFit="1" customWidth="1"/>
    <col min="15910" max="16144" width="8.88671875" style="1"/>
    <col min="16145" max="16145" width="6" style="1" customWidth="1"/>
    <col min="16146" max="16146" width="40.44140625" style="1" customWidth="1"/>
    <col min="16147" max="16147" width="12" style="1" customWidth="1"/>
    <col min="16148" max="16148" width="15" style="1" customWidth="1"/>
    <col min="16149" max="16149" width="13" style="1" customWidth="1"/>
    <col min="16150" max="16150" width="13.6640625" style="1" customWidth="1"/>
    <col min="16151" max="16151" width="1.6640625" style="1" customWidth="1"/>
    <col min="16152" max="16152" width="15.88671875" style="1" customWidth="1"/>
    <col min="16153" max="16153" width="13.88671875" style="1" customWidth="1"/>
    <col min="16154" max="16154" width="12.5546875" style="1" customWidth="1"/>
    <col min="16155" max="16155" width="16.109375" style="1" customWidth="1"/>
    <col min="16156" max="16156" width="8.88671875" style="1"/>
    <col min="16157" max="16157" width="4.44140625" style="1" customWidth="1"/>
    <col min="16158" max="16158" width="10" style="1" customWidth="1"/>
    <col min="16159" max="16159" width="8.88671875" style="1"/>
    <col min="16160" max="16160" width="16.6640625" style="1" customWidth="1"/>
    <col min="16161" max="16161" width="22.6640625" style="1" customWidth="1"/>
    <col min="16162" max="16162" width="10.44140625" style="1" bestFit="1" customWidth="1"/>
    <col min="16163" max="16163" width="9.33203125" style="1" bestFit="1" customWidth="1"/>
    <col min="16164" max="16164" width="9.44140625" style="1" bestFit="1" customWidth="1"/>
    <col min="16165" max="16165" width="10.44140625" style="1" bestFit="1" customWidth="1"/>
    <col min="16166" max="16383" width="8.88671875" style="1"/>
    <col min="16384" max="16384" width="8.88671875" style="1" customWidth="1"/>
  </cols>
  <sheetData>
    <row r="1" spans="1:64" s="145" customFormat="1" ht="23.4" x14ac:dyDescent="0.45">
      <c r="A1" s="119" t="s">
        <v>105</v>
      </c>
      <c r="B1" s="1"/>
      <c r="C1" s="1"/>
      <c r="D1" s="2"/>
      <c r="E1" s="2"/>
      <c r="F1" s="2"/>
      <c r="G1" s="2"/>
      <c r="H1" s="3"/>
      <c r="I1" s="2"/>
      <c r="J1" s="2"/>
      <c r="K1" s="2"/>
      <c r="L1" s="2"/>
      <c r="M1" s="4"/>
      <c r="N1" s="5"/>
      <c r="O1" s="5"/>
      <c r="P1" s="6"/>
      <c r="Q1" s="6"/>
      <c r="R1" s="5"/>
      <c r="S1" s="5"/>
      <c r="T1" s="5"/>
      <c r="U1" s="5"/>
      <c r="V1" s="5"/>
      <c r="W1" s="5"/>
      <c r="X1" s="5"/>
      <c r="Y1" s="5"/>
      <c r="Z1" s="6"/>
      <c r="AA1" s="5"/>
      <c r="AB1" s="5"/>
      <c r="AC1" s="5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117"/>
      <c r="AT1" s="143"/>
      <c r="AU1" s="143"/>
      <c r="AV1" s="143"/>
      <c r="AW1" s="143"/>
      <c r="AX1" s="144"/>
      <c r="AY1" s="143"/>
      <c r="AZ1" s="143"/>
      <c r="BA1" s="143"/>
      <c r="BB1" s="144"/>
      <c r="BC1" s="144"/>
      <c r="BE1" s="143"/>
      <c r="BF1" s="143"/>
      <c r="BG1" s="143"/>
      <c r="BH1" s="143"/>
      <c r="BI1" s="143"/>
      <c r="BJ1" s="144"/>
    </row>
    <row r="2" spans="1:64" ht="16.8" x14ac:dyDescent="0.25">
      <c r="A2" s="120" t="s">
        <v>106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J2" s="5"/>
    </row>
    <row r="3" spans="1:64" s="11" customFormat="1" ht="20.25" customHeight="1" x14ac:dyDescent="0.25">
      <c r="A3" s="121" t="s">
        <v>132</v>
      </c>
      <c r="D3" s="12"/>
      <c r="E3" s="12"/>
      <c r="F3" s="12"/>
      <c r="G3" s="12"/>
      <c r="H3" s="13"/>
      <c r="I3" s="9"/>
      <c r="J3" s="9"/>
      <c r="K3" s="9"/>
      <c r="L3" s="12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F3" s="12"/>
      <c r="BJ3" s="5"/>
    </row>
    <row r="4" spans="1:64" s="11" customFormat="1" ht="6" customHeight="1" x14ac:dyDescent="0.25">
      <c r="D4" s="12"/>
      <c r="E4" s="12"/>
      <c r="F4" s="12"/>
      <c r="G4" s="12"/>
      <c r="H4" s="13"/>
      <c r="I4" s="14"/>
      <c r="J4" s="12"/>
      <c r="K4" s="12"/>
      <c r="L4" s="12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F4" s="12"/>
      <c r="BJ4" s="5"/>
    </row>
    <row r="5" spans="1:64" s="17" customFormat="1" ht="13.65" hidden="1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F5" s="18"/>
      <c r="BJ5" s="5"/>
    </row>
    <row r="6" spans="1:64" s="20" customFormat="1" ht="13.65" hidden="1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9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J6" s="5"/>
    </row>
    <row r="7" spans="1:64" s="41" customFormat="1" ht="23.4" x14ac:dyDescent="0.3">
      <c r="A7" s="21"/>
      <c r="B7" s="21"/>
      <c r="C7" s="22"/>
      <c r="D7" s="23" t="s">
        <v>0</v>
      </c>
      <c r="E7" s="24"/>
      <c r="F7" s="24"/>
      <c r="G7" s="25"/>
      <c r="H7" s="26"/>
      <c r="I7" s="27"/>
      <c r="J7" s="28" t="s">
        <v>1</v>
      </c>
      <c r="K7" s="29"/>
      <c r="L7" s="30"/>
      <c r="M7" s="31"/>
      <c r="N7" s="32" t="s">
        <v>2</v>
      </c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4"/>
      <c r="AB7" s="34"/>
      <c r="AC7" s="35"/>
      <c r="AD7" s="36"/>
      <c r="AE7" s="32" t="s">
        <v>3</v>
      </c>
      <c r="AF7" s="33"/>
      <c r="AG7" s="33"/>
      <c r="AH7" s="33"/>
      <c r="AI7" s="33"/>
      <c r="AJ7" s="35" t="s">
        <v>4</v>
      </c>
      <c r="AK7" s="36"/>
      <c r="AL7" s="32" t="s">
        <v>107</v>
      </c>
      <c r="AM7" s="33"/>
      <c r="AN7" s="33"/>
      <c r="AO7" s="33"/>
      <c r="AP7" s="35"/>
      <c r="AQ7" s="36"/>
      <c r="AR7" s="136"/>
      <c r="AS7" s="37" t="s">
        <v>5</v>
      </c>
      <c r="AT7" s="38"/>
      <c r="AU7" s="38"/>
      <c r="AV7" s="38"/>
      <c r="AW7" s="39"/>
      <c r="AX7" s="39"/>
      <c r="AY7" s="39"/>
      <c r="AZ7" s="39"/>
      <c r="BA7" s="39"/>
      <c r="BB7" s="39"/>
      <c r="BC7" s="40"/>
      <c r="BE7" s="37" t="s">
        <v>6</v>
      </c>
      <c r="BF7" s="42"/>
      <c r="BG7" s="38"/>
      <c r="BH7" s="38"/>
      <c r="BI7" s="38"/>
      <c r="BJ7" s="39"/>
    </row>
    <row r="8" spans="1:64" s="58" customFormat="1" ht="51.75" customHeight="1" x14ac:dyDescent="0.3">
      <c r="A8" s="43" t="s">
        <v>7</v>
      </c>
      <c r="B8" s="44" t="s">
        <v>8</v>
      </c>
      <c r="C8" s="45" t="s">
        <v>9</v>
      </c>
      <c r="D8" s="146" t="s">
        <v>10</v>
      </c>
      <c r="E8" s="146" t="s">
        <v>11</v>
      </c>
      <c r="F8" s="46" t="s">
        <v>12</v>
      </c>
      <c r="G8" s="47" t="s">
        <v>13</v>
      </c>
      <c r="H8" s="48"/>
      <c r="I8" s="45" t="s">
        <v>14</v>
      </c>
      <c r="J8" s="46" t="s">
        <v>15</v>
      </c>
      <c r="K8" s="46" t="s">
        <v>16</v>
      </c>
      <c r="L8" s="47" t="s">
        <v>17</v>
      </c>
      <c r="M8" s="49"/>
      <c r="N8" s="122" t="s">
        <v>18</v>
      </c>
      <c r="O8" s="123" t="s">
        <v>108</v>
      </c>
      <c r="P8" s="123" t="s">
        <v>109</v>
      </c>
      <c r="Q8" s="123" t="s">
        <v>110</v>
      </c>
      <c r="R8" s="123" t="s">
        <v>111</v>
      </c>
      <c r="S8" s="123" t="s">
        <v>112</v>
      </c>
      <c r="T8" s="123" t="s">
        <v>113</v>
      </c>
      <c r="U8" s="123" t="s">
        <v>114</v>
      </c>
      <c r="V8" s="123" t="s">
        <v>115</v>
      </c>
      <c r="W8" s="123" t="s">
        <v>19</v>
      </c>
      <c r="X8" s="123" t="s">
        <v>116</v>
      </c>
      <c r="Y8" s="123" t="s">
        <v>117</v>
      </c>
      <c r="Z8" s="123" t="s">
        <v>118</v>
      </c>
      <c r="AA8" s="123" t="s">
        <v>119</v>
      </c>
      <c r="AB8" s="123" t="s">
        <v>120</v>
      </c>
      <c r="AC8" s="51" t="s">
        <v>121</v>
      </c>
      <c r="AD8" s="52"/>
      <c r="AE8" s="53" t="s">
        <v>7</v>
      </c>
      <c r="AF8" s="50" t="s">
        <v>122</v>
      </c>
      <c r="AG8" s="50" t="s">
        <v>123</v>
      </c>
      <c r="AH8" s="50" t="s">
        <v>124</v>
      </c>
      <c r="AI8" s="50" t="s">
        <v>125</v>
      </c>
      <c r="AJ8" s="54" t="s">
        <v>126</v>
      </c>
      <c r="AK8" s="52"/>
      <c r="AL8" s="53" t="s">
        <v>127</v>
      </c>
      <c r="AM8" s="50" t="s">
        <v>128</v>
      </c>
      <c r="AN8" s="50" t="s">
        <v>129</v>
      </c>
      <c r="AO8" s="50" t="s">
        <v>130</v>
      </c>
      <c r="AP8" s="54" t="s">
        <v>131</v>
      </c>
      <c r="AQ8" s="52"/>
      <c r="AR8" s="137"/>
      <c r="AS8" s="55" t="s">
        <v>7</v>
      </c>
      <c r="AT8" s="56" t="s">
        <v>20</v>
      </c>
      <c r="AU8" s="56" t="s">
        <v>21</v>
      </c>
      <c r="AV8" s="56" t="s">
        <v>22</v>
      </c>
      <c r="AW8" s="56" t="s">
        <v>23</v>
      </c>
      <c r="AX8" s="56" t="s">
        <v>24</v>
      </c>
      <c r="AY8" s="56" t="s">
        <v>25</v>
      </c>
      <c r="AZ8" s="56" t="s">
        <v>26</v>
      </c>
      <c r="BA8" s="56" t="s">
        <v>27</v>
      </c>
      <c r="BB8" s="56" t="s">
        <v>28</v>
      </c>
      <c r="BC8" s="57" t="s">
        <v>29</v>
      </c>
      <c r="BE8" s="55" t="s">
        <v>7</v>
      </c>
      <c r="BF8" s="59" t="s">
        <v>20</v>
      </c>
      <c r="BG8" s="56" t="s">
        <v>21</v>
      </c>
      <c r="BH8" s="56" t="s">
        <v>22</v>
      </c>
      <c r="BI8" s="56" t="s">
        <v>27</v>
      </c>
      <c r="BJ8" s="56" t="s">
        <v>28</v>
      </c>
    </row>
    <row r="9" spans="1:64" ht="16.8" customHeight="1" thickBot="1" x14ac:dyDescent="0.3">
      <c r="A9" s="60"/>
      <c r="B9" s="61"/>
      <c r="C9" s="62"/>
      <c r="D9" s="63"/>
      <c r="E9" s="63"/>
      <c r="F9" s="63"/>
      <c r="G9" s="64"/>
      <c r="H9" s="65"/>
      <c r="I9" s="66"/>
      <c r="J9" s="63"/>
      <c r="K9" s="63"/>
      <c r="L9" s="64"/>
      <c r="N9" s="124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8"/>
      <c r="AE9" s="69"/>
      <c r="AF9" s="67"/>
      <c r="AG9" s="67"/>
      <c r="AH9" s="67"/>
      <c r="AI9" s="67"/>
      <c r="AJ9" s="70"/>
      <c r="AL9" s="69"/>
      <c r="AM9" s="67"/>
      <c r="AN9" s="67"/>
      <c r="AO9" s="67"/>
      <c r="AP9" s="70"/>
      <c r="AR9" s="8"/>
      <c r="AS9" s="71"/>
      <c r="AT9" s="72"/>
      <c r="AU9" s="72"/>
      <c r="AV9" s="72"/>
      <c r="AW9" s="72"/>
      <c r="AX9" s="72"/>
      <c r="AY9" s="72"/>
      <c r="AZ9" s="72"/>
      <c r="BA9" s="72"/>
      <c r="BB9" s="72"/>
      <c r="BC9" s="73"/>
      <c r="BD9" s="2"/>
      <c r="BE9" s="71"/>
      <c r="BF9" s="74"/>
      <c r="BG9" s="72"/>
      <c r="BH9" s="72"/>
      <c r="BI9" s="72"/>
      <c r="BJ9" s="72"/>
      <c r="BL9" s="1" t="s">
        <v>30</v>
      </c>
    </row>
    <row r="10" spans="1:64" ht="13.65" customHeight="1" x14ac:dyDescent="0.25">
      <c r="A10" s="75">
        <v>409</v>
      </c>
      <c r="B10" s="76" t="s">
        <v>133</v>
      </c>
      <c r="C10" s="77">
        <v>436</v>
      </c>
      <c r="D10" s="78">
        <f>IF(P10=0,"",P10)</f>
        <v>3.9899999999999789</v>
      </c>
      <c r="E10" s="78">
        <f>Q10</f>
        <v>0</v>
      </c>
      <c r="F10" s="78">
        <f>AF10</f>
        <v>0</v>
      </c>
      <c r="G10" s="79">
        <f>O10</f>
        <v>439.98999999999995</v>
      </c>
      <c r="H10" s="80"/>
      <c r="I10" s="81">
        <f t="shared" ref="I10:I73" si="0">R10-S10-T10+Y10+AU10+AY10</f>
        <v>5182668</v>
      </c>
      <c r="J10" s="82">
        <f>V10+Z10+AV10+AZ10</f>
        <v>0</v>
      </c>
      <c r="K10" s="82">
        <f t="shared" ref="K10:K73" si="1">W10+AA10+AW10+BA10</f>
        <v>389387</v>
      </c>
      <c r="L10" s="83">
        <f>SUM(I10:K10)</f>
        <v>5572055</v>
      </c>
      <c r="M10" s="82"/>
      <c r="N10" s="84">
        <v>409</v>
      </c>
      <c r="O10" s="85">
        <v>439.98999999999995</v>
      </c>
      <c r="P10" s="85">
        <v>3.9899999999999789</v>
      </c>
      <c r="Q10" s="85">
        <v>0</v>
      </c>
      <c r="R10" s="86">
        <v>5170900</v>
      </c>
      <c r="S10" s="86">
        <v>0</v>
      </c>
      <c r="T10" s="86">
        <v>0</v>
      </c>
      <c r="U10" s="86">
        <v>5170900</v>
      </c>
      <c r="V10" s="86">
        <v>0</v>
      </c>
      <c r="W10" s="86">
        <v>388502</v>
      </c>
      <c r="X10" s="86">
        <v>5559402</v>
      </c>
      <c r="Y10" s="86">
        <v>11768</v>
      </c>
      <c r="Z10" s="86">
        <v>0</v>
      </c>
      <c r="AA10" s="86">
        <v>885</v>
      </c>
      <c r="AB10" s="86">
        <v>12653</v>
      </c>
      <c r="AC10" s="87">
        <v>5572055</v>
      </c>
      <c r="AD10" s="125"/>
      <c r="AE10" s="126">
        <v>409</v>
      </c>
      <c r="AF10" s="127">
        <v>0</v>
      </c>
      <c r="AG10" s="127">
        <v>0</v>
      </c>
      <c r="AH10" s="127">
        <v>0</v>
      </c>
      <c r="AI10" s="127">
        <v>0</v>
      </c>
      <c r="AJ10" s="128">
        <v>0</v>
      </c>
      <c r="AK10" s="125"/>
      <c r="AL10" s="140">
        <v>0.99093161208209291</v>
      </c>
      <c r="AM10" s="138">
        <v>11768</v>
      </c>
      <c r="AN10" s="138">
        <v>0</v>
      </c>
      <c r="AO10" s="138">
        <v>885</v>
      </c>
      <c r="AP10" s="128">
        <v>12653</v>
      </c>
      <c r="AQ10" s="125"/>
      <c r="AR10" s="138"/>
      <c r="AS10" s="88">
        <v>409</v>
      </c>
      <c r="AT10" s="89">
        <v>0</v>
      </c>
      <c r="AU10" s="89">
        <v>0</v>
      </c>
      <c r="AV10" s="89">
        <v>0</v>
      </c>
      <c r="AW10" s="89">
        <v>0</v>
      </c>
      <c r="AX10" s="90">
        <f t="shared" ref="AX10:AX73" si="2">SUM(AU10:AW10)</f>
        <v>0</v>
      </c>
      <c r="AY10" s="89">
        <v>0</v>
      </c>
      <c r="AZ10" s="89">
        <v>0</v>
      </c>
      <c r="BA10" s="89">
        <v>0</v>
      </c>
      <c r="BB10" s="90">
        <f t="shared" ref="BB10:BB73" si="3">SUM(AY10:BA10)</f>
        <v>0</v>
      </c>
      <c r="BC10" s="91">
        <f t="shared" ref="BC10:BC73" si="4">AX10+BB10</f>
        <v>0</v>
      </c>
      <c r="BE10" s="88">
        <v>409</v>
      </c>
      <c r="BF10" s="92">
        <v>0</v>
      </c>
      <c r="BG10" s="93">
        <v>0</v>
      </c>
      <c r="BH10" s="93">
        <v>0</v>
      </c>
      <c r="BI10" s="93">
        <v>0</v>
      </c>
      <c r="BJ10" s="90">
        <f>SUM(BG10:BI10)</f>
        <v>0</v>
      </c>
    </row>
    <row r="11" spans="1:64" ht="13.65" customHeight="1" x14ac:dyDescent="0.25">
      <c r="A11" s="75">
        <v>410</v>
      </c>
      <c r="B11" s="76" t="s">
        <v>31</v>
      </c>
      <c r="C11" s="77">
        <v>1316</v>
      </c>
      <c r="D11" s="78" t="str">
        <f t="shared" ref="D11:D74" si="5">IF(P11=0,"",P11)</f>
        <v/>
      </c>
      <c r="E11" s="78">
        <f t="shared" ref="E11:E74" si="6">Q11</f>
        <v>0</v>
      </c>
      <c r="F11" s="78">
        <f t="shared" ref="F11:F74" si="7">AF11</f>
        <v>0.41739769404953131</v>
      </c>
      <c r="G11" s="79">
        <f t="shared" ref="G11:G74" si="8">O11</f>
        <v>1295.43</v>
      </c>
      <c r="H11" s="80"/>
      <c r="I11" s="81">
        <f t="shared" si="0"/>
        <v>18790947</v>
      </c>
      <c r="J11" s="82">
        <f t="shared" ref="J11:K74" si="9">V11+Z11+AV11+AZ11</f>
        <v>0</v>
      </c>
      <c r="K11" s="82">
        <f t="shared" si="1"/>
        <v>1156818</v>
      </c>
      <c r="L11" s="83">
        <f t="shared" ref="L11:L74" si="10">SUM(I11:K11)</f>
        <v>19947765</v>
      </c>
      <c r="M11" s="82"/>
      <c r="N11" s="84">
        <v>410</v>
      </c>
      <c r="O11" s="85">
        <v>1295.43</v>
      </c>
      <c r="P11" s="85">
        <v>0</v>
      </c>
      <c r="Q11" s="85">
        <v>0</v>
      </c>
      <c r="R11" s="86">
        <v>18703061</v>
      </c>
      <c r="S11" s="86">
        <v>4404</v>
      </c>
      <c r="T11" s="86">
        <v>0</v>
      </c>
      <c r="U11" s="86">
        <v>18698657</v>
      </c>
      <c r="V11" s="86">
        <v>0</v>
      </c>
      <c r="W11" s="86">
        <v>1151257</v>
      </c>
      <c r="X11" s="86">
        <v>19849914</v>
      </c>
      <c r="Y11" s="86">
        <v>92290</v>
      </c>
      <c r="Z11" s="86">
        <v>0</v>
      </c>
      <c r="AA11" s="86">
        <v>5561</v>
      </c>
      <c r="AB11" s="86">
        <v>97851</v>
      </c>
      <c r="AC11" s="87">
        <v>19947765</v>
      </c>
      <c r="AD11" s="129"/>
      <c r="AE11" s="126">
        <v>410</v>
      </c>
      <c r="AF11" s="127">
        <v>0.41739769404953131</v>
      </c>
      <c r="AG11" s="127">
        <v>4404</v>
      </c>
      <c r="AH11" s="127">
        <v>0</v>
      </c>
      <c r="AI11" s="127">
        <v>373</v>
      </c>
      <c r="AJ11" s="128">
        <v>4777</v>
      </c>
      <c r="AK11" s="129"/>
      <c r="AL11" s="140">
        <v>5.8100000000000005</v>
      </c>
      <c r="AM11" s="138">
        <v>87886</v>
      </c>
      <c r="AN11" s="138">
        <v>0</v>
      </c>
      <c r="AO11" s="138">
        <v>5188</v>
      </c>
      <c r="AP11" s="128">
        <v>93074</v>
      </c>
      <c r="AQ11" s="129"/>
      <c r="AR11" s="129"/>
      <c r="AS11" s="88">
        <v>410</v>
      </c>
      <c r="AT11" s="89">
        <v>0</v>
      </c>
      <c r="AU11" s="89">
        <v>11198</v>
      </c>
      <c r="AV11" s="89">
        <v>0</v>
      </c>
      <c r="AW11" s="89">
        <v>798</v>
      </c>
      <c r="AX11" s="90">
        <f t="shared" si="2"/>
        <v>11996</v>
      </c>
      <c r="AY11" s="89">
        <v>-11198</v>
      </c>
      <c r="AZ11" s="89">
        <v>0</v>
      </c>
      <c r="BA11" s="89">
        <v>-798</v>
      </c>
      <c r="BB11" s="90">
        <f t="shared" si="3"/>
        <v>-11996</v>
      </c>
      <c r="BC11" s="91">
        <f t="shared" si="4"/>
        <v>0</v>
      </c>
      <c r="BE11" s="88">
        <v>410</v>
      </c>
      <c r="BF11" s="92">
        <v>-0.8942904143809336</v>
      </c>
      <c r="BG11" s="93">
        <v>-11198</v>
      </c>
      <c r="BH11" s="93">
        <v>0</v>
      </c>
      <c r="BI11" s="93">
        <v>-798</v>
      </c>
      <c r="BJ11" s="90">
        <f t="shared" ref="BJ11:BJ74" si="11">SUM(BG11:BI11)</f>
        <v>-11996</v>
      </c>
    </row>
    <row r="12" spans="1:64" ht="13.65" customHeight="1" x14ac:dyDescent="0.25">
      <c r="A12" s="75">
        <v>412</v>
      </c>
      <c r="B12" s="76" t="s">
        <v>32</v>
      </c>
      <c r="C12" s="77">
        <v>545</v>
      </c>
      <c r="D12" s="78" t="str">
        <f t="shared" si="5"/>
        <v/>
      </c>
      <c r="E12" s="78">
        <f t="shared" si="6"/>
        <v>0</v>
      </c>
      <c r="F12" s="78">
        <f t="shared" si="7"/>
        <v>0</v>
      </c>
      <c r="G12" s="79">
        <f t="shared" si="8"/>
        <v>532.67999999999995</v>
      </c>
      <c r="H12" s="80"/>
      <c r="I12" s="81">
        <f t="shared" si="0"/>
        <v>8600652</v>
      </c>
      <c r="J12" s="82">
        <f t="shared" si="9"/>
        <v>0</v>
      </c>
      <c r="K12" s="82">
        <f t="shared" si="1"/>
        <v>475683</v>
      </c>
      <c r="L12" s="83">
        <f t="shared" si="10"/>
        <v>9076335</v>
      </c>
      <c r="M12" s="82"/>
      <c r="N12" s="84">
        <v>412</v>
      </c>
      <c r="O12" s="85">
        <v>532.67999999999995</v>
      </c>
      <c r="P12" s="85">
        <v>0</v>
      </c>
      <c r="Q12" s="85">
        <v>0</v>
      </c>
      <c r="R12" s="86">
        <v>8456059</v>
      </c>
      <c r="S12" s="86">
        <v>0</v>
      </c>
      <c r="T12" s="86">
        <v>0</v>
      </c>
      <c r="U12" s="86">
        <v>8456059</v>
      </c>
      <c r="V12" s="86">
        <v>0</v>
      </c>
      <c r="W12" s="86">
        <v>467753</v>
      </c>
      <c r="X12" s="86">
        <v>8923812</v>
      </c>
      <c r="Y12" s="86">
        <v>144593</v>
      </c>
      <c r="Z12" s="86">
        <v>0</v>
      </c>
      <c r="AA12" s="86">
        <v>7930</v>
      </c>
      <c r="AB12" s="86">
        <v>152523</v>
      </c>
      <c r="AC12" s="87">
        <v>9076335</v>
      </c>
      <c r="AD12" s="129"/>
      <c r="AE12" s="126">
        <v>412</v>
      </c>
      <c r="AF12" s="127">
        <v>0</v>
      </c>
      <c r="AG12" s="127">
        <v>0</v>
      </c>
      <c r="AH12" s="127">
        <v>0</v>
      </c>
      <c r="AI12" s="127">
        <v>0</v>
      </c>
      <c r="AJ12" s="128">
        <v>0</v>
      </c>
      <c r="AK12" s="129"/>
      <c r="AL12" s="140">
        <v>8.879999999999999</v>
      </c>
      <c r="AM12" s="138">
        <v>144593</v>
      </c>
      <c r="AN12" s="138">
        <v>0</v>
      </c>
      <c r="AO12" s="138">
        <v>7930</v>
      </c>
      <c r="AP12" s="128">
        <v>152523</v>
      </c>
      <c r="AQ12" s="129"/>
      <c r="AR12" s="129"/>
      <c r="AS12" s="88">
        <v>412</v>
      </c>
      <c r="AT12" s="89">
        <v>0</v>
      </c>
      <c r="AU12" s="89">
        <v>0</v>
      </c>
      <c r="AV12" s="89">
        <v>0</v>
      </c>
      <c r="AW12" s="89">
        <v>0</v>
      </c>
      <c r="AX12" s="90">
        <f t="shared" si="2"/>
        <v>0</v>
      </c>
      <c r="AY12" s="89">
        <v>0</v>
      </c>
      <c r="AZ12" s="89">
        <v>0</v>
      </c>
      <c r="BA12" s="89">
        <v>0</v>
      </c>
      <c r="BB12" s="90">
        <f t="shared" si="3"/>
        <v>0</v>
      </c>
      <c r="BC12" s="91">
        <f t="shared" si="4"/>
        <v>0</v>
      </c>
      <c r="BE12" s="88">
        <v>412</v>
      </c>
      <c r="BF12" s="92">
        <v>0</v>
      </c>
      <c r="BG12" s="93">
        <v>0</v>
      </c>
      <c r="BH12" s="93">
        <v>0</v>
      </c>
      <c r="BI12" s="93">
        <v>0</v>
      </c>
      <c r="BJ12" s="90">
        <f t="shared" si="11"/>
        <v>0</v>
      </c>
    </row>
    <row r="13" spans="1:64" ht="13.65" customHeight="1" x14ac:dyDescent="0.25">
      <c r="A13" s="75">
        <v>413</v>
      </c>
      <c r="B13" s="76" t="s">
        <v>33</v>
      </c>
      <c r="C13" s="77">
        <v>220</v>
      </c>
      <c r="D13" s="78" t="str">
        <f t="shared" si="5"/>
        <v/>
      </c>
      <c r="E13" s="78">
        <f t="shared" si="6"/>
        <v>0</v>
      </c>
      <c r="F13" s="78">
        <f t="shared" si="7"/>
        <v>0</v>
      </c>
      <c r="G13" s="79">
        <f t="shared" si="8"/>
        <v>218.55999999999997</v>
      </c>
      <c r="H13" s="80"/>
      <c r="I13" s="81">
        <f t="shared" si="0"/>
        <v>3482884</v>
      </c>
      <c r="J13" s="82">
        <f t="shared" si="9"/>
        <v>0</v>
      </c>
      <c r="K13" s="82">
        <f t="shared" si="1"/>
        <v>195189</v>
      </c>
      <c r="L13" s="83">
        <f t="shared" si="10"/>
        <v>3678073</v>
      </c>
      <c r="M13" s="82"/>
      <c r="N13" s="84">
        <v>413</v>
      </c>
      <c r="O13" s="85">
        <v>218.55999999999997</v>
      </c>
      <c r="P13" s="85">
        <v>0</v>
      </c>
      <c r="Q13" s="85">
        <v>0</v>
      </c>
      <c r="R13" s="86">
        <v>3211435</v>
      </c>
      <c r="S13" s="86">
        <v>0</v>
      </c>
      <c r="T13" s="86">
        <v>0</v>
      </c>
      <c r="U13" s="86">
        <v>3211435</v>
      </c>
      <c r="V13" s="86">
        <v>0</v>
      </c>
      <c r="W13" s="86">
        <v>179212</v>
      </c>
      <c r="X13" s="86">
        <v>3390647</v>
      </c>
      <c r="Y13" s="86">
        <v>271449</v>
      </c>
      <c r="Z13" s="86">
        <v>0</v>
      </c>
      <c r="AA13" s="86">
        <v>15977</v>
      </c>
      <c r="AB13" s="86">
        <v>287426</v>
      </c>
      <c r="AC13" s="87">
        <v>3678073</v>
      </c>
      <c r="AD13" s="129"/>
      <c r="AE13" s="126">
        <v>413</v>
      </c>
      <c r="AF13" s="127">
        <v>0</v>
      </c>
      <c r="AG13" s="127">
        <v>0</v>
      </c>
      <c r="AH13" s="127">
        <v>0</v>
      </c>
      <c r="AI13" s="127">
        <v>0</v>
      </c>
      <c r="AJ13" s="128">
        <v>0</v>
      </c>
      <c r="AK13" s="129"/>
      <c r="AL13" s="140">
        <v>17.89</v>
      </c>
      <c r="AM13" s="138">
        <v>271449</v>
      </c>
      <c r="AN13" s="138">
        <v>0</v>
      </c>
      <c r="AO13" s="138">
        <v>15977</v>
      </c>
      <c r="AP13" s="128">
        <v>287426</v>
      </c>
      <c r="AQ13" s="129"/>
      <c r="AR13" s="129"/>
      <c r="AS13" s="88">
        <v>413</v>
      </c>
      <c r="AT13" s="89">
        <v>0</v>
      </c>
      <c r="AU13" s="89">
        <v>0</v>
      </c>
      <c r="AV13" s="89">
        <v>0</v>
      </c>
      <c r="AW13" s="89">
        <v>0</v>
      </c>
      <c r="AX13" s="90">
        <f t="shared" si="2"/>
        <v>0</v>
      </c>
      <c r="AY13" s="89">
        <v>0</v>
      </c>
      <c r="AZ13" s="89">
        <v>0</v>
      </c>
      <c r="BA13" s="89">
        <v>0</v>
      </c>
      <c r="BB13" s="90">
        <f t="shared" si="3"/>
        <v>0</v>
      </c>
      <c r="BC13" s="91">
        <f t="shared" si="4"/>
        <v>0</v>
      </c>
      <c r="BE13" s="88">
        <v>413</v>
      </c>
      <c r="BF13" s="92">
        <v>0</v>
      </c>
      <c r="BG13" s="93">
        <v>0</v>
      </c>
      <c r="BH13" s="93">
        <v>0</v>
      </c>
      <c r="BI13" s="93">
        <v>0</v>
      </c>
      <c r="BJ13" s="90">
        <f t="shared" si="11"/>
        <v>0</v>
      </c>
    </row>
    <row r="14" spans="1:64" ht="13.65" customHeight="1" x14ac:dyDescent="0.25">
      <c r="A14" s="75">
        <v>414</v>
      </c>
      <c r="B14" s="76" t="s">
        <v>34</v>
      </c>
      <c r="C14" s="77">
        <v>363</v>
      </c>
      <c r="D14" s="78">
        <f t="shared" si="5"/>
        <v>6.4399999999998538</v>
      </c>
      <c r="E14" s="78">
        <f t="shared" si="6"/>
        <v>0</v>
      </c>
      <c r="F14" s="78">
        <f t="shared" si="7"/>
        <v>0</v>
      </c>
      <c r="G14" s="79">
        <f t="shared" si="8"/>
        <v>369.43999999999988</v>
      </c>
      <c r="H14" s="80"/>
      <c r="I14" s="81">
        <f t="shared" si="0"/>
        <v>4957048</v>
      </c>
      <c r="J14" s="82">
        <f t="shared" si="9"/>
        <v>0</v>
      </c>
      <c r="K14" s="82">
        <f t="shared" si="1"/>
        <v>324008</v>
      </c>
      <c r="L14" s="83">
        <f t="shared" si="10"/>
        <v>5281056</v>
      </c>
      <c r="M14" s="82"/>
      <c r="N14" s="84">
        <v>414</v>
      </c>
      <c r="O14" s="85">
        <v>369.43999999999988</v>
      </c>
      <c r="P14" s="85">
        <v>6.4399999999998538</v>
      </c>
      <c r="Q14" s="85">
        <v>0</v>
      </c>
      <c r="R14" s="86">
        <v>4869129</v>
      </c>
      <c r="S14" s="86">
        <v>0</v>
      </c>
      <c r="T14" s="86">
        <v>0</v>
      </c>
      <c r="U14" s="86">
        <v>4869129</v>
      </c>
      <c r="V14" s="86">
        <v>0</v>
      </c>
      <c r="W14" s="86">
        <v>319280</v>
      </c>
      <c r="X14" s="86">
        <v>5188409</v>
      </c>
      <c r="Y14" s="86">
        <v>87593</v>
      </c>
      <c r="Z14" s="86">
        <v>0</v>
      </c>
      <c r="AA14" s="86">
        <v>4736</v>
      </c>
      <c r="AB14" s="86">
        <v>92329</v>
      </c>
      <c r="AC14" s="87">
        <v>5280738</v>
      </c>
      <c r="AD14" s="129"/>
      <c r="AE14" s="126">
        <v>414</v>
      </c>
      <c r="AF14" s="127">
        <v>0</v>
      </c>
      <c r="AG14" s="127">
        <v>0</v>
      </c>
      <c r="AH14" s="127">
        <v>0</v>
      </c>
      <c r="AI14" s="127">
        <v>0</v>
      </c>
      <c r="AJ14" s="128">
        <v>0</v>
      </c>
      <c r="AK14" s="129"/>
      <c r="AL14" s="140">
        <v>5.3058683412732801</v>
      </c>
      <c r="AM14" s="138">
        <v>87593</v>
      </c>
      <c r="AN14" s="138">
        <v>0</v>
      </c>
      <c r="AO14" s="138">
        <v>4736</v>
      </c>
      <c r="AP14" s="128">
        <v>92329</v>
      </c>
      <c r="AQ14" s="129"/>
      <c r="AR14" s="129"/>
      <c r="AS14" s="88">
        <v>414</v>
      </c>
      <c r="AT14" s="142">
        <v>-9.9999999999340616E-3</v>
      </c>
      <c r="AU14" s="89">
        <v>326</v>
      </c>
      <c r="AV14" s="89">
        <v>0</v>
      </c>
      <c r="AW14" s="89">
        <v>-8</v>
      </c>
      <c r="AX14" s="90">
        <f t="shared" si="2"/>
        <v>318</v>
      </c>
      <c r="AY14" s="89">
        <v>0</v>
      </c>
      <c r="AZ14" s="89">
        <v>0</v>
      </c>
      <c r="BA14" s="89">
        <v>0</v>
      </c>
      <c r="BB14" s="90">
        <f t="shared" si="3"/>
        <v>0</v>
      </c>
      <c r="BC14" s="91">
        <f t="shared" si="4"/>
        <v>318</v>
      </c>
      <c r="BE14" s="88">
        <v>414</v>
      </c>
      <c r="BF14" s="92">
        <v>0</v>
      </c>
      <c r="BG14" s="93">
        <v>0</v>
      </c>
      <c r="BH14" s="93">
        <v>0</v>
      </c>
      <c r="BI14" s="93">
        <v>0</v>
      </c>
      <c r="BJ14" s="90">
        <f t="shared" si="11"/>
        <v>0</v>
      </c>
    </row>
    <row r="15" spans="1:64" ht="13.65" customHeight="1" x14ac:dyDescent="0.25">
      <c r="A15" s="75">
        <v>416</v>
      </c>
      <c r="B15" s="76" t="s">
        <v>35</v>
      </c>
      <c r="C15" s="77">
        <v>554</v>
      </c>
      <c r="D15" s="78" t="str">
        <f t="shared" si="5"/>
        <v/>
      </c>
      <c r="E15" s="78">
        <f t="shared" si="6"/>
        <v>73.12</v>
      </c>
      <c r="F15" s="78">
        <f t="shared" si="7"/>
        <v>0</v>
      </c>
      <c r="G15" s="79">
        <f t="shared" si="8"/>
        <v>526.32000000000005</v>
      </c>
      <c r="H15" s="80"/>
      <c r="I15" s="81">
        <f t="shared" si="0"/>
        <v>8900363</v>
      </c>
      <c r="J15" s="82">
        <f t="shared" si="9"/>
        <v>51843</v>
      </c>
      <c r="K15" s="82">
        <f t="shared" si="1"/>
        <v>470002</v>
      </c>
      <c r="L15" s="83">
        <f t="shared" si="10"/>
        <v>9422208</v>
      </c>
      <c r="M15" s="82"/>
      <c r="N15" s="84">
        <v>416</v>
      </c>
      <c r="O15" s="85">
        <v>526.32000000000005</v>
      </c>
      <c r="P15" s="85">
        <v>0</v>
      </c>
      <c r="Q15" s="85">
        <v>73.12</v>
      </c>
      <c r="R15" s="86">
        <v>8721894</v>
      </c>
      <c r="S15" s="86">
        <v>0</v>
      </c>
      <c r="T15" s="86">
        <v>0</v>
      </c>
      <c r="U15" s="86">
        <v>8721894</v>
      </c>
      <c r="V15" s="86">
        <v>48652</v>
      </c>
      <c r="W15" s="86">
        <v>460625</v>
      </c>
      <c r="X15" s="86">
        <v>9231171</v>
      </c>
      <c r="Y15" s="86">
        <v>178469</v>
      </c>
      <c r="Z15" s="86">
        <v>3191</v>
      </c>
      <c r="AA15" s="86">
        <v>9377</v>
      </c>
      <c r="AB15" s="86">
        <v>191037</v>
      </c>
      <c r="AC15" s="87">
        <v>9422208</v>
      </c>
      <c r="AD15" s="129"/>
      <c r="AE15" s="126">
        <v>416</v>
      </c>
      <c r="AF15" s="127">
        <v>0</v>
      </c>
      <c r="AG15" s="127">
        <v>0</v>
      </c>
      <c r="AH15" s="127">
        <v>0</v>
      </c>
      <c r="AI15" s="127">
        <v>0</v>
      </c>
      <c r="AJ15" s="128">
        <v>0</v>
      </c>
      <c r="AK15" s="129"/>
      <c r="AL15" s="140">
        <v>10.5</v>
      </c>
      <c r="AM15" s="138">
        <v>178469</v>
      </c>
      <c r="AN15" s="138">
        <v>3191</v>
      </c>
      <c r="AO15" s="138">
        <v>9377</v>
      </c>
      <c r="AP15" s="128">
        <v>191037</v>
      </c>
      <c r="AQ15" s="129"/>
      <c r="AR15" s="129"/>
      <c r="AS15" s="88">
        <v>416</v>
      </c>
      <c r="AT15" s="89">
        <v>0</v>
      </c>
      <c r="AU15" s="89">
        <v>0</v>
      </c>
      <c r="AV15" s="89">
        <v>0</v>
      </c>
      <c r="AW15" s="89">
        <v>0</v>
      </c>
      <c r="AX15" s="90">
        <f t="shared" si="2"/>
        <v>0</v>
      </c>
      <c r="AY15" s="89">
        <v>0</v>
      </c>
      <c r="AZ15" s="89">
        <v>0</v>
      </c>
      <c r="BA15" s="89">
        <v>0</v>
      </c>
      <c r="BB15" s="90">
        <f t="shared" si="3"/>
        <v>0</v>
      </c>
      <c r="BC15" s="91">
        <f t="shared" si="4"/>
        <v>0</v>
      </c>
      <c r="BE15" s="88">
        <v>416</v>
      </c>
      <c r="BF15" s="92">
        <v>0</v>
      </c>
      <c r="BG15" s="93">
        <v>0</v>
      </c>
      <c r="BH15" s="93">
        <v>0</v>
      </c>
      <c r="BI15" s="93">
        <v>0</v>
      </c>
      <c r="BJ15" s="90">
        <f t="shared" si="11"/>
        <v>0</v>
      </c>
    </row>
    <row r="16" spans="1:64" ht="13.65" customHeight="1" x14ac:dyDescent="0.25">
      <c r="A16" s="75">
        <v>417</v>
      </c>
      <c r="B16" s="76" t="s">
        <v>36</v>
      </c>
      <c r="C16" s="77">
        <v>335</v>
      </c>
      <c r="D16" s="78" t="str">
        <f t="shared" si="5"/>
        <v/>
      </c>
      <c r="E16" s="78">
        <f t="shared" si="6"/>
        <v>0</v>
      </c>
      <c r="F16" s="78">
        <f t="shared" si="7"/>
        <v>0</v>
      </c>
      <c r="G16" s="79">
        <f t="shared" si="8"/>
        <v>334.42</v>
      </c>
      <c r="H16" s="80"/>
      <c r="I16" s="81">
        <f t="shared" si="0"/>
        <v>5617172</v>
      </c>
      <c r="J16" s="82">
        <f t="shared" si="9"/>
        <v>0</v>
      </c>
      <c r="K16" s="82">
        <f t="shared" si="1"/>
        <v>298637</v>
      </c>
      <c r="L16" s="83">
        <f t="shared" si="10"/>
        <v>5915809</v>
      </c>
      <c r="M16" s="82"/>
      <c r="N16" s="84">
        <v>417</v>
      </c>
      <c r="O16" s="85">
        <v>334.42</v>
      </c>
      <c r="P16" s="85">
        <v>0</v>
      </c>
      <c r="Q16" s="85">
        <v>0</v>
      </c>
      <c r="R16" s="86">
        <v>5617172</v>
      </c>
      <c r="S16" s="86">
        <v>0</v>
      </c>
      <c r="T16" s="86">
        <v>0</v>
      </c>
      <c r="U16" s="86">
        <v>5617172</v>
      </c>
      <c r="V16" s="86">
        <v>0</v>
      </c>
      <c r="W16" s="86">
        <v>298637</v>
      </c>
      <c r="X16" s="86">
        <v>5915809</v>
      </c>
      <c r="Y16" s="86">
        <v>0</v>
      </c>
      <c r="Z16" s="86">
        <v>0</v>
      </c>
      <c r="AA16" s="86">
        <v>0</v>
      </c>
      <c r="AB16" s="86">
        <v>0</v>
      </c>
      <c r="AC16" s="87">
        <v>5915809</v>
      </c>
      <c r="AD16" s="129"/>
      <c r="AE16" s="126">
        <v>417</v>
      </c>
      <c r="AF16" s="127">
        <v>0</v>
      </c>
      <c r="AG16" s="127">
        <v>0</v>
      </c>
      <c r="AH16" s="127">
        <v>0</v>
      </c>
      <c r="AI16" s="127">
        <v>0</v>
      </c>
      <c r="AJ16" s="128">
        <v>0</v>
      </c>
      <c r="AK16" s="129"/>
      <c r="AL16" s="140">
        <v>0</v>
      </c>
      <c r="AM16" s="138">
        <v>0</v>
      </c>
      <c r="AN16" s="138">
        <v>0</v>
      </c>
      <c r="AO16" s="138">
        <v>0</v>
      </c>
      <c r="AP16" s="128">
        <v>0</v>
      </c>
      <c r="AQ16" s="129"/>
      <c r="AR16" s="129"/>
      <c r="AS16" s="88">
        <v>417</v>
      </c>
      <c r="AT16" s="89">
        <v>0</v>
      </c>
      <c r="AU16" s="89">
        <v>0</v>
      </c>
      <c r="AV16" s="89">
        <v>0</v>
      </c>
      <c r="AW16" s="89">
        <v>0</v>
      </c>
      <c r="AX16" s="90">
        <f t="shared" si="2"/>
        <v>0</v>
      </c>
      <c r="AY16" s="89">
        <v>0</v>
      </c>
      <c r="AZ16" s="89">
        <v>0</v>
      </c>
      <c r="BA16" s="89">
        <v>0</v>
      </c>
      <c r="BB16" s="90">
        <f t="shared" si="3"/>
        <v>0</v>
      </c>
      <c r="BC16" s="91">
        <f t="shared" si="4"/>
        <v>0</v>
      </c>
      <c r="BE16" s="88">
        <v>417</v>
      </c>
      <c r="BF16" s="92">
        <v>0</v>
      </c>
      <c r="BG16" s="93">
        <v>0</v>
      </c>
      <c r="BH16" s="93">
        <v>0</v>
      </c>
      <c r="BI16" s="93">
        <v>0</v>
      </c>
      <c r="BJ16" s="90">
        <f t="shared" si="11"/>
        <v>0</v>
      </c>
    </row>
    <row r="17" spans="1:62" ht="13.65" customHeight="1" x14ac:dyDescent="0.25">
      <c r="A17" s="75">
        <v>418</v>
      </c>
      <c r="B17" s="76" t="s">
        <v>37</v>
      </c>
      <c r="C17" s="77">
        <v>396</v>
      </c>
      <c r="D17" s="78" t="str">
        <f t="shared" si="5"/>
        <v/>
      </c>
      <c r="E17" s="78">
        <f t="shared" si="6"/>
        <v>0</v>
      </c>
      <c r="F17" s="78">
        <f t="shared" si="7"/>
        <v>0</v>
      </c>
      <c r="G17" s="79">
        <f t="shared" si="8"/>
        <v>393.57000000000005</v>
      </c>
      <c r="H17" s="80"/>
      <c r="I17" s="81">
        <f t="shared" si="0"/>
        <v>5551026</v>
      </c>
      <c r="J17" s="82">
        <f t="shared" si="9"/>
        <v>0</v>
      </c>
      <c r="K17" s="82">
        <f t="shared" si="1"/>
        <v>351456</v>
      </c>
      <c r="L17" s="83">
        <f t="shared" si="10"/>
        <v>5902482</v>
      </c>
      <c r="M17" s="82"/>
      <c r="N17" s="84">
        <v>418</v>
      </c>
      <c r="O17" s="85">
        <v>393.57000000000005</v>
      </c>
      <c r="P17" s="85">
        <v>0</v>
      </c>
      <c r="Q17" s="85">
        <v>0</v>
      </c>
      <c r="R17" s="86">
        <v>5424850</v>
      </c>
      <c r="S17" s="86">
        <v>0</v>
      </c>
      <c r="T17" s="86">
        <v>0</v>
      </c>
      <c r="U17" s="86">
        <v>5424850</v>
      </c>
      <c r="V17" s="86">
        <v>0</v>
      </c>
      <c r="W17" s="86">
        <v>343446</v>
      </c>
      <c r="X17" s="86">
        <v>5768296</v>
      </c>
      <c r="Y17" s="86">
        <v>126176</v>
      </c>
      <c r="Z17" s="86">
        <v>0</v>
      </c>
      <c r="AA17" s="86">
        <v>8010</v>
      </c>
      <c r="AB17" s="86">
        <v>134186</v>
      </c>
      <c r="AC17" s="87">
        <v>5902482</v>
      </c>
      <c r="AD17" s="129"/>
      <c r="AE17" s="126">
        <v>418</v>
      </c>
      <c r="AF17" s="127">
        <v>0</v>
      </c>
      <c r="AG17" s="127">
        <v>0</v>
      </c>
      <c r="AH17" s="127">
        <v>0</v>
      </c>
      <c r="AI17" s="127">
        <v>0</v>
      </c>
      <c r="AJ17" s="128">
        <v>0</v>
      </c>
      <c r="AK17" s="129"/>
      <c r="AL17" s="140">
        <v>8.9699999999999989</v>
      </c>
      <c r="AM17" s="138">
        <v>126176</v>
      </c>
      <c r="AN17" s="138">
        <v>0</v>
      </c>
      <c r="AO17" s="138">
        <v>8010</v>
      </c>
      <c r="AP17" s="128">
        <v>134186</v>
      </c>
      <c r="AQ17" s="129"/>
      <c r="AR17" s="129"/>
      <c r="AS17" s="88">
        <v>418</v>
      </c>
      <c r="AT17" s="89">
        <v>0</v>
      </c>
      <c r="AU17" s="89">
        <v>0</v>
      </c>
      <c r="AV17" s="89">
        <v>0</v>
      </c>
      <c r="AW17" s="89">
        <v>0</v>
      </c>
      <c r="AX17" s="90">
        <f t="shared" si="2"/>
        <v>0</v>
      </c>
      <c r="AY17" s="89">
        <v>0</v>
      </c>
      <c r="AZ17" s="89">
        <v>0</v>
      </c>
      <c r="BA17" s="89">
        <v>0</v>
      </c>
      <c r="BB17" s="90">
        <f t="shared" si="3"/>
        <v>0</v>
      </c>
      <c r="BC17" s="91">
        <f t="shared" si="4"/>
        <v>0</v>
      </c>
      <c r="BE17" s="88">
        <v>418</v>
      </c>
      <c r="BF17" s="92">
        <v>0</v>
      </c>
      <c r="BG17" s="93">
        <v>0</v>
      </c>
      <c r="BH17" s="93">
        <v>0</v>
      </c>
      <c r="BI17" s="93">
        <v>0</v>
      </c>
      <c r="BJ17" s="90">
        <f t="shared" si="11"/>
        <v>0</v>
      </c>
    </row>
    <row r="18" spans="1:62" ht="13.65" customHeight="1" x14ac:dyDescent="0.25">
      <c r="A18" s="75">
        <v>419</v>
      </c>
      <c r="B18" s="76" t="s">
        <v>38</v>
      </c>
      <c r="C18" s="77">
        <v>216</v>
      </c>
      <c r="D18" s="78" t="str">
        <f t="shared" si="5"/>
        <v/>
      </c>
      <c r="E18" s="78">
        <f t="shared" si="6"/>
        <v>0</v>
      </c>
      <c r="F18" s="78">
        <f t="shared" si="7"/>
        <v>0</v>
      </c>
      <c r="G18" s="79">
        <f t="shared" si="8"/>
        <v>188.4499999999999</v>
      </c>
      <c r="H18" s="80"/>
      <c r="I18" s="81">
        <f t="shared" si="0"/>
        <v>3045320</v>
      </c>
      <c r="J18" s="82">
        <f t="shared" si="9"/>
        <v>0</v>
      </c>
      <c r="K18" s="82">
        <f t="shared" si="1"/>
        <v>168291</v>
      </c>
      <c r="L18" s="83">
        <f t="shared" si="10"/>
        <v>3213611</v>
      </c>
      <c r="M18" s="82"/>
      <c r="N18" s="84">
        <v>419</v>
      </c>
      <c r="O18" s="85">
        <v>188.4499999999999</v>
      </c>
      <c r="P18" s="85">
        <v>0</v>
      </c>
      <c r="Q18" s="85">
        <v>0</v>
      </c>
      <c r="R18" s="86">
        <v>2922183</v>
      </c>
      <c r="S18" s="86">
        <v>0</v>
      </c>
      <c r="T18" s="86">
        <v>0</v>
      </c>
      <c r="U18" s="86">
        <v>2922183</v>
      </c>
      <c r="V18" s="86">
        <v>0</v>
      </c>
      <c r="W18" s="86">
        <v>161406</v>
      </c>
      <c r="X18" s="86">
        <v>3083589</v>
      </c>
      <c r="Y18" s="86">
        <v>123137</v>
      </c>
      <c r="Z18" s="86">
        <v>0</v>
      </c>
      <c r="AA18" s="86">
        <v>6885</v>
      </c>
      <c r="AB18" s="86">
        <v>130022</v>
      </c>
      <c r="AC18" s="87">
        <v>3213611</v>
      </c>
      <c r="AD18" s="129"/>
      <c r="AE18" s="126">
        <v>419</v>
      </c>
      <c r="AF18" s="127">
        <v>0</v>
      </c>
      <c r="AG18" s="127">
        <v>0</v>
      </c>
      <c r="AH18" s="127">
        <v>0</v>
      </c>
      <c r="AI18" s="127">
        <v>0</v>
      </c>
      <c r="AJ18" s="128">
        <v>0</v>
      </c>
      <c r="AK18" s="129"/>
      <c r="AL18" s="140">
        <v>7.7100000000000009</v>
      </c>
      <c r="AM18" s="138">
        <v>123137</v>
      </c>
      <c r="AN18" s="138">
        <v>0</v>
      </c>
      <c r="AO18" s="138">
        <v>6885</v>
      </c>
      <c r="AP18" s="128">
        <v>130022</v>
      </c>
      <c r="AQ18" s="129"/>
      <c r="AR18" s="129"/>
      <c r="AS18" s="88">
        <v>419</v>
      </c>
      <c r="AT18" s="89">
        <v>0</v>
      </c>
      <c r="AU18" s="89">
        <v>0</v>
      </c>
      <c r="AV18" s="89">
        <v>0</v>
      </c>
      <c r="AW18" s="89">
        <v>0</v>
      </c>
      <c r="AX18" s="90">
        <f t="shared" si="2"/>
        <v>0</v>
      </c>
      <c r="AY18" s="89">
        <v>0</v>
      </c>
      <c r="AZ18" s="89">
        <v>0</v>
      </c>
      <c r="BA18" s="89">
        <v>0</v>
      </c>
      <c r="BB18" s="90">
        <f t="shared" si="3"/>
        <v>0</v>
      </c>
      <c r="BC18" s="91">
        <f t="shared" si="4"/>
        <v>0</v>
      </c>
      <c r="BE18" s="88">
        <v>419</v>
      </c>
      <c r="BF18" s="92">
        <v>0</v>
      </c>
      <c r="BG18" s="93">
        <v>0</v>
      </c>
      <c r="BH18" s="93">
        <v>0</v>
      </c>
      <c r="BI18" s="93">
        <v>0</v>
      </c>
      <c r="BJ18" s="90">
        <f t="shared" si="11"/>
        <v>0</v>
      </c>
    </row>
    <row r="19" spans="1:62" ht="13.65" customHeight="1" x14ac:dyDescent="0.25">
      <c r="A19" s="75">
        <v>420</v>
      </c>
      <c r="B19" s="76" t="s">
        <v>39</v>
      </c>
      <c r="C19" s="77">
        <v>350</v>
      </c>
      <c r="D19" s="78" t="str">
        <f t="shared" si="5"/>
        <v/>
      </c>
      <c r="E19" s="78">
        <f t="shared" si="6"/>
        <v>0</v>
      </c>
      <c r="F19" s="78">
        <f t="shared" si="7"/>
        <v>1.9575951850923017</v>
      </c>
      <c r="G19" s="79">
        <f t="shared" si="8"/>
        <v>349.96999999999991</v>
      </c>
      <c r="H19" s="80"/>
      <c r="I19" s="81">
        <f t="shared" si="0"/>
        <v>7604937</v>
      </c>
      <c r="J19" s="82">
        <f t="shared" si="9"/>
        <v>0</v>
      </c>
      <c r="K19" s="82">
        <f t="shared" si="1"/>
        <v>312526</v>
      </c>
      <c r="L19" s="83">
        <f t="shared" si="10"/>
        <v>7917463</v>
      </c>
      <c r="M19" s="82"/>
      <c r="N19" s="84">
        <v>420</v>
      </c>
      <c r="O19" s="85">
        <v>349.96999999999991</v>
      </c>
      <c r="P19" s="85">
        <v>0</v>
      </c>
      <c r="Q19" s="85">
        <v>0</v>
      </c>
      <c r="R19" s="86">
        <v>7532885</v>
      </c>
      <c r="S19" s="86">
        <v>25823</v>
      </c>
      <c r="T19" s="86">
        <v>0</v>
      </c>
      <c r="U19" s="86">
        <v>7507062</v>
      </c>
      <c r="V19" s="86">
        <v>0</v>
      </c>
      <c r="W19" s="86">
        <v>308094</v>
      </c>
      <c r="X19" s="86">
        <v>7815156</v>
      </c>
      <c r="Y19" s="86">
        <v>97875</v>
      </c>
      <c r="Z19" s="86">
        <v>0</v>
      </c>
      <c r="AA19" s="86">
        <v>4428</v>
      </c>
      <c r="AB19" s="86">
        <v>102303</v>
      </c>
      <c r="AC19" s="87">
        <v>7917459</v>
      </c>
      <c r="AD19" s="129"/>
      <c r="AE19" s="126">
        <v>420</v>
      </c>
      <c r="AF19" s="127">
        <v>1.9575951850923017</v>
      </c>
      <c r="AG19" s="127">
        <v>25823</v>
      </c>
      <c r="AH19" s="127">
        <v>0</v>
      </c>
      <c r="AI19" s="127">
        <v>1749</v>
      </c>
      <c r="AJ19" s="128">
        <v>27572</v>
      </c>
      <c r="AK19" s="129"/>
      <c r="AL19" s="140">
        <v>3</v>
      </c>
      <c r="AM19" s="138">
        <v>72052</v>
      </c>
      <c r="AN19" s="138">
        <v>0</v>
      </c>
      <c r="AO19" s="138">
        <v>2679</v>
      </c>
      <c r="AP19" s="128">
        <v>74731</v>
      </c>
      <c r="AQ19" s="129"/>
      <c r="AR19" s="129"/>
      <c r="AS19" s="88">
        <v>420</v>
      </c>
      <c r="AT19" s="142">
        <v>0</v>
      </c>
      <c r="AU19" s="89">
        <v>12464</v>
      </c>
      <c r="AV19" s="89">
        <v>0</v>
      </c>
      <c r="AW19" s="89">
        <v>784</v>
      </c>
      <c r="AX19" s="90">
        <f t="shared" si="2"/>
        <v>13248</v>
      </c>
      <c r="AY19" s="89">
        <v>-12464</v>
      </c>
      <c r="AZ19" s="89">
        <v>0</v>
      </c>
      <c r="BA19" s="89">
        <v>-780</v>
      </c>
      <c r="BB19" s="90">
        <f t="shared" si="3"/>
        <v>-13244</v>
      </c>
      <c r="BC19" s="91">
        <f t="shared" si="4"/>
        <v>4</v>
      </c>
      <c r="BE19" s="88">
        <v>420</v>
      </c>
      <c r="BF19" s="92">
        <v>-0.88465049035654575</v>
      </c>
      <c r="BG19" s="93">
        <v>-12464</v>
      </c>
      <c r="BH19" s="93">
        <v>0</v>
      </c>
      <c r="BI19" s="93">
        <v>-780</v>
      </c>
      <c r="BJ19" s="90">
        <f t="shared" si="11"/>
        <v>-13244</v>
      </c>
    </row>
    <row r="20" spans="1:62" ht="13.65" customHeight="1" x14ac:dyDescent="0.25">
      <c r="A20" s="75">
        <v>426</v>
      </c>
      <c r="B20" s="76" t="s">
        <v>40</v>
      </c>
      <c r="C20" s="77">
        <v>360</v>
      </c>
      <c r="D20" s="78" t="str">
        <f t="shared" si="5"/>
        <v/>
      </c>
      <c r="E20" s="78">
        <f t="shared" si="6"/>
        <v>157.47999999999999</v>
      </c>
      <c r="F20" s="78">
        <f t="shared" si="7"/>
        <v>0</v>
      </c>
      <c r="G20" s="79">
        <f t="shared" si="8"/>
        <v>359.74</v>
      </c>
      <c r="H20" s="80"/>
      <c r="I20" s="81">
        <f t="shared" si="0"/>
        <v>4280945</v>
      </c>
      <c r="J20" s="82">
        <f t="shared" si="9"/>
        <v>220472</v>
      </c>
      <c r="K20" s="82">
        <f t="shared" si="1"/>
        <v>321246</v>
      </c>
      <c r="L20" s="83">
        <f t="shared" si="10"/>
        <v>4822663</v>
      </c>
      <c r="M20" s="82"/>
      <c r="N20" s="84">
        <v>426</v>
      </c>
      <c r="O20" s="85">
        <v>359.74</v>
      </c>
      <c r="P20" s="85">
        <v>0</v>
      </c>
      <c r="Q20" s="85">
        <v>157.47999999999999</v>
      </c>
      <c r="R20" s="86">
        <v>4280945</v>
      </c>
      <c r="S20" s="86">
        <v>0</v>
      </c>
      <c r="T20" s="86">
        <v>0</v>
      </c>
      <c r="U20" s="86">
        <v>4280945</v>
      </c>
      <c r="V20" s="86">
        <v>220472</v>
      </c>
      <c r="W20" s="86">
        <v>321246</v>
      </c>
      <c r="X20" s="86">
        <v>4822663</v>
      </c>
      <c r="Y20" s="86">
        <v>0</v>
      </c>
      <c r="Z20" s="86">
        <v>0</v>
      </c>
      <c r="AA20" s="86">
        <v>0</v>
      </c>
      <c r="AB20" s="86">
        <v>0</v>
      </c>
      <c r="AC20" s="87">
        <v>4822663</v>
      </c>
      <c r="AD20" s="129"/>
      <c r="AE20" s="126">
        <v>426</v>
      </c>
      <c r="AF20" s="127">
        <v>0</v>
      </c>
      <c r="AG20" s="127">
        <v>0</v>
      </c>
      <c r="AH20" s="127">
        <v>0</v>
      </c>
      <c r="AI20" s="127">
        <v>0</v>
      </c>
      <c r="AJ20" s="128">
        <v>0</v>
      </c>
      <c r="AK20" s="129"/>
      <c r="AL20" s="140">
        <v>0</v>
      </c>
      <c r="AM20" s="138">
        <v>0</v>
      </c>
      <c r="AN20" s="138">
        <v>0</v>
      </c>
      <c r="AO20" s="138">
        <v>0</v>
      </c>
      <c r="AP20" s="128">
        <v>0</v>
      </c>
      <c r="AQ20" s="129"/>
      <c r="AR20" s="129"/>
      <c r="AS20" s="88">
        <v>426</v>
      </c>
      <c r="AT20" s="89">
        <v>0</v>
      </c>
      <c r="AU20" s="89">
        <v>0</v>
      </c>
      <c r="AV20" s="89">
        <v>0</v>
      </c>
      <c r="AW20" s="89">
        <v>0</v>
      </c>
      <c r="AX20" s="90">
        <f t="shared" si="2"/>
        <v>0</v>
      </c>
      <c r="AY20" s="89">
        <v>0</v>
      </c>
      <c r="AZ20" s="89">
        <v>0</v>
      </c>
      <c r="BA20" s="89">
        <v>0</v>
      </c>
      <c r="BB20" s="90">
        <f t="shared" si="3"/>
        <v>0</v>
      </c>
      <c r="BC20" s="91">
        <f t="shared" si="4"/>
        <v>0</v>
      </c>
      <c r="BE20" s="88">
        <v>426</v>
      </c>
      <c r="BF20" s="92">
        <v>0</v>
      </c>
      <c r="BG20" s="93">
        <v>0</v>
      </c>
      <c r="BH20" s="93">
        <v>0</v>
      </c>
      <c r="BI20" s="93">
        <v>0</v>
      </c>
      <c r="BJ20" s="90">
        <f t="shared" si="11"/>
        <v>0</v>
      </c>
    </row>
    <row r="21" spans="1:62" x14ac:dyDescent="0.25">
      <c r="A21" s="75">
        <v>428</v>
      </c>
      <c r="B21" s="76" t="s">
        <v>41</v>
      </c>
      <c r="C21" s="77">
        <v>1894</v>
      </c>
      <c r="D21" s="78" t="str">
        <f t="shared" si="5"/>
        <v/>
      </c>
      <c r="E21" s="78">
        <f t="shared" si="6"/>
        <v>0</v>
      </c>
      <c r="F21" s="78">
        <f t="shared" si="7"/>
        <v>0.41739769404953131</v>
      </c>
      <c r="G21" s="79">
        <f t="shared" si="8"/>
        <v>1844.7499999999998</v>
      </c>
      <c r="H21" s="80"/>
      <c r="I21" s="81">
        <f t="shared" si="0"/>
        <v>28502948</v>
      </c>
      <c r="J21" s="82">
        <f t="shared" si="9"/>
        <v>0</v>
      </c>
      <c r="K21" s="82">
        <f t="shared" si="1"/>
        <v>1647364</v>
      </c>
      <c r="L21" s="83">
        <f t="shared" si="10"/>
        <v>30150312</v>
      </c>
      <c r="M21" s="82"/>
      <c r="N21" s="84">
        <v>428</v>
      </c>
      <c r="O21" s="85">
        <v>1844.7499999999998</v>
      </c>
      <c r="P21" s="85">
        <v>0</v>
      </c>
      <c r="Q21" s="85">
        <v>0</v>
      </c>
      <c r="R21" s="86">
        <v>28408289</v>
      </c>
      <c r="S21" s="86">
        <v>5576</v>
      </c>
      <c r="T21" s="86">
        <v>0</v>
      </c>
      <c r="U21" s="86">
        <v>28402713</v>
      </c>
      <c r="V21" s="86">
        <v>0</v>
      </c>
      <c r="W21" s="86">
        <v>1641677</v>
      </c>
      <c r="X21" s="86">
        <v>30044390</v>
      </c>
      <c r="Y21" s="86">
        <v>100235</v>
      </c>
      <c r="Z21" s="86">
        <v>0</v>
      </c>
      <c r="AA21" s="86">
        <v>5687</v>
      </c>
      <c r="AB21" s="86">
        <v>105922</v>
      </c>
      <c r="AC21" s="87">
        <v>30150312</v>
      </c>
      <c r="AD21" s="129"/>
      <c r="AE21" s="126">
        <v>428</v>
      </c>
      <c r="AF21" s="127">
        <v>0.41739769404953131</v>
      </c>
      <c r="AG21" s="127">
        <v>5576</v>
      </c>
      <c r="AH21" s="127">
        <v>0</v>
      </c>
      <c r="AI21" s="127">
        <v>373</v>
      </c>
      <c r="AJ21" s="128">
        <v>5949</v>
      </c>
      <c r="AK21" s="129"/>
      <c r="AL21" s="140">
        <v>5.95</v>
      </c>
      <c r="AM21" s="138">
        <v>94659</v>
      </c>
      <c r="AN21" s="138">
        <v>0</v>
      </c>
      <c r="AO21" s="138">
        <v>5314</v>
      </c>
      <c r="AP21" s="128">
        <v>99973</v>
      </c>
      <c r="AQ21" s="129"/>
      <c r="AR21" s="129"/>
      <c r="AS21" s="88">
        <v>428</v>
      </c>
      <c r="AT21" s="89">
        <v>0</v>
      </c>
      <c r="AU21" s="89">
        <v>0</v>
      </c>
      <c r="AV21" s="89">
        <v>0</v>
      </c>
      <c r="AW21" s="89">
        <v>0</v>
      </c>
      <c r="AX21" s="90">
        <f t="shared" si="2"/>
        <v>0</v>
      </c>
      <c r="AY21" s="89">
        <v>0</v>
      </c>
      <c r="AZ21" s="89">
        <v>0</v>
      </c>
      <c r="BA21" s="89">
        <v>0</v>
      </c>
      <c r="BB21" s="90">
        <f t="shared" si="3"/>
        <v>0</v>
      </c>
      <c r="BC21" s="91">
        <f t="shared" si="4"/>
        <v>0</v>
      </c>
      <c r="BE21" s="88">
        <v>428</v>
      </c>
      <c r="BF21" s="92">
        <v>0</v>
      </c>
      <c r="BG21" s="93">
        <v>0</v>
      </c>
      <c r="BH21" s="93">
        <v>0</v>
      </c>
      <c r="BI21" s="93">
        <v>0</v>
      </c>
      <c r="BJ21" s="90">
        <f t="shared" si="11"/>
        <v>0</v>
      </c>
    </row>
    <row r="22" spans="1:62" x14ac:dyDescent="0.25">
      <c r="A22" s="75">
        <v>429</v>
      </c>
      <c r="B22" s="76" t="s">
        <v>42</v>
      </c>
      <c r="C22" s="77">
        <v>1463</v>
      </c>
      <c r="D22" s="78" t="str">
        <f t="shared" si="5"/>
        <v/>
      </c>
      <c r="E22" s="78">
        <f t="shared" si="6"/>
        <v>510.51</v>
      </c>
      <c r="F22" s="78">
        <f t="shared" si="7"/>
        <v>0.68540599785442702</v>
      </c>
      <c r="G22" s="79">
        <f t="shared" si="8"/>
        <v>1452.2300000000005</v>
      </c>
      <c r="H22" s="80"/>
      <c r="I22" s="81">
        <f t="shared" si="0"/>
        <v>18041233</v>
      </c>
      <c r="J22" s="82">
        <f t="shared" si="9"/>
        <v>628946</v>
      </c>
      <c r="K22" s="82">
        <f t="shared" si="1"/>
        <v>1296844</v>
      </c>
      <c r="L22" s="83">
        <f t="shared" si="10"/>
        <v>19967023</v>
      </c>
      <c r="M22" s="82"/>
      <c r="N22" s="84">
        <v>429</v>
      </c>
      <c r="O22" s="85">
        <v>1452.2300000000005</v>
      </c>
      <c r="P22" s="85">
        <v>0</v>
      </c>
      <c r="Q22" s="85">
        <v>510.51</v>
      </c>
      <c r="R22" s="86">
        <v>17992711</v>
      </c>
      <c r="S22" s="86">
        <v>11907</v>
      </c>
      <c r="T22" s="86">
        <v>0</v>
      </c>
      <c r="U22" s="86">
        <v>17980804</v>
      </c>
      <c r="V22" s="86">
        <v>626482</v>
      </c>
      <c r="W22" s="86">
        <v>1292708</v>
      </c>
      <c r="X22" s="86">
        <v>19899994</v>
      </c>
      <c r="Y22" s="86">
        <v>60429</v>
      </c>
      <c r="Z22" s="86">
        <v>2464</v>
      </c>
      <c r="AA22" s="86">
        <v>4136</v>
      </c>
      <c r="AB22" s="86">
        <v>67029</v>
      </c>
      <c r="AC22" s="87">
        <v>19967023</v>
      </c>
      <c r="AD22" s="129"/>
      <c r="AE22" s="126">
        <v>429</v>
      </c>
      <c r="AF22" s="127">
        <v>0.68540599785442702</v>
      </c>
      <c r="AG22" s="127">
        <v>11907</v>
      </c>
      <c r="AH22" s="127">
        <v>0</v>
      </c>
      <c r="AI22" s="127">
        <v>609</v>
      </c>
      <c r="AJ22" s="128">
        <v>12516</v>
      </c>
      <c r="AK22" s="129"/>
      <c r="AL22" s="140">
        <v>3.95</v>
      </c>
      <c r="AM22" s="138">
        <v>48522</v>
      </c>
      <c r="AN22" s="138">
        <v>2464</v>
      </c>
      <c r="AO22" s="138">
        <v>3527</v>
      </c>
      <c r="AP22" s="128">
        <v>54513</v>
      </c>
      <c r="AQ22" s="129"/>
      <c r="AR22" s="129"/>
      <c r="AS22" s="88">
        <v>429</v>
      </c>
      <c r="AT22" s="89">
        <v>0</v>
      </c>
      <c r="AU22" s="89">
        <v>0</v>
      </c>
      <c r="AV22" s="89">
        <v>0</v>
      </c>
      <c r="AW22" s="89">
        <v>0</v>
      </c>
      <c r="AX22" s="90">
        <f t="shared" si="2"/>
        <v>0</v>
      </c>
      <c r="AY22" s="89">
        <v>0</v>
      </c>
      <c r="AZ22" s="89">
        <v>0</v>
      </c>
      <c r="BA22" s="89">
        <v>0</v>
      </c>
      <c r="BB22" s="90">
        <f t="shared" si="3"/>
        <v>0</v>
      </c>
      <c r="BC22" s="91">
        <f t="shared" si="4"/>
        <v>0</v>
      </c>
      <c r="BE22" s="88">
        <v>429</v>
      </c>
      <c r="BF22" s="92">
        <v>0</v>
      </c>
      <c r="BG22" s="93">
        <v>0</v>
      </c>
      <c r="BH22" s="93">
        <v>0</v>
      </c>
      <c r="BI22" s="93">
        <v>0</v>
      </c>
      <c r="BJ22" s="90">
        <f t="shared" si="11"/>
        <v>0</v>
      </c>
    </row>
    <row r="23" spans="1:62" x14ac:dyDescent="0.25">
      <c r="A23" s="75">
        <v>430</v>
      </c>
      <c r="B23" s="76" t="s">
        <v>43</v>
      </c>
      <c r="C23" s="77">
        <v>966</v>
      </c>
      <c r="D23" s="78">
        <f t="shared" si="5"/>
        <v>6.6999999999998563</v>
      </c>
      <c r="E23" s="78">
        <f t="shared" si="6"/>
        <v>0</v>
      </c>
      <c r="F23" s="78">
        <f t="shared" si="7"/>
        <v>0</v>
      </c>
      <c r="G23" s="79">
        <f t="shared" si="8"/>
        <v>972.7</v>
      </c>
      <c r="H23" s="80"/>
      <c r="I23" s="81">
        <f t="shared" si="0"/>
        <v>13379211</v>
      </c>
      <c r="J23" s="82">
        <f t="shared" si="9"/>
        <v>0</v>
      </c>
      <c r="K23" s="82">
        <f t="shared" si="1"/>
        <v>862774</v>
      </c>
      <c r="L23" s="83">
        <f t="shared" si="10"/>
        <v>14241985</v>
      </c>
      <c r="M23" s="82"/>
      <c r="N23" s="84">
        <v>430</v>
      </c>
      <c r="O23" s="85">
        <v>972.7</v>
      </c>
      <c r="P23" s="85">
        <v>6.6999999999998563</v>
      </c>
      <c r="Q23" s="85">
        <v>0</v>
      </c>
      <c r="R23" s="86">
        <v>13172732</v>
      </c>
      <c r="S23" s="86">
        <v>0</v>
      </c>
      <c r="T23" s="86">
        <v>0</v>
      </c>
      <c r="U23" s="86">
        <v>13172732</v>
      </c>
      <c r="V23" s="86">
        <v>0</v>
      </c>
      <c r="W23" s="86">
        <v>849558</v>
      </c>
      <c r="X23" s="86">
        <v>14022290</v>
      </c>
      <c r="Y23" s="86">
        <v>206479</v>
      </c>
      <c r="Z23" s="86">
        <v>0</v>
      </c>
      <c r="AA23" s="86">
        <v>13216</v>
      </c>
      <c r="AB23" s="86">
        <v>219695</v>
      </c>
      <c r="AC23" s="87">
        <v>14241985</v>
      </c>
      <c r="AD23" s="129"/>
      <c r="AE23" s="126">
        <v>430</v>
      </c>
      <c r="AF23" s="127">
        <v>0</v>
      </c>
      <c r="AG23" s="127">
        <v>0</v>
      </c>
      <c r="AH23" s="127">
        <v>0</v>
      </c>
      <c r="AI23" s="127">
        <v>0</v>
      </c>
      <c r="AJ23" s="128">
        <v>0</v>
      </c>
      <c r="AK23" s="129"/>
      <c r="AL23" s="140">
        <v>14.797368150508897</v>
      </c>
      <c r="AM23" s="138">
        <v>206479</v>
      </c>
      <c r="AN23" s="138">
        <v>0</v>
      </c>
      <c r="AO23" s="138">
        <v>13216</v>
      </c>
      <c r="AP23" s="128">
        <v>219695</v>
      </c>
      <c r="AQ23" s="129"/>
      <c r="AR23" s="129"/>
      <c r="AS23" s="88">
        <v>430</v>
      </c>
      <c r="AT23" s="89">
        <v>0</v>
      </c>
      <c r="AU23" s="89">
        <v>-26924</v>
      </c>
      <c r="AV23" s="89">
        <v>0</v>
      </c>
      <c r="AW23" s="89">
        <v>-1742</v>
      </c>
      <c r="AX23" s="90">
        <f t="shared" si="2"/>
        <v>-28666</v>
      </c>
      <c r="AY23" s="89">
        <v>26924</v>
      </c>
      <c r="AZ23" s="89">
        <v>0</v>
      </c>
      <c r="BA23" s="89">
        <v>1742</v>
      </c>
      <c r="BB23" s="90">
        <f t="shared" si="3"/>
        <v>28666</v>
      </c>
      <c r="BC23" s="91">
        <f t="shared" si="4"/>
        <v>0</v>
      </c>
      <c r="BE23" s="88">
        <v>430</v>
      </c>
      <c r="BF23" s="92">
        <v>0</v>
      </c>
      <c r="BG23" s="93">
        <v>0</v>
      </c>
      <c r="BH23" s="93">
        <v>0</v>
      </c>
      <c r="BI23" s="93">
        <v>0</v>
      </c>
      <c r="BJ23" s="90">
        <f t="shared" si="11"/>
        <v>0</v>
      </c>
    </row>
    <row r="24" spans="1:62" x14ac:dyDescent="0.25">
      <c r="A24" s="75">
        <v>431</v>
      </c>
      <c r="B24" s="76" t="s">
        <v>44</v>
      </c>
      <c r="C24" s="77">
        <v>360</v>
      </c>
      <c r="D24" s="78" t="str">
        <f t="shared" si="5"/>
        <v/>
      </c>
      <c r="E24" s="78">
        <f t="shared" si="6"/>
        <v>168.57</v>
      </c>
      <c r="F24" s="78">
        <f t="shared" si="7"/>
        <v>0</v>
      </c>
      <c r="G24" s="79">
        <f t="shared" si="8"/>
        <v>359.90999999999997</v>
      </c>
      <c r="H24" s="80"/>
      <c r="I24" s="81">
        <f t="shared" si="0"/>
        <v>4243910</v>
      </c>
      <c r="J24" s="82">
        <f t="shared" si="9"/>
        <v>282187</v>
      </c>
      <c r="K24" s="82">
        <f t="shared" si="1"/>
        <v>321399</v>
      </c>
      <c r="L24" s="83">
        <f t="shared" si="10"/>
        <v>4847496</v>
      </c>
      <c r="M24" s="82"/>
      <c r="N24" s="84">
        <v>431</v>
      </c>
      <c r="O24" s="85">
        <v>359.90999999999997</v>
      </c>
      <c r="P24" s="85">
        <v>0</v>
      </c>
      <c r="Q24" s="85">
        <v>168.57</v>
      </c>
      <c r="R24" s="86">
        <v>4243910</v>
      </c>
      <c r="S24" s="86">
        <v>0</v>
      </c>
      <c r="T24" s="86">
        <v>0</v>
      </c>
      <c r="U24" s="86">
        <v>4243910</v>
      </c>
      <c r="V24" s="86">
        <v>282187</v>
      </c>
      <c r="W24" s="86">
        <v>321399</v>
      </c>
      <c r="X24" s="86">
        <v>4847496</v>
      </c>
      <c r="Y24" s="86">
        <v>0</v>
      </c>
      <c r="Z24" s="86">
        <v>0</v>
      </c>
      <c r="AA24" s="86">
        <v>0</v>
      </c>
      <c r="AB24" s="86">
        <v>0</v>
      </c>
      <c r="AC24" s="87">
        <v>4847496</v>
      </c>
      <c r="AD24" s="129"/>
      <c r="AE24" s="126">
        <v>431</v>
      </c>
      <c r="AF24" s="127">
        <v>0</v>
      </c>
      <c r="AG24" s="127">
        <v>0</v>
      </c>
      <c r="AH24" s="127">
        <v>0</v>
      </c>
      <c r="AI24" s="127">
        <v>0</v>
      </c>
      <c r="AJ24" s="128">
        <v>0</v>
      </c>
      <c r="AK24" s="129"/>
      <c r="AL24" s="140">
        <v>0</v>
      </c>
      <c r="AM24" s="138">
        <v>0</v>
      </c>
      <c r="AN24" s="138">
        <v>0</v>
      </c>
      <c r="AO24" s="138">
        <v>0</v>
      </c>
      <c r="AP24" s="128">
        <v>0</v>
      </c>
      <c r="AQ24" s="129"/>
      <c r="AR24" s="129"/>
      <c r="AS24" s="88">
        <v>431</v>
      </c>
      <c r="AT24" s="89">
        <v>0</v>
      </c>
      <c r="AU24" s="89">
        <v>0</v>
      </c>
      <c r="AV24" s="89">
        <v>0</v>
      </c>
      <c r="AW24" s="89">
        <v>0</v>
      </c>
      <c r="AX24" s="90">
        <f t="shared" si="2"/>
        <v>0</v>
      </c>
      <c r="AY24" s="89">
        <v>0</v>
      </c>
      <c r="AZ24" s="89">
        <v>0</v>
      </c>
      <c r="BA24" s="89">
        <v>0</v>
      </c>
      <c r="BB24" s="90">
        <f t="shared" si="3"/>
        <v>0</v>
      </c>
      <c r="BC24" s="91">
        <f t="shared" si="4"/>
        <v>0</v>
      </c>
      <c r="BE24" s="88">
        <v>431</v>
      </c>
      <c r="BF24" s="92">
        <v>0</v>
      </c>
      <c r="BG24" s="93">
        <v>0</v>
      </c>
      <c r="BH24" s="93">
        <v>0</v>
      </c>
      <c r="BI24" s="93">
        <v>0</v>
      </c>
      <c r="BJ24" s="90">
        <f t="shared" si="11"/>
        <v>0</v>
      </c>
    </row>
    <row r="25" spans="1:62" x14ac:dyDescent="0.25">
      <c r="A25" s="75">
        <v>432</v>
      </c>
      <c r="B25" s="76" t="s">
        <v>45</v>
      </c>
      <c r="C25" s="77">
        <v>232</v>
      </c>
      <c r="D25" s="78">
        <f t="shared" si="5"/>
        <v>10.060000000000063</v>
      </c>
      <c r="E25" s="78">
        <f t="shared" si="6"/>
        <v>0</v>
      </c>
      <c r="F25" s="78">
        <f t="shared" si="7"/>
        <v>0</v>
      </c>
      <c r="G25" s="79">
        <f t="shared" si="8"/>
        <v>242.06</v>
      </c>
      <c r="H25" s="80"/>
      <c r="I25" s="81">
        <f t="shared" si="0"/>
        <v>3423522</v>
      </c>
      <c r="J25" s="82">
        <f t="shared" si="9"/>
        <v>0</v>
      </c>
      <c r="K25" s="82">
        <f t="shared" si="1"/>
        <v>207203</v>
      </c>
      <c r="L25" s="83">
        <f t="shared" si="10"/>
        <v>3630725</v>
      </c>
      <c r="M25" s="82"/>
      <c r="N25" s="84">
        <v>432</v>
      </c>
      <c r="O25" s="85">
        <v>242.06</v>
      </c>
      <c r="P25" s="85">
        <v>10.060000000000063</v>
      </c>
      <c r="Q25" s="85">
        <v>0</v>
      </c>
      <c r="R25" s="86">
        <v>3311940</v>
      </c>
      <c r="S25" s="86">
        <v>0</v>
      </c>
      <c r="T25" s="86">
        <v>0</v>
      </c>
      <c r="U25" s="86">
        <v>3311940</v>
      </c>
      <c r="V25" s="86">
        <v>0</v>
      </c>
      <c r="W25" s="86">
        <v>199499</v>
      </c>
      <c r="X25" s="86">
        <v>3511439</v>
      </c>
      <c r="Y25" s="86">
        <v>111582</v>
      </c>
      <c r="Z25" s="86">
        <v>0</v>
      </c>
      <c r="AA25" s="86">
        <v>7704</v>
      </c>
      <c r="AB25" s="86">
        <v>119286</v>
      </c>
      <c r="AC25" s="87">
        <v>3630725</v>
      </c>
      <c r="AD25" s="129"/>
      <c r="AE25" s="126">
        <v>432</v>
      </c>
      <c r="AF25" s="127">
        <v>0</v>
      </c>
      <c r="AG25" s="127">
        <v>0</v>
      </c>
      <c r="AH25" s="127">
        <v>0</v>
      </c>
      <c r="AI25" s="127">
        <v>0</v>
      </c>
      <c r="AJ25" s="128">
        <v>0</v>
      </c>
      <c r="AK25" s="129"/>
      <c r="AL25" s="140">
        <v>8.6259605056597515</v>
      </c>
      <c r="AM25" s="138">
        <v>111582</v>
      </c>
      <c r="AN25" s="138">
        <v>0</v>
      </c>
      <c r="AO25" s="138">
        <v>7704</v>
      </c>
      <c r="AP25" s="128">
        <v>119286</v>
      </c>
      <c r="AQ25" s="129"/>
      <c r="AR25" s="129"/>
      <c r="AS25" s="88">
        <v>432</v>
      </c>
      <c r="AT25" s="89">
        <v>0</v>
      </c>
      <c r="AU25" s="89">
        <v>0</v>
      </c>
      <c r="AV25" s="89">
        <v>0</v>
      </c>
      <c r="AW25" s="89">
        <v>0</v>
      </c>
      <c r="AX25" s="90">
        <f t="shared" si="2"/>
        <v>0</v>
      </c>
      <c r="AY25" s="89">
        <v>0</v>
      </c>
      <c r="AZ25" s="89">
        <v>0</v>
      </c>
      <c r="BA25" s="89">
        <v>0</v>
      </c>
      <c r="BB25" s="90">
        <f t="shared" si="3"/>
        <v>0</v>
      </c>
      <c r="BC25" s="91">
        <f t="shared" si="4"/>
        <v>0</v>
      </c>
      <c r="BE25" s="88">
        <v>432</v>
      </c>
      <c r="BF25" s="92">
        <v>0</v>
      </c>
      <c r="BG25" s="93">
        <v>0</v>
      </c>
      <c r="BH25" s="93">
        <v>0</v>
      </c>
      <c r="BI25" s="93">
        <v>0</v>
      </c>
      <c r="BJ25" s="90">
        <f t="shared" si="11"/>
        <v>0</v>
      </c>
    </row>
    <row r="26" spans="1:62" x14ac:dyDescent="0.25">
      <c r="A26" s="75">
        <v>435</v>
      </c>
      <c r="B26" s="76" t="s">
        <v>46</v>
      </c>
      <c r="C26" s="77">
        <v>800</v>
      </c>
      <c r="D26" s="78" t="str">
        <f t="shared" si="5"/>
        <v/>
      </c>
      <c r="E26" s="78">
        <f t="shared" si="6"/>
        <v>0</v>
      </c>
      <c r="F26" s="78">
        <f t="shared" si="7"/>
        <v>0</v>
      </c>
      <c r="G26" s="79">
        <f t="shared" si="8"/>
        <v>793.68999999999994</v>
      </c>
      <c r="H26" s="80"/>
      <c r="I26" s="81">
        <f t="shared" si="0"/>
        <v>9575956</v>
      </c>
      <c r="J26" s="82">
        <f t="shared" si="9"/>
        <v>0</v>
      </c>
      <c r="K26" s="82">
        <f t="shared" si="1"/>
        <v>708767</v>
      </c>
      <c r="L26" s="83">
        <f t="shared" si="10"/>
        <v>10284723</v>
      </c>
      <c r="M26" s="82"/>
      <c r="N26" s="84">
        <v>435</v>
      </c>
      <c r="O26" s="85">
        <v>793.68999999999994</v>
      </c>
      <c r="P26" s="85">
        <v>0</v>
      </c>
      <c r="Q26" s="85">
        <v>0</v>
      </c>
      <c r="R26" s="86">
        <v>9199611</v>
      </c>
      <c r="S26" s="86">
        <v>0</v>
      </c>
      <c r="T26" s="86">
        <v>0</v>
      </c>
      <c r="U26" s="86">
        <v>9199611</v>
      </c>
      <c r="V26" s="86">
        <v>0</v>
      </c>
      <c r="W26" s="86">
        <v>679110</v>
      </c>
      <c r="X26" s="86">
        <v>9878721</v>
      </c>
      <c r="Y26" s="86">
        <v>376345</v>
      </c>
      <c r="Z26" s="86">
        <v>0</v>
      </c>
      <c r="AA26" s="86">
        <v>29657</v>
      </c>
      <c r="AB26" s="86">
        <v>406002</v>
      </c>
      <c r="AC26" s="87">
        <v>10284723</v>
      </c>
      <c r="AD26" s="129"/>
      <c r="AE26" s="126">
        <v>435</v>
      </c>
      <c r="AF26" s="127">
        <v>0</v>
      </c>
      <c r="AG26" s="127">
        <v>0</v>
      </c>
      <c r="AH26" s="127">
        <v>0</v>
      </c>
      <c r="AI26" s="127">
        <v>0</v>
      </c>
      <c r="AJ26" s="128">
        <v>0</v>
      </c>
      <c r="AK26" s="129"/>
      <c r="AL26" s="140">
        <v>33.21</v>
      </c>
      <c r="AM26" s="138">
        <v>376345</v>
      </c>
      <c r="AN26" s="138">
        <v>0</v>
      </c>
      <c r="AO26" s="138">
        <v>29657</v>
      </c>
      <c r="AP26" s="128">
        <v>406002</v>
      </c>
      <c r="AQ26" s="129"/>
      <c r="AR26" s="129"/>
      <c r="AS26" s="88">
        <v>435</v>
      </c>
      <c r="AT26" s="89">
        <v>0</v>
      </c>
      <c r="AU26" s="89">
        <v>0</v>
      </c>
      <c r="AV26" s="89">
        <v>0</v>
      </c>
      <c r="AW26" s="89">
        <v>0</v>
      </c>
      <c r="AX26" s="90">
        <f t="shared" si="2"/>
        <v>0</v>
      </c>
      <c r="AY26" s="89">
        <v>0</v>
      </c>
      <c r="AZ26" s="89">
        <v>0</v>
      </c>
      <c r="BA26" s="89">
        <v>0</v>
      </c>
      <c r="BB26" s="90">
        <f t="shared" si="3"/>
        <v>0</v>
      </c>
      <c r="BC26" s="91">
        <f t="shared" si="4"/>
        <v>0</v>
      </c>
      <c r="BE26" s="88">
        <v>435</v>
      </c>
      <c r="BF26" s="92">
        <v>0</v>
      </c>
      <c r="BG26" s="93">
        <v>0</v>
      </c>
      <c r="BH26" s="93">
        <v>0</v>
      </c>
      <c r="BI26" s="93">
        <v>0</v>
      </c>
      <c r="BJ26" s="90">
        <f t="shared" si="11"/>
        <v>0</v>
      </c>
    </row>
    <row r="27" spans="1:62" x14ac:dyDescent="0.25">
      <c r="A27" s="75">
        <v>436</v>
      </c>
      <c r="B27" s="76" t="s">
        <v>47</v>
      </c>
      <c r="C27" s="77">
        <v>380</v>
      </c>
      <c r="D27" s="78" t="str">
        <f t="shared" si="5"/>
        <v/>
      </c>
      <c r="E27" s="78">
        <f t="shared" si="6"/>
        <v>0</v>
      </c>
      <c r="F27" s="78">
        <f t="shared" si="7"/>
        <v>3.4268350681466524</v>
      </c>
      <c r="G27" s="79">
        <f t="shared" si="8"/>
        <v>330.07</v>
      </c>
      <c r="H27" s="80"/>
      <c r="I27" s="81">
        <f t="shared" si="0"/>
        <v>7178325</v>
      </c>
      <c r="J27" s="82">
        <f t="shared" si="9"/>
        <v>0</v>
      </c>
      <c r="K27" s="82">
        <f t="shared" si="1"/>
        <v>294753</v>
      </c>
      <c r="L27" s="83">
        <f t="shared" si="10"/>
        <v>7473078</v>
      </c>
      <c r="M27" s="82"/>
      <c r="N27" s="84">
        <v>436</v>
      </c>
      <c r="O27" s="85">
        <v>330.07</v>
      </c>
      <c r="P27" s="85">
        <v>0</v>
      </c>
      <c r="Q27" s="85">
        <v>0</v>
      </c>
      <c r="R27" s="86">
        <v>7008771</v>
      </c>
      <c r="S27" s="86">
        <v>39794</v>
      </c>
      <c r="T27" s="86">
        <v>0</v>
      </c>
      <c r="U27" s="86">
        <v>6968977</v>
      </c>
      <c r="V27" s="86">
        <v>0</v>
      </c>
      <c r="W27" s="86">
        <v>285440</v>
      </c>
      <c r="X27" s="86">
        <v>7254417</v>
      </c>
      <c r="Y27" s="86">
        <v>209348</v>
      </c>
      <c r="Z27" s="86">
        <v>0</v>
      </c>
      <c r="AA27" s="86">
        <v>9313</v>
      </c>
      <c r="AB27" s="86">
        <v>218661</v>
      </c>
      <c r="AC27" s="87">
        <v>7473078</v>
      </c>
      <c r="AD27" s="129"/>
      <c r="AE27" s="126">
        <v>436</v>
      </c>
      <c r="AF27" s="127">
        <v>3.4268350681466524</v>
      </c>
      <c r="AG27" s="127">
        <v>39794</v>
      </c>
      <c r="AH27" s="127">
        <v>0</v>
      </c>
      <c r="AI27" s="127">
        <v>3062</v>
      </c>
      <c r="AJ27" s="128">
        <v>42856</v>
      </c>
      <c r="AK27" s="129"/>
      <c r="AL27" s="140">
        <v>7</v>
      </c>
      <c r="AM27" s="138">
        <v>169554</v>
      </c>
      <c r="AN27" s="138">
        <v>0</v>
      </c>
      <c r="AO27" s="138">
        <v>6251</v>
      </c>
      <c r="AP27" s="128">
        <v>175805</v>
      </c>
      <c r="AQ27" s="129"/>
      <c r="AR27" s="129"/>
      <c r="AS27" s="88">
        <v>436</v>
      </c>
      <c r="AT27" s="89">
        <v>0</v>
      </c>
      <c r="AU27" s="89">
        <v>40690</v>
      </c>
      <c r="AV27" s="89">
        <v>0</v>
      </c>
      <c r="AW27" s="89">
        <v>3143</v>
      </c>
      <c r="AX27" s="90">
        <f t="shared" si="2"/>
        <v>43833</v>
      </c>
      <c r="AY27" s="89">
        <v>-40690</v>
      </c>
      <c r="AZ27" s="89">
        <v>0</v>
      </c>
      <c r="BA27" s="89">
        <v>-3143</v>
      </c>
      <c r="BB27" s="90">
        <f t="shared" si="3"/>
        <v>-43833</v>
      </c>
      <c r="BC27" s="91">
        <f t="shared" si="4"/>
        <v>0</v>
      </c>
      <c r="BE27" s="88">
        <v>436</v>
      </c>
      <c r="BF27" s="92">
        <v>-3.5247298263805149</v>
      </c>
      <c r="BG27" s="93">
        <v>-40690</v>
      </c>
      <c r="BH27" s="93">
        <v>0</v>
      </c>
      <c r="BI27" s="93">
        <v>-3143</v>
      </c>
      <c r="BJ27" s="90">
        <f t="shared" si="11"/>
        <v>-43833</v>
      </c>
    </row>
    <row r="28" spans="1:62" x14ac:dyDescent="0.25">
      <c r="A28" s="75">
        <v>437</v>
      </c>
      <c r="B28" s="76" t="s">
        <v>48</v>
      </c>
      <c r="C28" s="77">
        <v>280</v>
      </c>
      <c r="D28" s="78" t="str">
        <f t="shared" si="5"/>
        <v/>
      </c>
      <c r="E28" s="78">
        <f t="shared" si="6"/>
        <v>169.95</v>
      </c>
      <c r="F28" s="78">
        <f t="shared" si="7"/>
        <v>0</v>
      </c>
      <c r="G28" s="79">
        <f t="shared" si="8"/>
        <v>257.82000000000005</v>
      </c>
      <c r="H28" s="80"/>
      <c r="I28" s="81">
        <f t="shared" si="0"/>
        <v>4767403</v>
      </c>
      <c r="J28" s="82">
        <f t="shared" si="9"/>
        <v>165361</v>
      </c>
      <c r="K28" s="82">
        <f t="shared" si="1"/>
        <v>230232</v>
      </c>
      <c r="L28" s="83">
        <f t="shared" si="10"/>
        <v>5162996</v>
      </c>
      <c r="M28" s="82"/>
      <c r="N28" s="84">
        <v>437</v>
      </c>
      <c r="O28" s="85">
        <v>257.82000000000005</v>
      </c>
      <c r="P28" s="85">
        <v>0</v>
      </c>
      <c r="Q28" s="85">
        <v>169.95</v>
      </c>
      <c r="R28" s="86">
        <v>4741293</v>
      </c>
      <c r="S28" s="86">
        <v>0</v>
      </c>
      <c r="T28" s="86">
        <v>0</v>
      </c>
      <c r="U28" s="86">
        <v>4741293</v>
      </c>
      <c r="V28" s="86">
        <v>164174</v>
      </c>
      <c r="W28" s="86">
        <v>228973</v>
      </c>
      <c r="X28" s="86">
        <v>5134440</v>
      </c>
      <c r="Y28" s="86">
        <v>26110</v>
      </c>
      <c r="Z28" s="86">
        <v>1187</v>
      </c>
      <c r="AA28" s="86">
        <v>1259</v>
      </c>
      <c r="AB28" s="86">
        <v>28556</v>
      </c>
      <c r="AC28" s="87">
        <v>5162996</v>
      </c>
      <c r="AD28" s="129"/>
      <c r="AE28" s="126">
        <v>437</v>
      </c>
      <c r="AF28" s="127">
        <v>0</v>
      </c>
      <c r="AG28" s="127">
        <v>0</v>
      </c>
      <c r="AH28" s="127">
        <v>0</v>
      </c>
      <c r="AI28" s="127">
        <v>0</v>
      </c>
      <c r="AJ28" s="128">
        <v>0</v>
      </c>
      <c r="AK28" s="129"/>
      <c r="AL28" s="140">
        <v>1.4100000000000001</v>
      </c>
      <c r="AM28" s="138">
        <v>26110</v>
      </c>
      <c r="AN28" s="138">
        <v>1187</v>
      </c>
      <c r="AO28" s="138">
        <v>1259</v>
      </c>
      <c r="AP28" s="128">
        <v>28556</v>
      </c>
      <c r="AQ28" s="129"/>
      <c r="AR28" s="129"/>
      <c r="AS28" s="88">
        <v>437</v>
      </c>
      <c r="AT28" s="89">
        <v>0</v>
      </c>
      <c r="AU28" s="89">
        <v>0</v>
      </c>
      <c r="AV28" s="89">
        <v>0</v>
      </c>
      <c r="AW28" s="89">
        <v>0</v>
      </c>
      <c r="AX28" s="90">
        <f t="shared" si="2"/>
        <v>0</v>
      </c>
      <c r="AY28" s="89">
        <v>0</v>
      </c>
      <c r="AZ28" s="89">
        <v>0</v>
      </c>
      <c r="BA28" s="89">
        <v>0</v>
      </c>
      <c r="BB28" s="90">
        <f t="shared" si="3"/>
        <v>0</v>
      </c>
      <c r="BC28" s="91">
        <f t="shared" si="4"/>
        <v>0</v>
      </c>
      <c r="BE28" s="88">
        <v>437</v>
      </c>
      <c r="BF28" s="92">
        <v>0</v>
      </c>
      <c r="BG28" s="93">
        <v>0</v>
      </c>
      <c r="BH28" s="93">
        <v>0</v>
      </c>
      <c r="BI28" s="93">
        <v>0</v>
      </c>
      <c r="BJ28" s="90">
        <f t="shared" si="11"/>
        <v>0</v>
      </c>
    </row>
    <row r="29" spans="1:62" x14ac:dyDescent="0.25">
      <c r="A29" s="75">
        <v>438</v>
      </c>
      <c r="B29" s="76" t="s">
        <v>49</v>
      </c>
      <c r="C29" s="77">
        <v>345</v>
      </c>
      <c r="D29" s="78" t="str">
        <f t="shared" si="5"/>
        <v/>
      </c>
      <c r="E29" s="78">
        <f t="shared" si="6"/>
        <v>102.67000000000002</v>
      </c>
      <c r="F29" s="78">
        <f t="shared" si="7"/>
        <v>0</v>
      </c>
      <c r="G29" s="79">
        <f t="shared" si="8"/>
        <v>344.5</v>
      </c>
      <c r="H29" s="80"/>
      <c r="I29" s="81">
        <f t="shared" si="0"/>
        <v>5801411</v>
      </c>
      <c r="J29" s="82">
        <f t="shared" si="9"/>
        <v>29056</v>
      </c>
      <c r="K29" s="82">
        <f t="shared" si="1"/>
        <v>307640</v>
      </c>
      <c r="L29" s="83">
        <f t="shared" si="10"/>
        <v>6138107</v>
      </c>
      <c r="M29" s="82"/>
      <c r="N29" s="84">
        <v>438</v>
      </c>
      <c r="O29" s="85">
        <v>344.5</v>
      </c>
      <c r="P29" s="85">
        <v>0</v>
      </c>
      <c r="Q29" s="85">
        <v>102.67000000000002</v>
      </c>
      <c r="R29" s="86">
        <v>5750534</v>
      </c>
      <c r="S29" s="86">
        <v>0</v>
      </c>
      <c r="T29" s="86">
        <v>0</v>
      </c>
      <c r="U29" s="86">
        <v>5750534</v>
      </c>
      <c r="V29" s="86">
        <v>28490</v>
      </c>
      <c r="W29" s="86">
        <v>304961</v>
      </c>
      <c r="X29" s="86">
        <v>6083985</v>
      </c>
      <c r="Y29" s="86">
        <v>50877</v>
      </c>
      <c r="Z29" s="86">
        <v>566</v>
      </c>
      <c r="AA29" s="86">
        <v>2679</v>
      </c>
      <c r="AB29" s="86">
        <v>54122</v>
      </c>
      <c r="AC29" s="87">
        <v>6138107</v>
      </c>
      <c r="AD29" s="129"/>
      <c r="AE29" s="126">
        <v>438</v>
      </c>
      <c r="AF29" s="127">
        <v>0</v>
      </c>
      <c r="AG29" s="127">
        <v>0</v>
      </c>
      <c r="AH29" s="127">
        <v>0</v>
      </c>
      <c r="AI29" s="127">
        <v>0</v>
      </c>
      <c r="AJ29" s="128">
        <v>0</v>
      </c>
      <c r="AK29" s="129"/>
      <c r="AL29" s="140">
        <v>3</v>
      </c>
      <c r="AM29" s="138">
        <v>50877</v>
      </c>
      <c r="AN29" s="138">
        <v>566</v>
      </c>
      <c r="AO29" s="138">
        <v>2679</v>
      </c>
      <c r="AP29" s="128">
        <v>54122</v>
      </c>
      <c r="AQ29" s="129"/>
      <c r="AR29" s="129"/>
      <c r="AS29" s="88">
        <v>438</v>
      </c>
      <c r="AT29" s="89">
        <v>0</v>
      </c>
      <c r="AU29" s="89">
        <v>0</v>
      </c>
      <c r="AV29" s="89">
        <v>0</v>
      </c>
      <c r="AW29" s="89">
        <v>0</v>
      </c>
      <c r="AX29" s="90">
        <f t="shared" si="2"/>
        <v>0</v>
      </c>
      <c r="AY29" s="89">
        <v>0</v>
      </c>
      <c r="AZ29" s="89">
        <v>0</v>
      </c>
      <c r="BA29" s="89">
        <v>0</v>
      </c>
      <c r="BB29" s="90">
        <f t="shared" si="3"/>
        <v>0</v>
      </c>
      <c r="BC29" s="91">
        <f t="shared" si="4"/>
        <v>0</v>
      </c>
      <c r="BE29" s="88">
        <v>438</v>
      </c>
      <c r="BF29" s="92">
        <v>0</v>
      </c>
      <c r="BG29" s="93">
        <v>0</v>
      </c>
      <c r="BH29" s="93">
        <v>0</v>
      </c>
      <c r="BI29" s="93">
        <v>0</v>
      </c>
      <c r="BJ29" s="90">
        <f t="shared" si="11"/>
        <v>0</v>
      </c>
    </row>
    <row r="30" spans="1:62" x14ac:dyDescent="0.25">
      <c r="A30" s="75">
        <v>439</v>
      </c>
      <c r="B30" s="76" t="s">
        <v>50</v>
      </c>
      <c r="C30" s="77">
        <v>444</v>
      </c>
      <c r="D30" s="78">
        <f t="shared" si="5"/>
        <v>1.4800000000000668</v>
      </c>
      <c r="E30" s="78">
        <f t="shared" si="6"/>
        <v>0</v>
      </c>
      <c r="F30" s="78">
        <f t="shared" si="7"/>
        <v>0</v>
      </c>
      <c r="G30" s="79">
        <f t="shared" si="8"/>
        <v>445.48000000000008</v>
      </c>
      <c r="H30" s="80"/>
      <c r="I30" s="81">
        <f t="shared" si="0"/>
        <v>6970653</v>
      </c>
      <c r="J30" s="82">
        <f t="shared" si="9"/>
        <v>0</v>
      </c>
      <c r="K30" s="82">
        <f t="shared" si="1"/>
        <v>396482</v>
      </c>
      <c r="L30" s="83">
        <f t="shared" si="10"/>
        <v>7367135</v>
      </c>
      <c r="M30" s="82"/>
      <c r="N30" s="84">
        <v>439</v>
      </c>
      <c r="O30" s="85">
        <v>445.48000000000008</v>
      </c>
      <c r="P30" s="85">
        <v>1.4800000000000668</v>
      </c>
      <c r="Q30" s="85">
        <v>0</v>
      </c>
      <c r="R30" s="86">
        <v>6936956</v>
      </c>
      <c r="S30" s="86">
        <v>0</v>
      </c>
      <c r="T30" s="86">
        <v>0</v>
      </c>
      <c r="U30" s="86">
        <v>6936956</v>
      </c>
      <c r="V30" s="86">
        <v>0</v>
      </c>
      <c r="W30" s="86">
        <v>394568</v>
      </c>
      <c r="X30" s="86">
        <v>7331524</v>
      </c>
      <c r="Y30" s="86">
        <v>33697</v>
      </c>
      <c r="Z30" s="86">
        <v>0</v>
      </c>
      <c r="AA30" s="86">
        <v>1914</v>
      </c>
      <c r="AB30" s="86">
        <v>35611</v>
      </c>
      <c r="AC30" s="87">
        <v>7367135</v>
      </c>
      <c r="AD30" s="129"/>
      <c r="AE30" s="126">
        <v>439</v>
      </c>
      <c r="AF30" s="127">
        <v>0</v>
      </c>
      <c r="AG30" s="127">
        <v>0</v>
      </c>
      <c r="AH30" s="127">
        <v>0</v>
      </c>
      <c r="AI30" s="127">
        <v>0</v>
      </c>
      <c r="AJ30" s="128">
        <v>0</v>
      </c>
      <c r="AK30" s="129"/>
      <c r="AL30" s="140">
        <v>2.1428571428571423</v>
      </c>
      <c r="AM30" s="138">
        <v>33697</v>
      </c>
      <c r="AN30" s="138">
        <v>0</v>
      </c>
      <c r="AO30" s="138">
        <v>1914</v>
      </c>
      <c r="AP30" s="128">
        <v>35611</v>
      </c>
      <c r="AQ30" s="129"/>
      <c r="AR30" s="129"/>
      <c r="AS30" s="88">
        <v>439</v>
      </c>
      <c r="AT30" s="89">
        <v>0</v>
      </c>
      <c r="AU30" s="89">
        <v>0</v>
      </c>
      <c r="AV30" s="89">
        <v>0</v>
      </c>
      <c r="AW30" s="89">
        <v>0</v>
      </c>
      <c r="AX30" s="90">
        <f t="shared" si="2"/>
        <v>0</v>
      </c>
      <c r="AY30" s="89">
        <v>0</v>
      </c>
      <c r="AZ30" s="89">
        <v>0</v>
      </c>
      <c r="BA30" s="89">
        <v>0</v>
      </c>
      <c r="BB30" s="90">
        <f t="shared" si="3"/>
        <v>0</v>
      </c>
      <c r="BC30" s="91">
        <f t="shared" si="4"/>
        <v>0</v>
      </c>
      <c r="BE30" s="88">
        <v>439</v>
      </c>
      <c r="BF30" s="92">
        <v>0</v>
      </c>
      <c r="BG30" s="93">
        <v>0</v>
      </c>
      <c r="BH30" s="93">
        <v>0</v>
      </c>
      <c r="BI30" s="93">
        <v>0</v>
      </c>
      <c r="BJ30" s="90">
        <f t="shared" si="11"/>
        <v>0</v>
      </c>
    </row>
    <row r="31" spans="1:62" x14ac:dyDescent="0.25">
      <c r="A31" s="75">
        <v>440</v>
      </c>
      <c r="B31" s="76" t="s">
        <v>51</v>
      </c>
      <c r="C31" s="77">
        <v>400</v>
      </c>
      <c r="D31" s="78" t="str">
        <f t="shared" si="5"/>
        <v/>
      </c>
      <c r="E31" s="78">
        <f t="shared" si="6"/>
        <v>58</v>
      </c>
      <c r="F31" s="78">
        <f t="shared" si="7"/>
        <v>0</v>
      </c>
      <c r="G31" s="79">
        <f t="shared" si="8"/>
        <v>399.97</v>
      </c>
      <c r="H31" s="80"/>
      <c r="I31" s="81">
        <f t="shared" si="0"/>
        <v>4838444</v>
      </c>
      <c r="J31" s="82">
        <f t="shared" si="9"/>
        <v>125164</v>
      </c>
      <c r="K31" s="82">
        <f t="shared" si="1"/>
        <v>357173</v>
      </c>
      <c r="L31" s="83">
        <f t="shared" si="10"/>
        <v>5320781</v>
      </c>
      <c r="M31" s="82"/>
      <c r="N31" s="84">
        <v>440</v>
      </c>
      <c r="O31" s="85">
        <v>399.97</v>
      </c>
      <c r="P31" s="85">
        <v>0</v>
      </c>
      <c r="Q31" s="85">
        <v>58</v>
      </c>
      <c r="R31" s="86">
        <v>4814278</v>
      </c>
      <c r="S31" s="86">
        <v>0</v>
      </c>
      <c r="T31" s="86">
        <v>0</v>
      </c>
      <c r="U31" s="86">
        <v>4814278</v>
      </c>
      <c r="V31" s="86">
        <v>125164</v>
      </c>
      <c r="W31" s="86">
        <v>355387</v>
      </c>
      <c r="X31" s="86">
        <v>5294829</v>
      </c>
      <c r="Y31" s="86">
        <v>24166</v>
      </c>
      <c r="Z31" s="86">
        <v>0</v>
      </c>
      <c r="AA31" s="86">
        <v>1786</v>
      </c>
      <c r="AB31" s="86">
        <v>25952</v>
      </c>
      <c r="AC31" s="87">
        <v>5320781</v>
      </c>
      <c r="AD31" s="129"/>
      <c r="AE31" s="126">
        <v>440</v>
      </c>
      <c r="AF31" s="127">
        <v>0</v>
      </c>
      <c r="AG31" s="127">
        <v>0</v>
      </c>
      <c r="AH31" s="127">
        <v>0</v>
      </c>
      <c r="AI31" s="127">
        <v>0</v>
      </c>
      <c r="AJ31" s="128">
        <v>0</v>
      </c>
      <c r="AK31" s="129"/>
      <c r="AL31" s="140">
        <v>2</v>
      </c>
      <c r="AM31" s="138">
        <v>24166</v>
      </c>
      <c r="AN31" s="138">
        <v>0</v>
      </c>
      <c r="AO31" s="138">
        <v>1786</v>
      </c>
      <c r="AP31" s="128">
        <v>25952</v>
      </c>
      <c r="AQ31" s="129"/>
      <c r="AR31" s="129"/>
      <c r="AS31" s="88">
        <v>440</v>
      </c>
      <c r="AT31" s="89">
        <v>0</v>
      </c>
      <c r="AU31" s="89">
        <v>0</v>
      </c>
      <c r="AV31" s="89">
        <v>0</v>
      </c>
      <c r="AW31" s="89">
        <v>0</v>
      </c>
      <c r="AX31" s="90">
        <f t="shared" si="2"/>
        <v>0</v>
      </c>
      <c r="AY31" s="89">
        <v>0</v>
      </c>
      <c r="AZ31" s="89">
        <v>0</v>
      </c>
      <c r="BA31" s="89">
        <v>0</v>
      </c>
      <c r="BB31" s="90">
        <f t="shared" si="3"/>
        <v>0</v>
      </c>
      <c r="BC31" s="91">
        <f t="shared" si="4"/>
        <v>0</v>
      </c>
      <c r="BE31" s="88">
        <v>440</v>
      </c>
      <c r="BF31" s="92">
        <v>0</v>
      </c>
      <c r="BG31" s="93">
        <v>0</v>
      </c>
      <c r="BH31" s="93">
        <v>0</v>
      </c>
      <c r="BI31" s="93">
        <v>0</v>
      </c>
      <c r="BJ31" s="90">
        <f t="shared" si="11"/>
        <v>0</v>
      </c>
    </row>
    <row r="32" spans="1:62" x14ac:dyDescent="0.25">
      <c r="A32" s="75">
        <v>441</v>
      </c>
      <c r="B32" s="76" t="s">
        <v>52</v>
      </c>
      <c r="C32" s="77">
        <v>1574</v>
      </c>
      <c r="D32" s="78" t="str">
        <f t="shared" si="5"/>
        <v/>
      </c>
      <c r="E32" s="78">
        <f t="shared" si="6"/>
        <v>0</v>
      </c>
      <c r="F32" s="78">
        <f t="shared" si="7"/>
        <v>0</v>
      </c>
      <c r="G32" s="79">
        <f t="shared" si="8"/>
        <v>1572.0499999999997</v>
      </c>
      <c r="H32" s="80"/>
      <c r="I32" s="81">
        <f t="shared" si="0"/>
        <v>17426060</v>
      </c>
      <c r="J32" s="82">
        <f t="shared" si="9"/>
        <v>0</v>
      </c>
      <c r="K32" s="82">
        <f t="shared" si="1"/>
        <v>1403846</v>
      </c>
      <c r="L32" s="83">
        <f t="shared" si="10"/>
        <v>18829906</v>
      </c>
      <c r="M32" s="82"/>
      <c r="N32" s="84">
        <v>441</v>
      </c>
      <c r="O32" s="85">
        <v>1572.0499999999997</v>
      </c>
      <c r="P32" s="85">
        <v>0</v>
      </c>
      <c r="Q32" s="85">
        <v>0</v>
      </c>
      <c r="R32" s="86">
        <v>17368567</v>
      </c>
      <c r="S32" s="86">
        <v>0</v>
      </c>
      <c r="T32" s="86">
        <v>0</v>
      </c>
      <c r="U32" s="86">
        <v>17368567</v>
      </c>
      <c r="V32" s="86">
        <v>0</v>
      </c>
      <c r="W32" s="86">
        <v>1399185</v>
      </c>
      <c r="X32" s="86">
        <v>18767752</v>
      </c>
      <c r="Y32" s="86">
        <v>57493</v>
      </c>
      <c r="Z32" s="86">
        <v>0</v>
      </c>
      <c r="AA32" s="86">
        <v>4661</v>
      </c>
      <c r="AB32" s="86">
        <v>62154</v>
      </c>
      <c r="AC32" s="87">
        <v>18829906</v>
      </c>
      <c r="AD32" s="129"/>
      <c r="AE32" s="126">
        <v>441</v>
      </c>
      <c r="AF32" s="127">
        <v>0</v>
      </c>
      <c r="AG32" s="127">
        <v>0</v>
      </c>
      <c r="AH32" s="127">
        <v>0</v>
      </c>
      <c r="AI32" s="127">
        <v>0</v>
      </c>
      <c r="AJ32" s="128">
        <v>0</v>
      </c>
      <c r="AK32" s="129"/>
      <c r="AL32" s="140">
        <v>5.2200000000000006</v>
      </c>
      <c r="AM32" s="138">
        <v>57493</v>
      </c>
      <c r="AN32" s="138">
        <v>0</v>
      </c>
      <c r="AO32" s="138">
        <v>4661</v>
      </c>
      <c r="AP32" s="128">
        <v>62154</v>
      </c>
      <c r="AQ32" s="129"/>
      <c r="AR32" s="129"/>
      <c r="AS32" s="88">
        <v>441</v>
      </c>
      <c r="AT32" s="89">
        <v>0</v>
      </c>
      <c r="AU32" s="89">
        <v>0</v>
      </c>
      <c r="AV32" s="89">
        <v>0</v>
      </c>
      <c r="AW32" s="89">
        <v>0</v>
      </c>
      <c r="AX32" s="90">
        <f t="shared" si="2"/>
        <v>0</v>
      </c>
      <c r="AY32" s="89">
        <v>0</v>
      </c>
      <c r="AZ32" s="89">
        <v>0</v>
      </c>
      <c r="BA32" s="89">
        <v>0</v>
      </c>
      <c r="BB32" s="90">
        <f t="shared" si="3"/>
        <v>0</v>
      </c>
      <c r="BC32" s="91">
        <f t="shared" si="4"/>
        <v>0</v>
      </c>
      <c r="BE32" s="88">
        <v>441</v>
      </c>
      <c r="BF32" s="92">
        <v>0</v>
      </c>
      <c r="BG32" s="93">
        <v>0</v>
      </c>
      <c r="BH32" s="93">
        <v>0</v>
      </c>
      <c r="BI32" s="93">
        <v>0</v>
      </c>
      <c r="BJ32" s="90">
        <f t="shared" si="11"/>
        <v>0</v>
      </c>
    </row>
    <row r="33" spans="1:62" x14ac:dyDescent="0.25">
      <c r="A33" s="75">
        <v>444</v>
      </c>
      <c r="B33" s="76" t="s">
        <v>53</v>
      </c>
      <c r="C33" s="77">
        <v>656</v>
      </c>
      <c r="D33" s="78" t="str">
        <f t="shared" si="5"/>
        <v/>
      </c>
      <c r="E33" s="78">
        <f t="shared" si="6"/>
        <v>0</v>
      </c>
      <c r="F33" s="78">
        <f t="shared" si="7"/>
        <v>0</v>
      </c>
      <c r="G33" s="79">
        <f t="shared" si="8"/>
        <v>642.1099999999999</v>
      </c>
      <c r="H33" s="80"/>
      <c r="I33" s="81">
        <f t="shared" si="0"/>
        <v>9772627</v>
      </c>
      <c r="J33" s="82">
        <f t="shared" si="9"/>
        <v>0</v>
      </c>
      <c r="K33" s="82">
        <f t="shared" si="1"/>
        <v>573397</v>
      </c>
      <c r="L33" s="83">
        <f t="shared" si="10"/>
        <v>10346024</v>
      </c>
      <c r="M33" s="82"/>
      <c r="N33" s="84">
        <v>444</v>
      </c>
      <c r="O33" s="85">
        <v>642.1099999999999</v>
      </c>
      <c r="P33" s="85">
        <v>0</v>
      </c>
      <c r="Q33" s="85">
        <v>0</v>
      </c>
      <c r="R33" s="86">
        <v>9597428</v>
      </c>
      <c r="S33" s="86">
        <v>0</v>
      </c>
      <c r="T33" s="86">
        <v>0</v>
      </c>
      <c r="U33" s="86">
        <v>9597428</v>
      </c>
      <c r="V33" s="86">
        <v>0</v>
      </c>
      <c r="W33" s="86">
        <v>563138</v>
      </c>
      <c r="X33" s="86">
        <v>10160566</v>
      </c>
      <c r="Y33" s="86">
        <v>175199</v>
      </c>
      <c r="Z33" s="86">
        <v>0</v>
      </c>
      <c r="AA33" s="86">
        <v>10259</v>
      </c>
      <c r="AB33" s="86">
        <v>185458</v>
      </c>
      <c r="AC33" s="87">
        <v>10346024</v>
      </c>
      <c r="AD33" s="129"/>
      <c r="AE33" s="126">
        <v>444</v>
      </c>
      <c r="AF33" s="127">
        <v>0</v>
      </c>
      <c r="AG33" s="127">
        <v>0</v>
      </c>
      <c r="AH33" s="127">
        <v>0</v>
      </c>
      <c r="AI33" s="127">
        <v>0</v>
      </c>
      <c r="AJ33" s="128">
        <v>0</v>
      </c>
      <c r="AK33" s="129"/>
      <c r="AL33" s="140">
        <v>11.490000000000002</v>
      </c>
      <c r="AM33" s="138">
        <v>175199</v>
      </c>
      <c r="AN33" s="138">
        <v>0</v>
      </c>
      <c r="AO33" s="138">
        <v>10259</v>
      </c>
      <c r="AP33" s="128">
        <v>185458</v>
      </c>
      <c r="AQ33" s="129"/>
      <c r="AR33" s="129"/>
      <c r="AS33" s="88">
        <v>444</v>
      </c>
      <c r="AT33" s="89">
        <v>0</v>
      </c>
      <c r="AU33" s="89">
        <v>0</v>
      </c>
      <c r="AV33" s="89">
        <v>0</v>
      </c>
      <c r="AW33" s="89">
        <v>0</v>
      </c>
      <c r="AX33" s="90">
        <f t="shared" si="2"/>
        <v>0</v>
      </c>
      <c r="AY33" s="89">
        <v>0</v>
      </c>
      <c r="AZ33" s="89">
        <v>0</v>
      </c>
      <c r="BA33" s="89">
        <v>0</v>
      </c>
      <c r="BB33" s="90">
        <f t="shared" si="3"/>
        <v>0</v>
      </c>
      <c r="BC33" s="91">
        <f t="shared" si="4"/>
        <v>0</v>
      </c>
      <c r="BE33" s="88">
        <v>444</v>
      </c>
      <c r="BF33" s="92">
        <v>0</v>
      </c>
      <c r="BG33" s="93">
        <v>0</v>
      </c>
      <c r="BH33" s="93">
        <v>0</v>
      </c>
      <c r="BI33" s="93">
        <v>0</v>
      </c>
      <c r="BJ33" s="90">
        <f t="shared" si="11"/>
        <v>0</v>
      </c>
    </row>
    <row r="34" spans="1:62" x14ac:dyDescent="0.25">
      <c r="A34" s="75">
        <v>445</v>
      </c>
      <c r="B34" s="76" t="s">
        <v>54</v>
      </c>
      <c r="C34" s="77">
        <v>1426</v>
      </c>
      <c r="D34" s="78" t="str">
        <f t="shared" si="5"/>
        <v/>
      </c>
      <c r="E34" s="78">
        <f t="shared" si="6"/>
        <v>1135.8199999999997</v>
      </c>
      <c r="F34" s="78">
        <f t="shared" si="7"/>
        <v>0</v>
      </c>
      <c r="G34" s="79">
        <f t="shared" si="8"/>
        <v>1425.4199999999994</v>
      </c>
      <c r="H34" s="80"/>
      <c r="I34" s="81">
        <f t="shared" si="0"/>
        <v>16169935</v>
      </c>
      <c r="J34" s="82">
        <f t="shared" si="9"/>
        <v>1109704</v>
      </c>
      <c r="K34" s="82">
        <f t="shared" si="1"/>
        <v>1272898</v>
      </c>
      <c r="L34" s="83">
        <f t="shared" si="10"/>
        <v>18552537</v>
      </c>
      <c r="M34" s="82"/>
      <c r="N34" s="84">
        <v>445</v>
      </c>
      <c r="O34" s="85">
        <v>1425.4199999999994</v>
      </c>
      <c r="P34" s="85">
        <v>0</v>
      </c>
      <c r="Q34" s="85">
        <v>1135.8199999999997</v>
      </c>
      <c r="R34" s="86">
        <v>16159924</v>
      </c>
      <c r="S34" s="86">
        <v>0</v>
      </c>
      <c r="T34" s="86">
        <v>0</v>
      </c>
      <c r="U34" s="86">
        <v>16159924</v>
      </c>
      <c r="V34" s="86">
        <v>1108834</v>
      </c>
      <c r="W34" s="86">
        <v>1272103</v>
      </c>
      <c r="X34" s="86">
        <v>18540861</v>
      </c>
      <c r="Y34" s="86">
        <v>10011</v>
      </c>
      <c r="Z34" s="86">
        <v>870</v>
      </c>
      <c r="AA34" s="86">
        <v>795</v>
      </c>
      <c r="AB34" s="86">
        <v>11676</v>
      </c>
      <c r="AC34" s="87">
        <v>18552537</v>
      </c>
      <c r="AD34" s="129"/>
      <c r="AE34" s="126">
        <v>445</v>
      </c>
      <c r="AF34" s="127">
        <v>0</v>
      </c>
      <c r="AG34" s="127">
        <v>0</v>
      </c>
      <c r="AH34" s="127">
        <v>0</v>
      </c>
      <c r="AI34" s="127">
        <v>0</v>
      </c>
      <c r="AJ34" s="128">
        <v>0</v>
      </c>
      <c r="AK34" s="129"/>
      <c r="AL34" s="140">
        <v>0.89</v>
      </c>
      <c r="AM34" s="138">
        <v>10011</v>
      </c>
      <c r="AN34" s="138">
        <v>870</v>
      </c>
      <c r="AO34" s="138">
        <v>795</v>
      </c>
      <c r="AP34" s="128">
        <v>11676</v>
      </c>
      <c r="AQ34" s="129"/>
      <c r="AR34" s="129"/>
      <c r="AS34" s="88">
        <v>445</v>
      </c>
      <c r="AT34" s="89">
        <v>0</v>
      </c>
      <c r="AU34" s="89">
        <v>0</v>
      </c>
      <c r="AV34" s="89">
        <v>0</v>
      </c>
      <c r="AW34" s="89">
        <v>0</v>
      </c>
      <c r="AX34" s="90">
        <f t="shared" si="2"/>
        <v>0</v>
      </c>
      <c r="AY34" s="89">
        <v>0</v>
      </c>
      <c r="AZ34" s="89">
        <v>0</v>
      </c>
      <c r="BA34" s="89">
        <v>0</v>
      </c>
      <c r="BB34" s="90">
        <f t="shared" si="3"/>
        <v>0</v>
      </c>
      <c r="BC34" s="91">
        <f t="shared" si="4"/>
        <v>0</v>
      </c>
      <c r="BE34" s="88">
        <v>445</v>
      </c>
      <c r="BF34" s="92">
        <v>0</v>
      </c>
      <c r="BG34" s="93">
        <v>0</v>
      </c>
      <c r="BH34" s="93">
        <v>0</v>
      </c>
      <c r="BI34" s="93">
        <v>0</v>
      </c>
      <c r="BJ34" s="90">
        <f t="shared" si="11"/>
        <v>0</v>
      </c>
    </row>
    <row r="35" spans="1:62" x14ac:dyDescent="0.25">
      <c r="A35" s="75">
        <v>446</v>
      </c>
      <c r="B35" s="76" t="s">
        <v>55</v>
      </c>
      <c r="C35" s="77">
        <v>1641</v>
      </c>
      <c r="D35" s="78" t="str">
        <f t="shared" si="5"/>
        <v/>
      </c>
      <c r="E35" s="78">
        <f t="shared" si="6"/>
        <v>0</v>
      </c>
      <c r="F35" s="78">
        <f t="shared" si="7"/>
        <v>0</v>
      </c>
      <c r="G35" s="79">
        <f t="shared" si="8"/>
        <v>1619.27</v>
      </c>
      <c r="H35" s="80"/>
      <c r="I35" s="81">
        <f t="shared" si="0"/>
        <v>20566278</v>
      </c>
      <c r="J35" s="82">
        <f t="shared" si="9"/>
        <v>0</v>
      </c>
      <c r="K35" s="82">
        <f t="shared" si="1"/>
        <v>1446007</v>
      </c>
      <c r="L35" s="83">
        <f t="shared" si="10"/>
        <v>22012285</v>
      </c>
      <c r="M35" s="82"/>
      <c r="N35" s="84">
        <v>446</v>
      </c>
      <c r="O35" s="85">
        <v>1619.27</v>
      </c>
      <c r="P35" s="85">
        <v>0</v>
      </c>
      <c r="Q35" s="85">
        <v>0</v>
      </c>
      <c r="R35" s="86">
        <v>19700698</v>
      </c>
      <c r="S35" s="86">
        <v>0</v>
      </c>
      <c r="T35" s="86">
        <v>0</v>
      </c>
      <c r="U35" s="86">
        <v>19700698</v>
      </c>
      <c r="V35" s="86">
        <v>0</v>
      </c>
      <c r="W35" s="86">
        <v>1386507</v>
      </c>
      <c r="X35" s="86">
        <v>21087205</v>
      </c>
      <c r="Y35" s="86">
        <v>865580</v>
      </c>
      <c r="Z35" s="86">
        <v>0</v>
      </c>
      <c r="AA35" s="86">
        <v>59500</v>
      </c>
      <c r="AB35" s="86">
        <v>925080</v>
      </c>
      <c r="AC35" s="87">
        <v>22012285</v>
      </c>
      <c r="AD35" s="129"/>
      <c r="AE35" s="126">
        <v>446</v>
      </c>
      <c r="AF35" s="127">
        <v>0</v>
      </c>
      <c r="AG35" s="127">
        <v>0</v>
      </c>
      <c r="AH35" s="127">
        <v>0</v>
      </c>
      <c r="AI35" s="127">
        <v>0</v>
      </c>
      <c r="AJ35" s="128">
        <v>0</v>
      </c>
      <c r="AK35" s="129"/>
      <c r="AL35" s="140">
        <v>66.63</v>
      </c>
      <c r="AM35" s="138">
        <v>865580</v>
      </c>
      <c r="AN35" s="138">
        <v>0</v>
      </c>
      <c r="AO35" s="138">
        <v>59500</v>
      </c>
      <c r="AP35" s="128">
        <v>925080</v>
      </c>
      <c r="AQ35" s="129"/>
      <c r="AR35" s="129"/>
      <c r="AS35" s="88">
        <v>446</v>
      </c>
      <c r="AT35" s="89">
        <v>0</v>
      </c>
      <c r="AU35" s="89">
        <v>0</v>
      </c>
      <c r="AV35" s="89">
        <v>0</v>
      </c>
      <c r="AW35" s="89">
        <v>0</v>
      </c>
      <c r="AX35" s="90">
        <f t="shared" si="2"/>
        <v>0</v>
      </c>
      <c r="AY35" s="89">
        <v>0</v>
      </c>
      <c r="AZ35" s="89">
        <v>0</v>
      </c>
      <c r="BA35" s="89">
        <v>0</v>
      </c>
      <c r="BB35" s="90">
        <f t="shared" si="3"/>
        <v>0</v>
      </c>
      <c r="BC35" s="91">
        <f t="shared" si="4"/>
        <v>0</v>
      </c>
      <c r="BE35" s="88">
        <v>446</v>
      </c>
      <c r="BF35" s="92">
        <v>0</v>
      </c>
      <c r="BG35" s="93">
        <v>0</v>
      </c>
      <c r="BH35" s="93">
        <v>0</v>
      </c>
      <c r="BI35" s="93">
        <v>0</v>
      </c>
      <c r="BJ35" s="90">
        <f t="shared" si="11"/>
        <v>0</v>
      </c>
    </row>
    <row r="36" spans="1:62" x14ac:dyDescent="0.25">
      <c r="A36" s="75">
        <v>447</v>
      </c>
      <c r="B36" s="76" t="s">
        <v>56</v>
      </c>
      <c r="C36" s="77">
        <v>456</v>
      </c>
      <c r="D36" s="78">
        <f t="shared" si="5"/>
        <v>1.8700000000000077</v>
      </c>
      <c r="E36" s="78">
        <f t="shared" si="6"/>
        <v>0</v>
      </c>
      <c r="F36" s="78">
        <f t="shared" si="7"/>
        <v>0</v>
      </c>
      <c r="G36" s="79">
        <f t="shared" si="8"/>
        <v>457.86999999999995</v>
      </c>
      <c r="H36" s="80"/>
      <c r="I36" s="81">
        <f t="shared" si="0"/>
        <v>5658754</v>
      </c>
      <c r="J36" s="82">
        <f t="shared" si="9"/>
        <v>0</v>
      </c>
      <c r="K36" s="82">
        <f t="shared" si="1"/>
        <v>407059</v>
      </c>
      <c r="L36" s="83">
        <f t="shared" si="10"/>
        <v>6065813</v>
      </c>
      <c r="M36" s="82"/>
      <c r="N36" s="84">
        <v>447</v>
      </c>
      <c r="O36" s="85">
        <v>457.86999999999995</v>
      </c>
      <c r="P36" s="85">
        <v>1.8700000000000077</v>
      </c>
      <c r="Q36" s="85">
        <v>0</v>
      </c>
      <c r="R36" s="86">
        <v>5646781</v>
      </c>
      <c r="S36" s="86">
        <v>0</v>
      </c>
      <c r="T36" s="86">
        <v>0</v>
      </c>
      <c r="U36" s="86">
        <v>5646781</v>
      </c>
      <c r="V36" s="86">
        <v>0</v>
      </c>
      <c r="W36" s="86">
        <v>406170</v>
      </c>
      <c r="X36" s="86">
        <v>6052951</v>
      </c>
      <c r="Y36" s="86">
        <v>11973</v>
      </c>
      <c r="Z36" s="86">
        <v>0</v>
      </c>
      <c r="AA36" s="86">
        <v>889</v>
      </c>
      <c r="AB36" s="86">
        <v>12862</v>
      </c>
      <c r="AC36" s="87">
        <v>6065813</v>
      </c>
      <c r="AD36" s="129"/>
      <c r="AE36" s="126">
        <v>447</v>
      </c>
      <c r="AF36" s="127">
        <v>0</v>
      </c>
      <c r="AG36" s="127">
        <v>0</v>
      </c>
      <c r="AH36" s="127">
        <v>0</v>
      </c>
      <c r="AI36" s="127">
        <v>0</v>
      </c>
      <c r="AJ36" s="128">
        <v>0</v>
      </c>
      <c r="AK36" s="129"/>
      <c r="AL36" s="140">
        <v>0.99591587131718606</v>
      </c>
      <c r="AM36" s="138">
        <v>11973</v>
      </c>
      <c r="AN36" s="138">
        <v>0</v>
      </c>
      <c r="AO36" s="138">
        <v>889</v>
      </c>
      <c r="AP36" s="128">
        <v>12862</v>
      </c>
      <c r="AQ36" s="129"/>
      <c r="AR36" s="129"/>
      <c r="AS36" s="88">
        <v>447</v>
      </c>
      <c r="AT36" s="89">
        <v>0</v>
      </c>
      <c r="AU36" s="89">
        <v>0</v>
      </c>
      <c r="AV36" s="89">
        <v>0</v>
      </c>
      <c r="AW36" s="89">
        <v>0</v>
      </c>
      <c r="AX36" s="90">
        <f t="shared" si="2"/>
        <v>0</v>
      </c>
      <c r="AY36" s="89">
        <v>0</v>
      </c>
      <c r="AZ36" s="89">
        <v>0</v>
      </c>
      <c r="BA36" s="89">
        <v>0</v>
      </c>
      <c r="BB36" s="90">
        <f t="shared" si="3"/>
        <v>0</v>
      </c>
      <c r="BC36" s="91">
        <f t="shared" si="4"/>
        <v>0</v>
      </c>
      <c r="BE36" s="88">
        <v>447</v>
      </c>
      <c r="BF36" s="92">
        <v>0</v>
      </c>
      <c r="BG36" s="93">
        <v>0</v>
      </c>
      <c r="BH36" s="93">
        <v>0</v>
      </c>
      <c r="BI36" s="93">
        <v>0</v>
      </c>
      <c r="BJ36" s="90">
        <f t="shared" si="11"/>
        <v>0</v>
      </c>
    </row>
    <row r="37" spans="1:62" x14ac:dyDescent="0.25">
      <c r="A37" s="75">
        <v>449</v>
      </c>
      <c r="B37" s="76" t="s">
        <v>57</v>
      </c>
      <c r="C37" s="77">
        <v>700</v>
      </c>
      <c r="D37" s="78" t="str">
        <f t="shared" si="5"/>
        <v/>
      </c>
      <c r="E37" s="78">
        <f t="shared" si="6"/>
        <v>0</v>
      </c>
      <c r="F37" s="78">
        <f t="shared" si="7"/>
        <v>0</v>
      </c>
      <c r="G37" s="79">
        <f t="shared" si="8"/>
        <v>698.71000000000015</v>
      </c>
      <c r="H37" s="80"/>
      <c r="I37" s="81">
        <f t="shared" si="0"/>
        <v>10681684</v>
      </c>
      <c r="J37" s="82">
        <f t="shared" si="9"/>
        <v>0</v>
      </c>
      <c r="K37" s="82">
        <f t="shared" si="1"/>
        <v>623945</v>
      </c>
      <c r="L37" s="83">
        <f t="shared" si="10"/>
        <v>11305629</v>
      </c>
      <c r="M37" s="82"/>
      <c r="N37" s="84">
        <v>449</v>
      </c>
      <c r="O37" s="85">
        <v>698.71000000000015</v>
      </c>
      <c r="P37" s="85">
        <v>0</v>
      </c>
      <c r="Q37" s="85">
        <v>0</v>
      </c>
      <c r="R37" s="86">
        <v>10371708</v>
      </c>
      <c r="S37" s="86">
        <v>0</v>
      </c>
      <c r="T37" s="86">
        <v>0</v>
      </c>
      <c r="U37" s="86">
        <v>10371708</v>
      </c>
      <c r="V37" s="86">
        <v>0</v>
      </c>
      <c r="W37" s="86">
        <v>605872</v>
      </c>
      <c r="X37" s="86">
        <v>10977580</v>
      </c>
      <c r="Y37" s="86">
        <v>309976</v>
      </c>
      <c r="Z37" s="86">
        <v>0</v>
      </c>
      <c r="AA37" s="86">
        <v>18073</v>
      </c>
      <c r="AB37" s="86">
        <v>328049</v>
      </c>
      <c r="AC37" s="87">
        <v>11305629</v>
      </c>
      <c r="AD37" s="129"/>
      <c r="AE37" s="126">
        <v>449</v>
      </c>
      <c r="AF37" s="127">
        <v>0</v>
      </c>
      <c r="AG37" s="127">
        <v>0</v>
      </c>
      <c r="AH37" s="127">
        <v>0</v>
      </c>
      <c r="AI37" s="127">
        <v>0</v>
      </c>
      <c r="AJ37" s="128">
        <v>0</v>
      </c>
      <c r="AK37" s="129"/>
      <c r="AL37" s="140">
        <v>20.239999999999998</v>
      </c>
      <c r="AM37" s="138">
        <v>309976</v>
      </c>
      <c r="AN37" s="138">
        <v>0</v>
      </c>
      <c r="AO37" s="138">
        <v>18073</v>
      </c>
      <c r="AP37" s="128">
        <v>328049</v>
      </c>
      <c r="AQ37" s="129"/>
      <c r="AR37" s="129"/>
      <c r="AS37" s="88">
        <v>449</v>
      </c>
      <c r="AT37" s="89">
        <v>0</v>
      </c>
      <c r="AU37" s="89">
        <v>0</v>
      </c>
      <c r="AV37" s="89">
        <v>0</v>
      </c>
      <c r="AW37" s="89">
        <v>0</v>
      </c>
      <c r="AX37" s="90">
        <f t="shared" si="2"/>
        <v>0</v>
      </c>
      <c r="AY37" s="89">
        <v>0</v>
      </c>
      <c r="AZ37" s="89">
        <v>0</v>
      </c>
      <c r="BA37" s="89">
        <v>0</v>
      </c>
      <c r="BB37" s="90">
        <f t="shared" si="3"/>
        <v>0</v>
      </c>
      <c r="BC37" s="91">
        <f t="shared" si="4"/>
        <v>0</v>
      </c>
      <c r="BE37" s="88">
        <v>449</v>
      </c>
      <c r="BF37" s="92">
        <v>0</v>
      </c>
      <c r="BG37" s="93">
        <v>0</v>
      </c>
      <c r="BH37" s="93">
        <v>0</v>
      </c>
      <c r="BI37" s="93">
        <v>0</v>
      </c>
      <c r="BJ37" s="90">
        <f t="shared" si="11"/>
        <v>0</v>
      </c>
    </row>
    <row r="38" spans="1:62" x14ac:dyDescent="0.25">
      <c r="A38" s="75">
        <v>450</v>
      </c>
      <c r="B38" s="76" t="s">
        <v>58</v>
      </c>
      <c r="C38" s="77">
        <v>218</v>
      </c>
      <c r="D38" s="78">
        <f t="shared" si="5"/>
        <v>0.31999999999996626</v>
      </c>
      <c r="E38" s="78">
        <f t="shared" si="6"/>
        <v>0</v>
      </c>
      <c r="F38" s="78">
        <f t="shared" si="7"/>
        <v>0</v>
      </c>
      <c r="G38" s="79">
        <f t="shared" si="8"/>
        <v>218.31999999999996</v>
      </c>
      <c r="H38" s="80"/>
      <c r="I38" s="81">
        <f t="shared" si="0"/>
        <v>2730926</v>
      </c>
      <c r="J38" s="82">
        <f t="shared" si="9"/>
        <v>0</v>
      </c>
      <c r="K38" s="82">
        <f t="shared" si="1"/>
        <v>194738</v>
      </c>
      <c r="L38" s="83">
        <f t="shared" si="10"/>
        <v>2925664</v>
      </c>
      <c r="M38" s="82"/>
      <c r="N38" s="84">
        <v>450</v>
      </c>
      <c r="O38" s="85">
        <v>218.31999999999996</v>
      </c>
      <c r="P38" s="85">
        <v>0.31999999999996626</v>
      </c>
      <c r="Q38" s="85">
        <v>0</v>
      </c>
      <c r="R38" s="86">
        <v>2697053</v>
      </c>
      <c r="S38" s="86">
        <v>0</v>
      </c>
      <c r="T38" s="86">
        <v>0</v>
      </c>
      <c r="U38" s="86">
        <v>2697053</v>
      </c>
      <c r="V38" s="86">
        <v>0</v>
      </c>
      <c r="W38" s="86">
        <v>192160</v>
      </c>
      <c r="X38" s="86">
        <v>2889213</v>
      </c>
      <c r="Y38" s="86">
        <v>33873</v>
      </c>
      <c r="Z38" s="86">
        <v>0</v>
      </c>
      <c r="AA38" s="86">
        <v>2578</v>
      </c>
      <c r="AB38" s="86">
        <v>36451</v>
      </c>
      <c r="AC38" s="87">
        <v>2925664</v>
      </c>
      <c r="AD38" s="129"/>
      <c r="AE38" s="126">
        <v>450</v>
      </c>
      <c r="AF38" s="127">
        <v>0</v>
      </c>
      <c r="AG38" s="127">
        <v>0</v>
      </c>
      <c r="AH38" s="127">
        <v>0</v>
      </c>
      <c r="AI38" s="127">
        <v>0</v>
      </c>
      <c r="AJ38" s="128">
        <v>0</v>
      </c>
      <c r="AK38" s="129"/>
      <c r="AL38" s="140">
        <v>2.8857640161231224</v>
      </c>
      <c r="AM38" s="138">
        <v>33873</v>
      </c>
      <c r="AN38" s="138">
        <v>0</v>
      </c>
      <c r="AO38" s="138">
        <v>2578</v>
      </c>
      <c r="AP38" s="128">
        <v>36451</v>
      </c>
      <c r="AQ38" s="129"/>
      <c r="AR38" s="129"/>
      <c r="AS38" s="88">
        <v>450</v>
      </c>
      <c r="AT38" s="89">
        <v>0</v>
      </c>
      <c r="AU38" s="89">
        <v>0</v>
      </c>
      <c r="AV38" s="89">
        <v>0</v>
      </c>
      <c r="AW38" s="89">
        <v>0</v>
      </c>
      <c r="AX38" s="90">
        <f t="shared" si="2"/>
        <v>0</v>
      </c>
      <c r="AY38" s="89">
        <v>0</v>
      </c>
      <c r="AZ38" s="89">
        <v>0</v>
      </c>
      <c r="BA38" s="89">
        <v>0</v>
      </c>
      <c r="BB38" s="90">
        <f t="shared" si="3"/>
        <v>0</v>
      </c>
      <c r="BC38" s="91">
        <f t="shared" si="4"/>
        <v>0</v>
      </c>
      <c r="BE38" s="88">
        <v>450</v>
      </c>
      <c r="BF38" s="92">
        <v>0</v>
      </c>
      <c r="BG38" s="93">
        <v>0</v>
      </c>
      <c r="BH38" s="93">
        <v>0</v>
      </c>
      <c r="BI38" s="93">
        <v>0</v>
      </c>
      <c r="BJ38" s="90">
        <f t="shared" si="11"/>
        <v>0</v>
      </c>
    </row>
    <row r="39" spans="1:62" x14ac:dyDescent="0.25">
      <c r="A39" s="75">
        <v>453</v>
      </c>
      <c r="B39" s="76" t="s">
        <v>59</v>
      </c>
      <c r="C39" s="77">
        <v>702</v>
      </c>
      <c r="D39" s="78">
        <f t="shared" si="5"/>
        <v>0.28999999999973941</v>
      </c>
      <c r="E39" s="78">
        <f t="shared" si="6"/>
        <v>508.52</v>
      </c>
      <c r="F39" s="78">
        <f t="shared" si="7"/>
        <v>0</v>
      </c>
      <c r="G39" s="79">
        <f t="shared" si="8"/>
        <v>702.28999999999974</v>
      </c>
      <c r="H39" s="80"/>
      <c r="I39" s="81">
        <f t="shared" si="0"/>
        <v>8610821</v>
      </c>
      <c r="J39" s="82">
        <f t="shared" si="9"/>
        <v>476477</v>
      </c>
      <c r="K39" s="82">
        <f t="shared" si="1"/>
        <v>627110</v>
      </c>
      <c r="L39" s="83">
        <f t="shared" si="10"/>
        <v>9714408</v>
      </c>
      <c r="M39" s="82"/>
      <c r="N39" s="84">
        <v>453</v>
      </c>
      <c r="O39" s="85">
        <v>702.28999999999974</v>
      </c>
      <c r="P39" s="85">
        <v>0.28999999999973941</v>
      </c>
      <c r="Q39" s="85">
        <v>508.52</v>
      </c>
      <c r="R39" s="86">
        <v>8598617</v>
      </c>
      <c r="S39" s="86">
        <v>0</v>
      </c>
      <c r="T39" s="86">
        <v>0</v>
      </c>
      <c r="U39" s="86">
        <v>8598617</v>
      </c>
      <c r="V39" s="86">
        <v>476972</v>
      </c>
      <c r="W39" s="86">
        <v>626217</v>
      </c>
      <c r="X39" s="86">
        <v>9701806</v>
      </c>
      <c r="Y39" s="86">
        <v>12204</v>
      </c>
      <c r="Z39" s="86">
        <v>0</v>
      </c>
      <c r="AA39" s="86">
        <v>893</v>
      </c>
      <c r="AB39" s="86">
        <v>13097</v>
      </c>
      <c r="AC39" s="87">
        <v>9714903</v>
      </c>
      <c r="AD39" s="129"/>
      <c r="AE39" s="126">
        <v>453</v>
      </c>
      <c r="AF39" s="127">
        <v>0</v>
      </c>
      <c r="AG39" s="127">
        <v>0</v>
      </c>
      <c r="AH39" s="127">
        <v>0</v>
      </c>
      <c r="AI39" s="127">
        <v>0</v>
      </c>
      <c r="AJ39" s="128">
        <v>0</v>
      </c>
      <c r="AK39" s="129"/>
      <c r="AL39" s="140">
        <v>0.99958706517250751</v>
      </c>
      <c r="AM39" s="138">
        <v>12204</v>
      </c>
      <c r="AN39" s="138">
        <v>0</v>
      </c>
      <c r="AO39" s="138">
        <v>893</v>
      </c>
      <c r="AP39" s="128">
        <v>13097</v>
      </c>
      <c r="AQ39" s="129"/>
      <c r="AR39" s="129"/>
      <c r="AS39" s="88">
        <v>453</v>
      </c>
      <c r="AT39" s="142">
        <v>0</v>
      </c>
      <c r="AU39" s="89">
        <v>0</v>
      </c>
      <c r="AV39" s="89">
        <v>-495</v>
      </c>
      <c r="AW39" s="89">
        <v>0</v>
      </c>
      <c r="AX39" s="90">
        <f t="shared" si="2"/>
        <v>-495</v>
      </c>
      <c r="AY39" s="89">
        <v>0</v>
      </c>
      <c r="AZ39" s="89">
        <v>0</v>
      </c>
      <c r="BA39" s="89">
        <v>0</v>
      </c>
      <c r="BB39" s="90">
        <f t="shared" si="3"/>
        <v>0</v>
      </c>
      <c r="BC39" s="91">
        <f t="shared" si="4"/>
        <v>-495</v>
      </c>
      <c r="BE39" s="88">
        <v>453</v>
      </c>
      <c r="BF39" s="92">
        <v>0</v>
      </c>
      <c r="BG39" s="93">
        <v>0</v>
      </c>
      <c r="BH39" s="93">
        <v>0</v>
      </c>
      <c r="BI39" s="93">
        <v>0</v>
      </c>
      <c r="BJ39" s="90">
        <f t="shared" si="11"/>
        <v>0</v>
      </c>
    </row>
    <row r="40" spans="1:62" x14ac:dyDescent="0.25">
      <c r="A40" s="75">
        <v>454</v>
      </c>
      <c r="B40" s="76" t="s">
        <v>60</v>
      </c>
      <c r="C40" s="77">
        <v>760</v>
      </c>
      <c r="D40" s="78" t="str">
        <f t="shared" si="5"/>
        <v/>
      </c>
      <c r="E40" s="78">
        <f t="shared" si="6"/>
        <v>247.46</v>
      </c>
      <c r="F40" s="78">
        <f t="shared" si="7"/>
        <v>0</v>
      </c>
      <c r="G40" s="79">
        <f t="shared" si="8"/>
        <v>759.3599999999999</v>
      </c>
      <c r="H40" s="80"/>
      <c r="I40" s="81">
        <f t="shared" si="0"/>
        <v>9221038</v>
      </c>
      <c r="J40" s="82">
        <f t="shared" si="9"/>
        <v>201433</v>
      </c>
      <c r="K40" s="82">
        <f t="shared" si="1"/>
        <v>678107</v>
      </c>
      <c r="L40" s="83">
        <f t="shared" si="10"/>
        <v>10100578</v>
      </c>
      <c r="M40" s="82"/>
      <c r="N40" s="84">
        <v>454</v>
      </c>
      <c r="O40" s="85">
        <v>759.3599999999999</v>
      </c>
      <c r="P40" s="85">
        <v>0</v>
      </c>
      <c r="Q40" s="85">
        <v>247.46</v>
      </c>
      <c r="R40" s="86">
        <v>9220673</v>
      </c>
      <c r="S40" s="86">
        <v>0</v>
      </c>
      <c r="T40" s="86">
        <v>0</v>
      </c>
      <c r="U40" s="86">
        <v>9220673</v>
      </c>
      <c r="V40" s="86">
        <v>201433</v>
      </c>
      <c r="W40" s="86">
        <v>678080</v>
      </c>
      <c r="X40" s="86">
        <v>10100186</v>
      </c>
      <c r="Y40" s="86">
        <v>365</v>
      </c>
      <c r="Z40" s="86">
        <v>0</v>
      </c>
      <c r="AA40" s="86">
        <v>27</v>
      </c>
      <c r="AB40" s="86">
        <v>392</v>
      </c>
      <c r="AC40" s="87">
        <v>10100578</v>
      </c>
      <c r="AD40" s="129"/>
      <c r="AE40" s="126">
        <v>454</v>
      </c>
      <c r="AF40" s="127">
        <v>0</v>
      </c>
      <c r="AG40" s="127">
        <v>0</v>
      </c>
      <c r="AH40" s="127">
        <v>0</v>
      </c>
      <c r="AI40" s="127">
        <v>0</v>
      </c>
      <c r="AJ40" s="128">
        <v>0</v>
      </c>
      <c r="AK40" s="129"/>
      <c r="AL40" s="140">
        <v>0.03</v>
      </c>
      <c r="AM40" s="138">
        <v>365</v>
      </c>
      <c r="AN40" s="138">
        <v>0</v>
      </c>
      <c r="AO40" s="138">
        <v>27</v>
      </c>
      <c r="AP40" s="128">
        <v>392</v>
      </c>
      <c r="AQ40" s="129"/>
      <c r="AR40" s="129"/>
      <c r="AS40" s="88">
        <v>454</v>
      </c>
      <c r="AT40" s="89">
        <v>0</v>
      </c>
      <c r="AU40" s="89">
        <v>0</v>
      </c>
      <c r="AV40" s="89">
        <v>0</v>
      </c>
      <c r="AW40" s="89">
        <v>0</v>
      </c>
      <c r="AX40" s="90">
        <f t="shared" si="2"/>
        <v>0</v>
      </c>
      <c r="AY40" s="89">
        <v>0</v>
      </c>
      <c r="AZ40" s="89">
        <v>0</v>
      </c>
      <c r="BA40" s="89">
        <v>0</v>
      </c>
      <c r="BB40" s="90">
        <f t="shared" si="3"/>
        <v>0</v>
      </c>
      <c r="BC40" s="91">
        <f t="shared" si="4"/>
        <v>0</v>
      </c>
      <c r="BE40" s="88">
        <v>454</v>
      </c>
      <c r="BF40" s="92">
        <v>0</v>
      </c>
      <c r="BG40" s="93">
        <v>0</v>
      </c>
      <c r="BH40" s="93">
        <v>0</v>
      </c>
      <c r="BI40" s="93">
        <v>0</v>
      </c>
      <c r="BJ40" s="90">
        <f t="shared" si="11"/>
        <v>0</v>
      </c>
    </row>
    <row r="41" spans="1:62" x14ac:dyDescent="0.25">
      <c r="A41" s="75">
        <v>455</v>
      </c>
      <c r="B41" s="76" t="s">
        <v>61</v>
      </c>
      <c r="C41" s="77">
        <v>306</v>
      </c>
      <c r="D41" s="78" t="str">
        <f t="shared" si="5"/>
        <v/>
      </c>
      <c r="E41" s="78">
        <f t="shared" si="6"/>
        <v>0</v>
      </c>
      <c r="F41" s="78">
        <f t="shared" si="7"/>
        <v>0</v>
      </c>
      <c r="G41" s="79">
        <f t="shared" si="8"/>
        <v>305.28999999999996</v>
      </c>
      <c r="H41" s="80"/>
      <c r="I41" s="81">
        <f t="shared" si="0"/>
        <v>3066128</v>
      </c>
      <c r="J41" s="82">
        <f t="shared" si="9"/>
        <v>0</v>
      </c>
      <c r="K41" s="82">
        <f t="shared" si="1"/>
        <v>272624</v>
      </c>
      <c r="L41" s="83">
        <f t="shared" si="10"/>
        <v>3338752</v>
      </c>
      <c r="M41" s="82"/>
      <c r="N41" s="84">
        <v>455</v>
      </c>
      <c r="O41" s="85">
        <v>305.28999999999996</v>
      </c>
      <c r="P41" s="85">
        <v>0</v>
      </c>
      <c r="Q41" s="85">
        <v>0</v>
      </c>
      <c r="R41" s="86">
        <v>3066128</v>
      </c>
      <c r="S41" s="86">
        <v>0</v>
      </c>
      <c r="T41" s="86">
        <v>0</v>
      </c>
      <c r="U41" s="86">
        <v>3066128</v>
      </c>
      <c r="V41" s="86">
        <v>0</v>
      </c>
      <c r="W41" s="86">
        <v>272624</v>
      </c>
      <c r="X41" s="86">
        <v>3338752</v>
      </c>
      <c r="Y41" s="86">
        <v>0</v>
      </c>
      <c r="Z41" s="86">
        <v>0</v>
      </c>
      <c r="AA41" s="86">
        <v>0</v>
      </c>
      <c r="AB41" s="86">
        <v>0</v>
      </c>
      <c r="AC41" s="87">
        <v>3338752</v>
      </c>
      <c r="AD41" s="129"/>
      <c r="AE41" s="126">
        <v>455</v>
      </c>
      <c r="AF41" s="127">
        <v>0</v>
      </c>
      <c r="AG41" s="127">
        <v>0</v>
      </c>
      <c r="AH41" s="127">
        <v>0</v>
      </c>
      <c r="AI41" s="127">
        <v>0</v>
      </c>
      <c r="AJ41" s="128">
        <v>0</v>
      </c>
      <c r="AK41" s="129"/>
      <c r="AL41" s="140">
        <v>0</v>
      </c>
      <c r="AM41" s="138">
        <v>0</v>
      </c>
      <c r="AN41" s="138">
        <v>0</v>
      </c>
      <c r="AO41" s="138">
        <v>0</v>
      </c>
      <c r="AP41" s="128">
        <v>0</v>
      </c>
      <c r="AQ41" s="129"/>
      <c r="AR41" s="129"/>
      <c r="AS41" s="88">
        <v>455</v>
      </c>
      <c r="AT41" s="89">
        <v>0</v>
      </c>
      <c r="AU41" s="89">
        <v>0</v>
      </c>
      <c r="AV41" s="89">
        <v>0</v>
      </c>
      <c r="AW41" s="89">
        <v>0</v>
      </c>
      <c r="AX41" s="90">
        <f t="shared" si="2"/>
        <v>0</v>
      </c>
      <c r="AY41" s="89">
        <v>0</v>
      </c>
      <c r="AZ41" s="89">
        <v>0</v>
      </c>
      <c r="BA41" s="89">
        <v>0</v>
      </c>
      <c r="BB41" s="90">
        <f t="shared" si="3"/>
        <v>0</v>
      </c>
      <c r="BC41" s="91">
        <f t="shared" si="4"/>
        <v>0</v>
      </c>
      <c r="BE41" s="88">
        <v>455</v>
      </c>
      <c r="BF41" s="92">
        <v>0</v>
      </c>
      <c r="BG41" s="93">
        <v>0</v>
      </c>
      <c r="BH41" s="93">
        <v>0</v>
      </c>
      <c r="BI41" s="93">
        <v>0</v>
      </c>
      <c r="BJ41" s="90">
        <f t="shared" si="11"/>
        <v>0</v>
      </c>
    </row>
    <row r="42" spans="1:62" x14ac:dyDescent="0.25">
      <c r="A42" s="75">
        <v>456</v>
      </c>
      <c r="B42" s="76" t="s">
        <v>62</v>
      </c>
      <c r="C42" s="77">
        <v>800</v>
      </c>
      <c r="D42" s="78">
        <f t="shared" si="5"/>
        <v>10.259999999999959</v>
      </c>
      <c r="E42" s="78">
        <f t="shared" si="6"/>
        <v>0</v>
      </c>
      <c r="F42" s="78">
        <f t="shared" si="7"/>
        <v>0</v>
      </c>
      <c r="G42" s="79">
        <f t="shared" si="8"/>
        <v>810.2600000000001</v>
      </c>
      <c r="H42" s="80"/>
      <c r="I42" s="81">
        <f t="shared" si="0"/>
        <v>9875085</v>
      </c>
      <c r="J42" s="82">
        <f t="shared" si="9"/>
        <v>0</v>
      </c>
      <c r="K42" s="82">
        <f t="shared" si="1"/>
        <v>714635</v>
      </c>
      <c r="L42" s="83">
        <f t="shared" si="10"/>
        <v>10589720</v>
      </c>
      <c r="M42" s="82"/>
      <c r="N42" s="84">
        <v>456</v>
      </c>
      <c r="O42" s="85">
        <v>810.2600000000001</v>
      </c>
      <c r="P42" s="85">
        <v>10.259999999999959</v>
      </c>
      <c r="Q42" s="85">
        <v>0</v>
      </c>
      <c r="R42" s="86">
        <v>9875085</v>
      </c>
      <c r="S42" s="86">
        <v>0</v>
      </c>
      <c r="T42" s="86">
        <v>0</v>
      </c>
      <c r="U42" s="86">
        <v>9875085</v>
      </c>
      <c r="V42" s="86">
        <v>0</v>
      </c>
      <c r="W42" s="86">
        <v>714635</v>
      </c>
      <c r="X42" s="86">
        <v>10589720</v>
      </c>
      <c r="Y42" s="86">
        <v>0</v>
      </c>
      <c r="Z42" s="86">
        <v>0</v>
      </c>
      <c r="AA42" s="86">
        <v>0</v>
      </c>
      <c r="AB42" s="86">
        <v>0</v>
      </c>
      <c r="AC42" s="87">
        <v>10589720</v>
      </c>
      <c r="AD42" s="129"/>
      <c r="AE42" s="126">
        <v>456</v>
      </c>
      <c r="AF42" s="127">
        <v>0</v>
      </c>
      <c r="AG42" s="127">
        <v>0</v>
      </c>
      <c r="AH42" s="127">
        <v>0</v>
      </c>
      <c r="AI42" s="127">
        <v>0</v>
      </c>
      <c r="AJ42" s="128">
        <v>0</v>
      </c>
      <c r="AK42" s="129"/>
      <c r="AL42" s="140">
        <v>0</v>
      </c>
      <c r="AM42" s="138">
        <v>0</v>
      </c>
      <c r="AN42" s="138">
        <v>0</v>
      </c>
      <c r="AO42" s="138">
        <v>0</v>
      </c>
      <c r="AP42" s="128">
        <v>0</v>
      </c>
      <c r="AQ42" s="129"/>
      <c r="AR42" s="129"/>
      <c r="AS42" s="88">
        <v>456</v>
      </c>
      <c r="AT42" s="89">
        <v>0</v>
      </c>
      <c r="AU42" s="89">
        <v>0</v>
      </c>
      <c r="AV42" s="89">
        <v>0</v>
      </c>
      <c r="AW42" s="89">
        <v>0</v>
      </c>
      <c r="AX42" s="90">
        <f t="shared" si="2"/>
        <v>0</v>
      </c>
      <c r="AY42" s="89">
        <v>0</v>
      </c>
      <c r="AZ42" s="89">
        <v>0</v>
      </c>
      <c r="BA42" s="89">
        <v>0</v>
      </c>
      <c r="BB42" s="90">
        <f t="shared" si="3"/>
        <v>0</v>
      </c>
      <c r="BC42" s="91">
        <f t="shared" si="4"/>
        <v>0</v>
      </c>
      <c r="BE42" s="88">
        <v>456</v>
      </c>
      <c r="BF42" s="92">
        <v>0</v>
      </c>
      <c r="BG42" s="93">
        <v>0</v>
      </c>
      <c r="BH42" s="93">
        <v>0</v>
      </c>
      <c r="BI42" s="93">
        <v>0</v>
      </c>
      <c r="BJ42" s="90">
        <f t="shared" si="11"/>
        <v>0</v>
      </c>
    </row>
    <row r="43" spans="1:62" x14ac:dyDescent="0.25">
      <c r="A43" s="75">
        <v>458</v>
      </c>
      <c r="B43" s="76" t="s">
        <v>63</v>
      </c>
      <c r="C43" s="77">
        <v>150</v>
      </c>
      <c r="D43" s="78" t="str">
        <f t="shared" si="5"/>
        <v/>
      </c>
      <c r="E43" s="78">
        <f t="shared" si="6"/>
        <v>0</v>
      </c>
      <c r="F43" s="78">
        <f t="shared" si="7"/>
        <v>0</v>
      </c>
      <c r="G43" s="79">
        <f t="shared" si="8"/>
        <v>89.660000000000011</v>
      </c>
      <c r="H43" s="80"/>
      <c r="I43" s="81">
        <f t="shared" si="0"/>
        <v>1229123</v>
      </c>
      <c r="J43" s="82">
        <f t="shared" si="9"/>
        <v>0</v>
      </c>
      <c r="K43" s="82">
        <f t="shared" si="1"/>
        <v>80052</v>
      </c>
      <c r="L43" s="83">
        <f t="shared" si="10"/>
        <v>1309175</v>
      </c>
      <c r="M43" s="82"/>
      <c r="N43" s="84">
        <v>458</v>
      </c>
      <c r="O43" s="85">
        <v>89.660000000000011</v>
      </c>
      <c r="P43" s="85">
        <v>0</v>
      </c>
      <c r="Q43" s="85">
        <v>0</v>
      </c>
      <c r="R43" s="86">
        <v>1229123</v>
      </c>
      <c r="S43" s="86">
        <v>0</v>
      </c>
      <c r="T43" s="86">
        <v>0</v>
      </c>
      <c r="U43" s="86">
        <v>1229123</v>
      </c>
      <c r="V43" s="86">
        <v>0</v>
      </c>
      <c r="W43" s="86">
        <v>80052</v>
      </c>
      <c r="X43" s="86">
        <v>1309175</v>
      </c>
      <c r="Y43" s="86">
        <v>0</v>
      </c>
      <c r="Z43" s="86">
        <v>0</v>
      </c>
      <c r="AA43" s="86">
        <v>0</v>
      </c>
      <c r="AB43" s="86">
        <v>0</v>
      </c>
      <c r="AC43" s="87">
        <v>1309175</v>
      </c>
      <c r="AD43" s="129"/>
      <c r="AE43" s="126">
        <v>458</v>
      </c>
      <c r="AF43" s="127">
        <v>0</v>
      </c>
      <c r="AG43" s="127">
        <v>0</v>
      </c>
      <c r="AH43" s="127">
        <v>0</v>
      </c>
      <c r="AI43" s="127">
        <v>0</v>
      </c>
      <c r="AJ43" s="128">
        <v>0</v>
      </c>
      <c r="AK43" s="129"/>
      <c r="AL43" s="140">
        <v>0</v>
      </c>
      <c r="AM43" s="138">
        <v>0</v>
      </c>
      <c r="AN43" s="138">
        <v>0</v>
      </c>
      <c r="AO43" s="138">
        <v>0</v>
      </c>
      <c r="AP43" s="128">
        <v>0</v>
      </c>
      <c r="AQ43" s="129"/>
      <c r="AR43" s="129"/>
      <c r="AS43" s="88">
        <v>458</v>
      </c>
      <c r="AT43" s="89">
        <v>0</v>
      </c>
      <c r="AU43" s="89">
        <v>0</v>
      </c>
      <c r="AV43" s="89">
        <v>0</v>
      </c>
      <c r="AW43" s="89">
        <v>0</v>
      </c>
      <c r="AX43" s="90">
        <f t="shared" si="2"/>
        <v>0</v>
      </c>
      <c r="AY43" s="89">
        <v>0</v>
      </c>
      <c r="AZ43" s="89">
        <v>0</v>
      </c>
      <c r="BA43" s="89">
        <v>0</v>
      </c>
      <c r="BB43" s="90">
        <f t="shared" si="3"/>
        <v>0</v>
      </c>
      <c r="BC43" s="91">
        <f t="shared" si="4"/>
        <v>0</v>
      </c>
      <c r="BE43" s="88">
        <v>458</v>
      </c>
      <c r="BF43" s="92">
        <v>0</v>
      </c>
      <c r="BG43" s="93">
        <v>0</v>
      </c>
      <c r="BH43" s="93">
        <v>0</v>
      </c>
      <c r="BI43" s="93">
        <v>0</v>
      </c>
      <c r="BJ43" s="90">
        <f t="shared" si="11"/>
        <v>0</v>
      </c>
    </row>
    <row r="44" spans="1:62" x14ac:dyDescent="0.25">
      <c r="A44" s="75">
        <v>463</v>
      </c>
      <c r="B44" s="76" t="s">
        <v>64</v>
      </c>
      <c r="C44" s="77">
        <v>588</v>
      </c>
      <c r="D44" s="78">
        <f t="shared" si="5"/>
        <v>4.0500000000002183</v>
      </c>
      <c r="E44" s="78">
        <f t="shared" si="6"/>
        <v>0</v>
      </c>
      <c r="F44" s="78">
        <f t="shared" si="7"/>
        <v>0</v>
      </c>
      <c r="G44" s="79">
        <f t="shared" si="8"/>
        <v>592.05000000000018</v>
      </c>
      <c r="H44" s="80"/>
      <c r="I44" s="81">
        <f t="shared" si="0"/>
        <v>10336162</v>
      </c>
      <c r="J44" s="82">
        <f t="shared" si="9"/>
        <v>0</v>
      </c>
      <c r="K44" s="82">
        <f t="shared" si="1"/>
        <v>525142</v>
      </c>
      <c r="L44" s="83">
        <f t="shared" si="10"/>
        <v>10861304</v>
      </c>
      <c r="M44" s="82"/>
      <c r="N44" s="84">
        <v>463</v>
      </c>
      <c r="O44" s="85">
        <v>592.05000000000018</v>
      </c>
      <c r="P44" s="85">
        <v>4.0500000000002183</v>
      </c>
      <c r="Q44" s="85">
        <v>0</v>
      </c>
      <c r="R44" s="86">
        <v>10301224</v>
      </c>
      <c r="S44" s="86">
        <v>0</v>
      </c>
      <c r="T44" s="86">
        <v>0</v>
      </c>
      <c r="U44" s="86">
        <v>10301224</v>
      </c>
      <c r="V44" s="86">
        <v>0</v>
      </c>
      <c r="W44" s="86">
        <v>523368</v>
      </c>
      <c r="X44" s="86">
        <v>10824592</v>
      </c>
      <c r="Y44" s="86">
        <v>34938</v>
      </c>
      <c r="Z44" s="86">
        <v>0</v>
      </c>
      <c r="AA44" s="86">
        <v>1774</v>
      </c>
      <c r="AB44" s="86">
        <v>36712</v>
      </c>
      <c r="AC44" s="87">
        <v>10861304</v>
      </c>
      <c r="AD44" s="129"/>
      <c r="AE44" s="126">
        <v>463</v>
      </c>
      <c r="AF44" s="127">
        <v>0</v>
      </c>
      <c r="AG44" s="127">
        <v>0</v>
      </c>
      <c r="AH44" s="127">
        <v>0</v>
      </c>
      <c r="AI44" s="127">
        <v>0</v>
      </c>
      <c r="AJ44" s="128">
        <v>0</v>
      </c>
      <c r="AK44" s="129"/>
      <c r="AL44" s="140">
        <v>1.9863187230808204</v>
      </c>
      <c r="AM44" s="138">
        <v>34938</v>
      </c>
      <c r="AN44" s="138">
        <v>0</v>
      </c>
      <c r="AO44" s="138">
        <v>1774</v>
      </c>
      <c r="AP44" s="128">
        <v>36712</v>
      </c>
      <c r="AQ44" s="129"/>
      <c r="AR44" s="129"/>
      <c r="AS44" s="88">
        <v>463</v>
      </c>
      <c r="AT44" s="89">
        <v>0</v>
      </c>
      <c r="AU44" s="89">
        <v>0</v>
      </c>
      <c r="AV44" s="89">
        <v>0</v>
      </c>
      <c r="AW44" s="89">
        <v>0</v>
      </c>
      <c r="AX44" s="90">
        <f t="shared" si="2"/>
        <v>0</v>
      </c>
      <c r="AY44" s="89">
        <v>0</v>
      </c>
      <c r="AZ44" s="89">
        <v>0</v>
      </c>
      <c r="BA44" s="89">
        <v>0</v>
      </c>
      <c r="BB44" s="90">
        <f t="shared" si="3"/>
        <v>0</v>
      </c>
      <c r="BC44" s="91">
        <f t="shared" si="4"/>
        <v>0</v>
      </c>
      <c r="BE44" s="88">
        <v>463</v>
      </c>
      <c r="BF44" s="92">
        <v>0</v>
      </c>
      <c r="BG44" s="93">
        <v>0</v>
      </c>
      <c r="BH44" s="93">
        <v>0</v>
      </c>
      <c r="BI44" s="93">
        <v>0</v>
      </c>
      <c r="BJ44" s="90">
        <f t="shared" si="11"/>
        <v>0</v>
      </c>
    </row>
    <row r="45" spans="1:62" x14ac:dyDescent="0.25">
      <c r="A45" s="75">
        <v>464</v>
      </c>
      <c r="B45" s="76" t="s">
        <v>65</v>
      </c>
      <c r="C45" s="77">
        <v>230</v>
      </c>
      <c r="D45" s="78" t="str">
        <f t="shared" si="5"/>
        <v/>
      </c>
      <c r="E45" s="78">
        <f t="shared" si="6"/>
        <v>0</v>
      </c>
      <c r="F45" s="78">
        <f t="shared" si="7"/>
        <v>0.70793107759612184</v>
      </c>
      <c r="G45" s="79">
        <f t="shared" si="8"/>
        <v>227.35</v>
      </c>
      <c r="H45" s="80"/>
      <c r="I45" s="81">
        <f t="shared" si="0"/>
        <v>2992196</v>
      </c>
      <c r="J45" s="82">
        <f t="shared" si="9"/>
        <v>0</v>
      </c>
      <c r="K45" s="82">
        <f t="shared" si="1"/>
        <v>203027</v>
      </c>
      <c r="L45" s="83">
        <f t="shared" si="10"/>
        <v>3195223</v>
      </c>
      <c r="M45" s="82"/>
      <c r="N45" s="84">
        <v>464</v>
      </c>
      <c r="O45" s="85">
        <v>227.35</v>
      </c>
      <c r="P45" s="85">
        <v>0</v>
      </c>
      <c r="Q45" s="85">
        <v>0</v>
      </c>
      <c r="R45" s="86">
        <v>2830038</v>
      </c>
      <c r="S45" s="86">
        <v>9185</v>
      </c>
      <c r="T45" s="86">
        <v>0</v>
      </c>
      <c r="U45" s="86">
        <v>2820853</v>
      </c>
      <c r="V45" s="86">
        <v>0</v>
      </c>
      <c r="W45" s="86">
        <v>191282</v>
      </c>
      <c r="X45" s="86">
        <v>3012135</v>
      </c>
      <c r="Y45" s="86">
        <v>171343</v>
      </c>
      <c r="Z45" s="86">
        <v>0</v>
      </c>
      <c r="AA45" s="86">
        <v>11745</v>
      </c>
      <c r="AB45" s="86">
        <v>183088</v>
      </c>
      <c r="AC45" s="87">
        <v>3195223</v>
      </c>
      <c r="AD45" s="129"/>
      <c r="AE45" s="126">
        <v>464</v>
      </c>
      <c r="AF45" s="127">
        <v>0.70793107759612184</v>
      </c>
      <c r="AG45" s="127">
        <v>9185</v>
      </c>
      <c r="AH45" s="127">
        <v>0</v>
      </c>
      <c r="AI45" s="127">
        <v>627</v>
      </c>
      <c r="AJ45" s="128">
        <v>9812</v>
      </c>
      <c r="AK45" s="129"/>
      <c r="AL45" s="140">
        <v>12.45</v>
      </c>
      <c r="AM45" s="138">
        <v>162158</v>
      </c>
      <c r="AN45" s="138">
        <v>0</v>
      </c>
      <c r="AO45" s="138">
        <v>11118</v>
      </c>
      <c r="AP45" s="128">
        <v>173276</v>
      </c>
      <c r="AQ45" s="129"/>
      <c r="AR45" s="129"/>
      <c r="AS45" s="88">
        <v>464</v>
      </c>
      <c r="AT45" s="89">
        <v>0</v>
      </c>
      <c r="AU45" s="89">
        <v>0</v>
      </c>
      <c r="AV45" s="89">
        <v>0</v>
      </c>
      <c r="AW45" s="89">
        <v>0</v>
      </c>
      <c r="AX45" s="90">
        <f t="shared" si="2"/>
        <v>0</v>
      </c>
      <c r="AY45" s="89">
        <v>0</v>
      </c>
      <c r="AZ45" s="89">
        <v>0</v>
      </c>
      <c r="BA45" s="89">
        <v>0</v>
      </c>
      <c r="BB45" s="90">
        <f t="shared" si="3"/>
        <v>0</v>
      </c>
      <c r="BC45" s="91">
        <f t="shared" si="4"/>
        <v>0</v>
      </c>
      <c r="BE45" s="88">
        <v>464</v>
      </c>
      <c r="BF45" s="92">
        <v>0</v>
      </c>
      <c r="BG45" s="93">
        <v>0</v>
      </c>
      <c r="BH45" s="93">
        <v>0</v>
      </c>
      <c r="BI45" s="93">
        <v>0</v>
      </c>
      <c r="BJ45" s="90">
        <f t="shared" si="11"/>
        <v>0</v>
      </c>
    </row>
    <row r="46" spans="1:62" x14ac:dyDescent="0.25">
      <c r="A46" s="75">
        <v>466</v>
      </c>
      <c r="B46" s="76" t="s">
        <v>66</v>
      </c>
      <c r="C46" s="77">
        <v>180</v>
      </c>
      <c r="D46" s="78" t="str">
        <f t="shared" si="5"/>
        <v/>
      </c>
      <c r="E46" s="78">
        <f t="shared" si="6"/>
        <v>0</v>
      </c>
      <c r="F46" s="78">
        <f t="shared" si="7"/>
        <v>17.179687474377889</v>
      </c>
      <c r="G46" s="79">
        <f t="shared" si="8"/>
        <v>178.18000000000004</v>
      </c>
      <c r="H46" s="80"/>
      <c r="I46" s="81">
        <f t="shared" si="0"/>
        <v>4721660.8728152821</v>
      </c>
      <c r="J46" s="82">
        <f t="shared" si="9"/>
        <v>0</v>
      </c>
      <c r="K46" s="82">
        <f t="shared" si="1"/>
        <v>159119</v>
      </c>
      <c r="L46" s="83">
        <f t="shared" si="10"/>
        <v>4880779.8728152821</v>
      </c>
      <c r="M46" s="82"/>
      <c r="N46" s="84">
        <v>466</v>
      </c>
      <c r="O46" s="85">
        <v>178.18000000000004</v>
      </c>
      <c r="P46" s="85">
        <v>0</v>
      </c>
      <c r="Q46" s="85">
        <v>0</v>
      </c>
      <c r="R46" s="86">
        <v>4721663</v>
      </c>
      <c r="S46" s="86">
        <v>492670</v>
      </c>
      <c r="T46" s="86">
        <v>0</v>
      </c>
      <c r="U46" s="86">
        <v>4228993</v>
      </c>
      <c r="V46" s="86">
        <v>0</v>
      </c>
      <c r="W46" s="86">
        <v>143786</v>
      </c>
      <c r="X46" s="86">
        <v>4372779</v>
      </c>
      <c r="Y46" s="86">
        <v>492670</v>
      </c>
      <c r="Z46" s="86">
        <v>0</v>
      </c>
      <c r="AA46" s="86">
        <v>15333</v>
      </c>
      <c r="AB46" s="86">
        <v>508003</v>
      </c>
      <c r="AC46" s="87">
        <v>4880782</v>
      </c>
      <c r="AD46" s="129"/>
      <c r="AE46" s="126">
        <v>466</v>
      </c>
      <c r="AF46" s="127">
        <v>17.179687474377889</v>
      </c>
      <c r="AG46" s="127">
        <v>492670</v>
      </c>
      <c r="AH46" s="127">
        <v>0</v>
      </c>
      <c r="AI46" s="127">
        <v>15333</v>
      </c>
      <c r="AJ46" s="128">
        <v>508003</v>
      </c>
      <c r="AK46" s="129"/>
      <c r="AL46" s="140">
        <v>0</v>
      </c>
      <c r="AM46" s="138">
        <v>0</v>
      </c>
      <c r="AN46" s="138">
        <v>0</v>
      </c>
      <c r="AO46" s="138">
        <v>0</v>
      </c>
      <c r="AP46" s="128">
        <v>0</v>
      </c>
      <c r="AQ46" s="129"/>
      <c r="AR46" s="129"/>
      <c r="AS46" s="88">
        <v>466</v>
      </c>
      <c r="AT46" s="142">
        <v>0</v>
      </c>
      <c r="AU46" s="89">
        <v>12507.872815281662</v>
      </c>
      <c r="AV46" s="89">
        <v>0</v>
      </c>
      <c r="AW46" s="89">
        <v>440</v>
      </c>
      <c r="AX46" s="90">
        <f t="shared" si="2"/>
        <v>12947.872815281662</v>
      </c>
      <c r="AY46" s="89">
        <v>-12510</v>
      </c>
      <c r="AZ46" s="89">
        <v>0</v>
      </c>
      <c r="BA46" s="89">
        <v>-440</v>
      </c>
      <c r="BB46" s="90">
        <f t="shared" si="3"/>
        <v>-12950</v>
      </c>
      <c r="BC46" s="91">
        <f t="shared" si="4"/>
        <v>-2.1271847183379577</v>
      </c>
      <c r="BE46" s="88">
        <v>466</v>
      </c>
      <c r="BF46" s="92">
        <v>-0.62100281806746693</v>
      </c>
      <c r="BG46" s="93">
        <v>-12510</v>
      </c>
      <c r="BH46" s="93">
        <v>0</v>
      </c>
      <c r="BI46" s="93">
        <v>-440</v>
      </c>
      <c r="BJ46" s="90">
        <f t="shared" si="11"/>
        <v>-12950</v>
      </c>
    </row>
    <row r="47" spans="1:62" x14ac:dyDescent="0.25">
      <c r="A47" s="75">
        <v>469</v>
      </c>
      <c r="B47" s="76" t="s">
        <v>67</v>
      </c>
      <c r="C47" s="77">
        <v>1249</v>
      </c>
      <c r="D47" s="78" t="str">
        <f t="shared" si="5"/>
        <v/>
      </c>
      <c r="E47" s="78">
        <f t="shared" si="6"/>
        <v>0</v>
      </c>
      <c r="F47" s="78">
        <f t="shared" si="7"/>
        <v>0</v>
      </c>
      <c r="G47" s="79">
        <f t="shared" si="8"/>
        <v>1220.2799999999997</v>
      </c>
      <c r="H47" s="80"/>
      <c r="I47" s="81">
        <f t="shared" si="0"/>
        <v>21547967</v>
      </c>
      <c r="J47" s="82">
        <f t="shared" si="9"/>
        <v>0</v>
      </c>
      <c r="K47" s="82">
        <f t="shared" si="1"/>
        <v>1089705</v>
      </c>
      <c r="L47" s="83">
        <f t="shared" si="10"/>
        <v>22637672</v>
      </c>
      <c r="M47" s="82"/>
      <c r="N47" s="84">
        <v>469</v>
      </c>
      <c r="O47" s="85">
        <v>1220.2799999999997</v>
      </c>
      <c r="P47" s="85">
        <v>0</v>
      </c>
      <c r="Q47" s="85">
        <v>0</v>
      </c>
      <c r="R47" s="86">
        <v>21530234</v>
      </c>
      <c r="S47" s="86">
        <v>0</v>
      </c>
      <c r="T47" s="86">
        <v>0</v>
      </c>
      <c r="U47" s="86">
        <v>21530234</v>
      </c>
      <c r="V47" s="86">
        <v>0</v>
      </c>
      <c r="W47" s="86">
        <v>1088812</v>
      </c>
      <c r="X47" s="86">
        <v>22619046</v>
      </c>
      <c r="Y47" s="86">
        <v>17733</v>
      </c>
      <c r="Z47" s="86">
        <v>0</v>
      </c>
      <c r="AA47" s="86">
        <v>893</v>
      </c>
      <c r="AB47" s="86">
        <v>18626</v>
      </c>
      <c r="AC47" s="87">
        <v>22637672</v>
      </c>
      <c r="AD47" s="129"/>
      <c r="AE47" s="126">
        <v>469</v>
      </c>
      <c r="AF47" s="127">
        <v>0</v>
      </c>
      <c r="AG47" s="127">
        <v>0</v>
      </c>
      <c r="AH47" s="127">
        <v>0</v>
      </c>
      <c r="AI47" s="127">
        <v>0</v>
      </c>
      <c r="AJ47" s="128">
        <v>0</v>
      </c>
      <c r="AK47" s="129"/>
      <c r="AL47" s="140">
        <v>1</v>
      </c>
      <c r="AM47" s="138">
        <v>17733</v>
      </c>
      <c r="AN47" s="138">
        <v>0</v>
      </c>
      <c r="AO47" s="138">
        <v>893</v>
      </c>
      <c r="AP47" s="128">
        <v>18626</v>
      </c>
      <c r="AQ47" s="129"/>
      <c r="AR47" s="129"/>
      <c r="AS47" s="88">
        <v>469</v>
      </c>
      <c r="AT47" s="89">
        <v>0</v>
      </c>
      <c r="AU47" s="89">
        <v>0</v>
      </c>
      <c r="AV47" s="89">
        <v>0</v>
      </c>
      <c r="AW47" s="89">
        <v>0</v>
      </c>
      <c r="AX47" s="90">
        <f t="shared" si="2"/>
        <v>0</v>
      </c>
      <c r="AY47" s="89">
        <v>0</v>
      </c>
      <c r="AZ47" s="89">
        <v>0</v>
      </c>
      <c r="BA47" s="89">
        <v>0</v>
      </c>
      <c r="BB47" s="90">
        <f t="shared" si="3"/>
        <v>0</v>
      </c>
      <c r="BC47" s="91">
        <f t="shared" si="4"/>
        <v>0</v>
      </c>
      <c r="BE47" s="88">
        <v>469</v>
      </c>
      <c r="BF47" s="92">
        <v>0</v>
      </c>
      <c r="BG47" s="93">
        <v>0</v>
      </c>
      <c r="BH47" s="93">
        <v>0</v>
      </c>
      <c r="BI47" s="93">
        <v>0</v>
      </c>
      <c r="BJ47" s="90">
        <f t="shared" si="11"/>
        <v>0</v>
      </c>
    </row>
    <row r="48" spans="1:62" x14ac:dyDescent="0.25">
      <c r="A48" s="75">
        <v>470</v>
      </c>
      <c r="B48" s="76" t="s">
        <v>68</v>
      </c>
      <c r="C48" s="77">
        <v>1622</v>
      </c>
      <c r="D48" s="78" t="str">
        <f t="shared" si="5"/>
        <v/>
      </c>
      <c r="E48" s="78">
        <f t="shared" si="6"/>
        <v>94.23</v>
      </c>
      <c r="F48" s="78">
        <f t="shared" si="7"/>
        <v>52.859243974432722</v>
      </c>
      <c r="G48" s="79">
        <f t="shared" si="8"/>
        <v>1572.13</v>
      </c>
      <c r="H48" s="80"/>
      <c r="I48" s="81">
        <f t="shared" si="0"/>
        <v>18257017</v>
      </c>
      <c r="J48" s="82">
        <f t="shared" si="9"/>
        <v>84053</v>
      </c>
      <c r="K48" s="82">
        <f t="shared" si="1"/>
        <v>1403920</v>
      </c>
      <c r="L48" s="83">
        <f t="shared" si="10"/>
        <v>19744990</v>
      </c>
      <c r="M48" s="82"/>
      <c r="N48" s="84">
        <v>470</v>
      </c>
      <c r="O48" s="85">
        <v>1572.13</v>
      </c>
      <c r="P48" s="85">
        <v>0</v>
      </c>
      <c r="Q48" s="85">
        <v>94.23</v>
      </c>
      <c r="R48" s="86">
        <v>18176727</v>
      </c>
      <c r="S48" s="86">
        <v>566209</v>
      </c>
      <c r="T48" s="86">
        <v>0</v>
      </c>
      <c r="U48" s="86">
        <v>17610518</v>
      </c>
      <c r="V48" s="86">
        <v>76241</v>
      </c>
      <c r="W48" s="86">
        <v>1350794</v>
      </c>
      <c r="X48" s="86">
        <v>19037553</v>
      </c>
      <c r="Y48" s="86">
        <v>646499</v>
      </c>
      <c r="Z48" s="86">
        <v>7812</v>
      </c>
      <c r="AA48" s="86">
        <v>53126</v>
      </c>
      <c r="AB48" s="86">
        <v>707437</v>
      </c>
      <c r="AC48" s="87">
        <v>19744990</v>
      </c>
      <c r="AD48" s="129"/>
      <c r="AE48" s="126">
        <v>470</v>
      </c>
      <c r="AF48" s="127">
        <v>52.859243974432722</v>
      </c>
      <c r="AG48" s="127">
        <v>566209</v>
      </c>
      <c r="AH48" s="127">
        <v>7812</v>
      </c>
      <c r="AI48" s="127">
        <v>47233</v>
      </c>
      <c r="AJ48" s="128">
        <v>621254</v>
      </c>
      <c r="AK48" s="129"/>
      <c r="AL48" s="140">
        <v>6.6</v>
      </c>
      <c r="AM48" s="138">
        <v>80290</v>
      </c>
      <c r="AN48" s="138">
        <v>0</v>
      </c>
      <c r="AO48" s="138">
        <v>5893</v>
      </c>
      <c r="AP48" s="128">
        <v>86183</v>
      </c>
      <c r="AQ48" s="129"/>
      <c r="AR48" s="129"/>
      <c r="AS48" s="88">
        <v>470</v>
      </c>
      <c r="AT48" s="89">
        <v>0</v>
      </c>
      <c r="AU48" s="89">
        <v>345528</v>
      </c>
      <c r="AV48" s="89">
        <v>3653</v>
      </c>
      <c r="AW48" s="89">
        <v>29109</v>
      </c>
      <c r="AX48" s="90">
        <f t="shared" si="2"/>
        <v>378290</v>
      </c>
      <c r="AY48" s="89">
        <v>-345528</v>
      </c>
      <c r="AZ48" s="89">
        <v>-3653</v>
      </c>
      <c r="BA48" s="89">
        <v>-29109</v>
      </c>
      <c r="BB48" s="90">
        <f t="shared" si="3"/>
        <v>-378290</v>
      </c>
      <c r="BC48" s="91">
        <f t="shared" si="4"/>
        <v>0</v>
      </c>
      <c r="BE48" s="88">
        <v>470</v>
      </c>
      <c r="BF48" s="92">
        <v>-32.641219171895031</v>
      </c>
      <c r="BG48" s="93">
        <v>-345528</v>
      </c>
      <c r="BH48" s="93">
        <v>-3653</v>
      </c>
      <c r="BI48" s="93">
        <v>-29109</v>
      </c>
      <c r="BJ48" s="90">
        <f t="shared" si="11"/>
        <v>-378290</v>
      </c>
    </row>
    <row r="49" spans="1:62" x14ac:dyDescent="0.25">
      <c r="A49" s="75">
        <v>474</v>
      </c>
      <c r="B49" s="76" t="s">
        <v>69</v>
      </c>
      <c r="C49" s="77">
        <v>400</v>
      </c>
      <c r="D49" s="78" t="str">
        <f t="shared" si="5"/>
        <v/>
      </c>
      <c r="E49" s="78">
        <f t="shared" si="6"/>
        <v>0</v>
      </c>
      <c r="F49" s="78">
        <f t="shared" si="7"/>
        <v>0</v>
      </c>
      <c r="G49" s="79">
        <f t="shared" si="8"/>
        <v>364.05000000000018</v>
      </c>
      <c r="H49" s="80"/>
      <c r="I49" s="81">
        <f t="shared" si="0"/>
        <v>4289733</v>
      </c>
      <c r="J49" s="82">
        <f t="shared" si="9"/>
        <v>0</v>
      </c>
      <c r="K49" s="82">
        <f t="shared" si="1"/>
        <v>325137</v>
      </c>
      <c r="L49" s="83">
        <f t="shared" si="10"/>
        <v>4614870</v>
      </c>
      <c r="M49" s="82"/>
      <c r="N49" s="84">
        <v>474</v>
      </c>
      <c r="O49" s="85">
        <v>364.05000000000018</v>
      </c>
      <c r="P49" s="85">
        <v>0</v>
      </c>
      <c r="Q49" s="85">
        <v>0</v>
      </c>
      <c r="R49" s="86">
        <v>4112504</v>
      </c>
      <c r="S49" s="86">
        <v>0</v>
      </c>
      <c r="T49" s="86">
        <v>0</v>
      </c>
      <c r="U49" s="86">
        <v>4112504</v>
      </c>
      <c r="V49" s="86">
        <v>0</v>
      </c>
      <c r="W49" s="86">
        <v>311553</v>
      </c>
      <c r="X49" s="86">
        <v>4424057</v>
      </c>
      <c r="Y49" s="86">
        <v>177229</v>
      </c>
      <c r="Z49" s="86">
        <v>0</v>
      </c>
      <c r="AA49" s="86">
        <v>13584</v>
      </c>
      <c r="AB49" s="86">
        <v>190813</v>
      </c>
      <c r="AC49" s="87">
        <v>4614870</v>
      </c>
      <c r="AD49" s="129"/>
      <c r="AE49" s="126">
        <v>474</v>
      </c>
      <c r="AF49" s="127">
        <v>0</v>
      </c>
      <c r="AG49" s="127">
        <v>0</v>
      </c>
      <c r="AH49" s="127">
        <v>0</v>
      </c>
      <c r="AI49" s="127">
        <v>0</v>
      </c>
      <c r="AJ49" s="128">
        <v>0</v>
      </c>
      <c r="AK49" s="129"/>
      <c r="AL49" s="140">
        <v>15.209999999999999</v>
      </c>
      <c r="AM49" s="138">
        <v>177229</v>
      </c>
      <c r="AN49" s="138">
        <v>0</v>
      </c>
      <c r="AO49" s="138">
        <v>13584</v>
      </c>
      <c r="AP49" s="128">
        <v>190813</v>
      </c>
      <c r="AQ49" s="129"/>
      <c r="AR49" s="129"/>
      <c r="AS49" s="88">
        <v>474</v>
      </c>
      <c r="AT49" s="89">
        <v>0</v>
      </c>
      <c r="AU49" s="89">
        <v>0</v>
      </c>
      <c r="AV49" s="89">
        <v>0</v>
      </c>
      <c r="AW49" s="89">
        <v>0</v>
      </c>
      <c r="AX49" s="90">
        <f t="shared" si="2"/>
        <v>0</v>
      </c>
      <c r="AY49" s="89">
        <v>0</v>
      </c>
      <c r="AZ49" s="89">
        <v>0</v>
      </c>
      <c r="BA49" s="89">
        <v>0</v>
      </c>
      <c r="BB49" s="90">
        <f t="shared" si="3"/>
        <v>0</v>
      </c>
      <c r="BC49" s="91">
        <f t="shared" si="4"/>
        <v>0</v>
      </c>
      <c r="BE49" s="88">
        <v>474</v>
      </c>
      <c r="BF49" s="92">
        <v>0</v>
      </c>
      <c r="BG49" s="93">
        <v>0</v>
      </c>
      <c r="BH49" s="93">
        <v>0</v>
      </c>
      <c r="BI49" s="93">
        <v>0</v>
      </c>
      <c r="BJ49" s="90">
        <f t="shared" si="11"/>
        <v>0</v>
      </c>
    </row>
    <row r="50" spans="1:62" x14ac:dyDescent="0.25">
      <c r="A50" s="75">
        <v>478</v>
      </c>
      <c r="B50" s="76" t="s">
        <v>70</v>
      </c>
      <c r="C50" s="77">
        <v>400</v>
      </c>
      <c r="D50" s="78" t="str">
        <f t="shared" si="5"/>
        <v/>
      </c>
      <c r="E50" s="78">
        <f t="shared" si="6"/>
        <v>0</v>
      </c>
      <c r="F50" s="78">
        <f t="shared" si="7"/>
        <v>0</v>
      </c>
      <c r="G50" s="79">
        <f t="shared" si="8"/>
        <v>394.62000000000006</v>
      </c>
      <c r="H50" s="80"/>
      <c r="I50" s="81">
        <f t="shared" si="0"/>
        <v>5206430</v>
      </c>
      <c r="J50" s="82">
        <f t="shared" si="9"/>
        <v>0</v>
      </c>
      <c r="K50" s="82">
        <f t="shared" si="1"/>
        <v>352396</v>
      </c>
      <c r="L50" s="83">
        <f t="shared" si="10"/>
        <v>5558826</v>
      </c>
      <c r="M50" s="82"/>
      <c r="N50" s="84">
        <v>478</v>
      </c>
      <c r="O50" s="85">
        <v>394.62000000000006</v>
      </c>
      <c r="P50" s="85">
        <v>0</v>
      </c>
      <c r="Q50" s="85">
        <v>0</v>
      </c>
      <c r="R50" s="86">
        <v>5058937</v>
      </c>
      <c r="S50" s="86">
        <v>0</v>
      </c>
      <c r="T50" s="86">
        <v>0</v>
      </c>
      <c r="U50" s="86">
        <v>5058937</v>
      </c>
      <c r="V50" s="86">
        <v>0</v>
      </c>
      <c r="W50" s="86">
        <v>342699</v>
      </c>
      <c r="X50" s="86">
        <v>5401636</v>
      </c>
      <c r="Y50" s="86">
        <v>147493</v>
      </c>
      <c r="Z50" s="86">
        <v>0</v>
      </c>
      <c r="AA50" s="86">
        <v>9697</v>
      </c>
      <c r="AB50" s="86">
        <v>157190</v>
      </c>
      <c r="AC50" s="87">
        <v>5558826</v>
      </c>
      <c r="AD50" s="129"/>
      <c r="AE50" s="126">
        <v>478</v>
      </c>
      <c r="AF50" s="127">
        <v>0</v>
      </c>
      <c r="AG50" s="127">
        <v>0</v>
      </c>
      <c r="AH50" s="127">
        <v>0</v>
      </c>
      <c r="AI50" s="127">
        <v>0</v>
      </c>
      <c r="AJ50" s="128">
        <v>0</v>
      </c>
      <c r="AK50" s="129"/>
      <c r="AL50" s="140">
        <v>10.86</v>
      </c>
      <c r="AM50" s="138">
        <v>147493</v>
      </c>
      <c r="AN50" s="138">
        <v>0</v>
      </c>
      <c r="AO50" s="138">
        <v>9697</v>
      </c>
      <c r="AP50" s="128">
        <v>157190</v>
      </c>
      <c r="AQ50" s="129"/>
      <c r="AR50" s="129"/>
      <c r="AS50" s="88">
        <v>478</v>
      </c>
      <c r="AT50" s="89">
        <v>0</v>
      </c>
      <c r="AU50" s="89">
        <v>0</v>
      </c>
      <c r="AV50" s="89">
        <v>0</v>
      </c>
      <c r="AW50" s="89">
        <v>0</v>
      </c>
      <c r="AX50" s="90">
        <f t="shared" si="2"/>
        <v>0</v>
      </c>
      <c r="AY50" s="89">
        <v>0</v>
      </c>
      <c r="AZ50" s="89">
        <v>0</v>
      </c>
      <c r="BA50" s="89">
        <v>0</v>
      </c>
      <c r="BB50" s="90">
        <f t="shared" si="3"/>
        <v>0</v>
      </c>
      <c r="BC50" s="91">
        <f t="shared" si="4"/>
        <v>0</v>
      </c>
      <c r="BE50" s="88">
        <v>478</v>
      </c>
      <c r="BF50" s="92">
        <v>0</v>
      </c>
      <c r="BG50" s="93">
        <v>0</v>
      </c>
      <c r="BH50" s="93">
        <v>0</v>
      </c>
      <c r="BI50" s="93">
        <v>0</v>
      </c>
      <c r="BJ50" s="90">
        <f t="shared" si="11"/>
        <v>0</v>
      </c>
    </row>
    <row r="51" spans="1:62" x14ac:dyDescent="0.25">
      <c r="A51" s="75">
        <v>479</v>
      </c>
      <c r="B51" s="76" t="s">
        <v>71</v>
      </c>
      <c r="C51" s="77">
        <v>400</v>
      </c>
      <c r="D51" s="78" t="str">
        <f t="shared" si="5"/>
        <v/>
      </c>
      <c r="E51" s="78">
        <f t="shared" si="6"/>
        <v>0</v>
      </c>
      <c r="F51" s="78">
        <f t="shared" si="7"/>
        <v>0</v>
      </c>
      <c r="G51" s="79">
        <f t="shared" si="8"/>
        <v>392.28000000000003</v>
      </c>
      <c r="H51" s="80"/>
      <c r="I51" s="81">
        <f t="shared" si="0"/>
        <v>5370731</v>
      </c>
      <c r="J51" s="82">
        <f t="shared" si="9"/>
        <v>0</v>
      </c>
      <c r="K51" s="82">
        <f t="shared" si="1"/>
        <v>350308</v>
      </c>
      <c r="L51" s="83">
        <f t="shared" si="10"/>
        <v>5721039</v>
      </c>
      <c r="M51" s="82"/>
      <c r="N51" s="84">
        <v>479</v>
      </c>
      <c r="O51" s="85">
        <v>392.28000000000003</v>
      </c>
      <c r="P51" s="85">
        <v>0</v>
      </c>
      <c r="Q51" s="85">
        <v>0</v>
      </c>
      <c r="R51" s="86">
        <v>5073250</v>
      </c>
      <c r="S51" s="86">
        <v>0</v>
      </c>
      <c r="T51" s="86">
        <v>0</v>
      </c>
      <c r="U51" s="86">
        <v>5073250</v>
      </c>
      <c r="V51" s="86">
        <v>0</v>
      </c>
      <c r="W51" s="86">
        <v>330815</v>
      </c>
      <c r="X51" s="86">
        <v>5404065</v>
      </c>
      <c r="Y51" s="86">
        <v>297481</v>
      </c>
      <c r="Z51" s="86">
        <v>0</v>
      </c>
      <c r="AA51" s="86">
        <v>19493</v>
      </c>
      <c r="AB51" s="86">
        <v>316974</v>
      </c>
      <c r="AC51" s="87">
        <v>5721039</v>
      </c>
      <c r="AD51" s="129"/>
      <c r="AE51" s="126">
        <v>479</v>
      </c>
      <c r="AF51" s="127">
        <v>0</v>
      </c>
      <c r="AG51" s="127">
        <v>0</v>
      </c>
      <c r="AH51" s="127">
        <v>0</v>
      </c>
      <c r="AI51" s="127">
        <v>0</v>
      </c>
      <c r="AJ51" s="128">
        <v>0</v>
      </c>
      <c r="AK51" s="129"/>
      <c r="AL51" s="140">
        <v>21.83</v>
      </c>
      <c r="AM51" s="138">
        <v>297481</v>
      </c>
      <c r="AN51" s="138">
        <v>0</v>
      </c>
      <c r="AO51" s="138">
        <v>19493</v>
      </c>
      <c r="AP51" s="128">
        <v>316974</v>
      </c>
      <c r="AQ51" s="129"/>
      <c r="AR51" s="129"/>
      <c r="AS51" s="88">
        <v>479</v>
      </c>
      <c r="AT51" s="89">
        <v>0</v>
      </c>
      <c r="AU51" s="89">
        <v>0</v>
      </c>
      <c r="AV51" s="89">
        <v>0</v>
      </c>
      <c r="AW51" s="89">
        <v>0</v>
      </c>
      <c r="AX51" s="90">
        <f t="shared" si="2"/>
        <v>0</v>
      </c>
      <c r="AY51" s="89">
        <v>0</v>
      </c>
      <c r="AZ51" s="89">
        <v>0</v>
      </c>
      <c r="BA51" s="89">
        <v>0</v>
      </c>
      <c r="BB51" s="90">
        <f t="shared" si="3"/>
        <v>0</v>
      </c>
      <c r="BC51" s="91">
        <f t="shared" si="4"/>
        <v>0</v>
      </c>
      <c r="BE51" s="88">
        <v>479</v>
      </c>
      <c r="BF51" s="92">
        <v>0</v>
      </c>
      <c r="BG51" s="93">
        <v>0</v>
      </c>
      <c r="BH51" s="93">
        <v>0</v>
      </c>
      <c r="BI51" s="93">
        <v>0</v>
      </c>
      <c r="BJ51" s="90">
        <f t="shared" si="11"/>
        <v>0</v>
      </c>
    </row>
    <row r="52" spans="1:62" x14ac:dyDescent="0.25">
      <c r="A52" s="75">
        <v>481</v>
      </c>
      <c r="B52" s="76" t="s">
        <v>72</v>
      </c>
      <c r="C52" s="77">
        <v>944</v>
      </c>
      <c r="D52" s="78">
        <f t="shared" si="5"/>
        <v>1.3499999999997916</v>
      </c>
      <c r="E52" s="78">
        <f t="shared" si="6"/>
        <v>0</v>
      </c>
      <c r="F52" s="78">
        <f t="shared" si="7"/>
        <v>0</v>
      </c>
      <c r="G52" s="79">
        <f t="shared" si="8"/>
        <v>945.35</v>
      </c>
      <c r="H52" s="80"/>
      <c r="I52" s="81">
        <f t="shared" si="0"/>
        <v>15115126</v>
      </c>
      <c r="J52" s="82">
        <f t="shared" si="9"/>
        <v>0</v>
      </c>
      <c r="K52" s="82">
        <f t="shared" si="1"/>
        <v>843236</v>
      </c>
      <c r="L52" s="83">
        <f t="shared" si="10"/>
        <v>15958362</v>
      </c>
      <c r="M52" s="82"/>
      <c r="N52" s="84">
        <v>481</v>
      </c>
      <c r="O52" s="85">
        <v>945.35</v>
      </c>
      <c r="P52" s="85">
        <v>1.3499999999997916</v>
      </c>
      <c r="Q52" s="85">
        <v>0</v>
      </c>
      <c r="R52" s="86">
        <v>15034931</v>
      </c>
      <c r="S52" s="86">
        <v>0</v>
      </c>
      <c r="T52" s="86">
        <v>0</v>
      </c>
      <c r="U52" s="86">
        <v>15034931</v>
      </c>
      <c r="V52" s="86">
        <v>0</v>
      </c>
      <c r="W52" s="86">
        <v>838776</v>
      </c>
      <c r="X52" s="86">
        <v>15873707</v>
      </c>
      <c r="Y52" s="86">
        <v>80195</v>
      </c>
      <c r="Z52" s="86">
        <v>0</v>
      </c>
      <c r="AA52" s="86">
        <v>4460</v>
      </c>
      <c r="AB52" s="86">
        <v>84655</v>
      </c>
      <c r="AC52" s="87">
        <v>15958362</v>
      </c>
      <c r="AD52" s="129"/>
      <c r="AE52" s="126">
        <v>481</v>
      </c>
      <c r="AF52" s="127">
        <v>0</v>
      </c>
      <c r="AG52" s="127">
        <v>0</v>
      </c>
      <c r="AH52" s="127">
        <v>0</v>
      </c>
      <c r="AI52" s="127">
        <v>0</v>
      </c>
      <c r="AJ52" s="128">
        <v>0</v>
      </c>
      <c r="AK52" s="129"/>
      <c r="AL52" s="140">
        <v>4.9928597873803362</v>
      </c>
      <c r="AM52" s="138">
        <v>80195</v>
      </c>
      <c r="AN52" s="138">
        <v>0</v>
      </c>
      <c r="AO52" s="138">
        <v>4460</v>
      </c>
      <c r="AP52" s="128">
        <v>84655</v>
      </c>
      <c r="AQ52" s="129"/>
      <c r="AR52" s="129"/>
      <c r="AS52" s="88">
        <v>481</v>
      </c>
      <c r="AT52" s="89">
        <v>0</v>
      </c>
      <c r="AU52" s="89">
        <v>0</v>
      </c>
      <c r="AV52" s="89">
        <v>0</v>
      </c>
      <c r="AW52" s="89">
        <v>0</v>
      </c>
      <c r="AX52" s="90">
        <f t="shared" si="2"/>
        <v>0</v>
      </c>
      <c r="AY52" s="89">
        <v>0</v>
      </c>
      <c r="AZ52" s="89">
        <v>0</v>
      </c>
      <c r="BA52" s="89">
        <v>0</v>
      </c>
      <c r="BB52" s="90">
        <f t="shared" si="3"/>
        <v>0</v>
      </c>
      <c r="BC52" s="91">
        <f t="shared" si="4"/>
        <v>0</v>
      </c>
      <c r="BE52" s="88">
        <v>481</v>
      </c>
      <c r="BF52" s="92">
        <v>0</v>
      </c>
      <c r="BG52" s="93">
        <v>0</v>
      </c>
      <c r="BH52" s="93">
        <v>0</v>
      </c>
      <c r="BI52" s="93">
        <v>0</v>
      </c>
      <c r="BJ52" s="90">
        <f t="shared" si="11"/>
        <v>0</v>
      </c>
    </row>
    <row r="53" spans="1:62" x14ac:dyDescent="0.25">
      <c r="A53" s="75">
        <v>482</v>
      </c>
      <c r="B53" s="76" t="s">
        <v>73</v>
      </c>
      <c r="C53" s="77">
        <v>288</v>
      </c>
      <c r="D53" s="78" t="str">
        <f t="shared" si="5"/>
        <v/>
      </c>
      <c r="E53" s="78">
        <f t="shared" si="6"/>
        <v>0</v>
      </c>
      <c r="F53" s="78">
        <f t="shared" si="7"/>
        <v>0</v>
      </c>
      <c r="G53" s="79">
        <f t="shared" si="8"/>
        <v>287.93</v>
      </c>
      <c r="H53" s="80"/>
      <c r="I53" s="81">
        <f t="shared" si="0"/>
        <v>3906971</v>
      </c>
      <c r="J53" s="82">
        <f t="shared" si="9"/>
        <v>0</v>
      </c>
      <c r="K53" s="82">
        <f t="shared" si="1"/>
        <v>257124</v>
      </c>
      <c r="L53" s="83">
        <f t="shared" si="10"/>
        <v>4164095</v>
      </c>
      <c r="M53" s="82"/>
      <c r="N53" s="84">
        <v>482</v>
      </c>
      <c r="O53" s="85">
        <v>287.93</v>
      </c>
      <c r="P53" s="85">
        <v>0</v>
      </c>
      <c r="Q53" s="85">
        <v>0</v>
      </c>
      <c r="R53" s="86">
        <v>3900463</v>
      </c>
      <c r="S53" s="86">
        <v>0</v>
      </c>
      <c r="T53" s="86">
        <v>0</v>
      </c>
      <c r="U53" s="86">
        <v>3900463</v>
      </c>
      <c r="V53" s="86">
        <v>0</v>
      </c>
      <c r="W53" s="86">
        <v>256660</v>
      </c>
      <c r="X53" s="86">
        <v>4157123</v>
      </c>
      <c r="Y53" s="86">
        <v>6508</v>
      </c>
      <c r="Z53" s="86">
        <v>0</v>
      </c>
      <c r="AA53" s="86">
        <v>464</v>
      </c>
      <c r="AB53" s="86">
        <v>6972</v>
      </c>
      <c r="AC53" s="87">
        <v>4164095</v>
      </c>
      <c r="AD53" s="129"/>
      <c r="AE53" s="126">
        <v>482</v>
      </c>
      <c r="AF53" s="127">
        <v>0</v>
      </c>
      <c r="AG53" s="127">
        <v>0</v>
      </c>
      <c r="AH53" s="127">
        <v>0</v>
      </c>
      <c r="AI53" s="127">
        <v>0</v>
      </c>
      <c r="AJ53" s="128">
        <v>0</v>
      </c>
      <c r="AK53" s="129"/>
      <c r="AL53" s="140">
        <v>0.52</v>
      </c>
      <c r="AM53" s="138">
        <v>6508</v>
      </c>
      <c r="AN53" s="138">
        <v>0</v>
      </c>
      <c r="AO53" s="138">
        <v>464</v>
      </c>
      <c r="AP53" s="128">
        <v>6972</v>
      </c>
      <c r="AQ53" s="129"/>
      <c r="AR53" s="129"/>
      <c r="AS53" s="88">
        <v>482</v>
      </c>
      <c r="AT53" s="89">
        <v>0</v>
      </c>
      <c r="AU53" s="89">
        <v>0</v>
      </c>
      <c r="AV53" s="89">
        <v>0</v>
      </c>
      <c r="AW53" s="89">
        <v>0</v>
      </c>
      <c r="AX53" s="90">
        <f t="shared" si="2"/>
        <v>0</v>
      </c>
      <c r="AY53" s="89">
        <v>0</v>
      </c>
      <c r="AZ53" s="89">
        <v>0</v>
      </c>
      <c r="BA53" s="89">
        <v>0</v>
      </c>
      <c r="BB53" s="90">
        <f t="shared" si="3"/>
        <v>0</v>
      </c>
      <c r="BC53" s="91">
        <f t="shared" si="4"/>
        <v>0</v>
      </c>
      <c r="BE53" s="88">
        <v>482</v>
      </c>
      <c r="BF53" s="92">
        <v>0</v>
      </c>
      <c r="BG53" s="93">
        <v>0</v>
      </c>
      <c r="BH53" s="93">
        <v>0</v>
      </c>
      <c r="BI53" s="93">
        <v>0</v>
      </c>
      <c r="BJ53" s="90">
        <f t="shared" si="11"/>
        <v>0</v>
      </c>
    </row>
    <row r="54" spans="1:62" x14ac:dyDescent="0.25">
      <c r="A54" s="75">
        <v>483</v>
      </c>
      <c r="B54" s="76" t="s">
        <v>74</v>
      </c>
      <c r="C54" s="77">
        <v>700</v>
      </c>
      <c r="D54" s="78" t="str">
        <f t="shared" si="5"/>
        <v/>
      </c>
      <c r="E54" s="78">
        <f t="shared" si="6"/>
        <v>0</v>
      </c>
      <c r="F54" s="78">
        <f t="shared" si="7"/>
        <v>0</v>
      </c>
      <c r="G54" s="79">
        <f t="shared" si="8"/>
        <v>654.65999999999974</v>
      </c>
      <c r="H54" s="80"/>
      <c r="I54" s="81">
        <f t="shared" si="0"/>
        <v>8726816</v>
      </c>
      <c r="J54" s="82">
        <f t="shared" si="9"/>
        <v>0</v>
      </c>
      <c r="K54" s="82">
        <f t="shared" si="1"/>
        <v>584625</v>
      </c>
      <c r="L54" s="83">
        <f t="shared" si="10"/>
        <v>9311441</v>
      </c>
      <c r="M54" s="82"/>
      <c r="N54" s="84">
        <v>483</v>
      </c>
      <c r="O54" s="85">
        <v>654.65999999999974</v>
      </c>
      <c r="P54" s="85">
        <v>0</v>
      </c>
      <c r="Q54" s="85">
        <v>0</v>
      </c>
      <c r="R54" s="86">
        <v>8359796</v>
      </c>
      <c r="S54" s="86">
        <v>0</v>
      </c>
      <c r="T54" s="86">
        <v>0</v>
      </c>
      <c r="U54" s="86">
        <v>8359796</v>
      </c>
      <c r="V54" s="86">
        <v>0</v>
      </c>
      <c r="W54" s="86">
        <v>560300</v>
      </c>
      <c r="X54" s="86">
        <v>8920096</v>
      </c>
      <c r="Y54" s="86">
        <v>367020</v>
      </c>
      <c r="Z54" s="86">
        <v>0</v>
      </c>
      <c r="AA54" s="86">
        <v>24325</v>
      </c>
      <c r="AB54" s="86">
        <v>391345</v>
      </c>
      <c r="AC54" s="87">
        <v>9311441</v>
      </c>
      <c r="AD54" s="129"/>
      <c r="AE54" s="126">
        <v>483</v>
      </c>
      <c r="AF54" s="127">
        <v>0</v>
      </c>
      <c r="AG54" s="127">
        <v>0</v>
      </c>
      <c r="AH54" s="127">
        <v>0</v>
      </c>
      <c r="AI54" s="127">
        <v>0</v>
      </c>
      <c r="AJ54" s="128">
        <v>0</v>
      </c>
      <c r="AK54" s="129"/>
      <c r="AL54" s="140">
        <v>27.24</v>
      </c>
      <c r="AM54" s="138">
        <v>367020</v>
      </c>
      <c r="AN54" s="138">
        <v>0</v>
      </c>
      <c r="AO54" s="138">
        <v>24325</v>
      </c>
      <c r="AP54" s="128">
        <v>391345</v>
      </c>
      <c r="AQ54" s="129"/>
      <c r="AR54" s="129"/>
      <c r="AS54" s="88">
        <v>483</v>
      </c>
      <c r="AT54" s="89">
        <v>0</v>
      </c>
      <c r="AU54" s="89">
        <v>0</v>
      </c>
      <c r="AV54" s="89">
        <v>0</v>
      </c>
      <c r="AW54" s="89">
        <v>0</v>
      </c>
      <c r="AX54" s="90">
        <f t="shared" si="2"/>
        <v>0</v>
      </c>
      <c r="AY54" s="89">
        <v>0</v>
      </c>
      <c r="AZ54" s="89">
        <v>0</v>
      </c>
      <c r="BA54" s="89">
        <v>0</v>
      </c>
      <c r="BB54" s="90">
        <f t="shared" si="3"/>
        <v>0</v>
      </c>
      <c r="BC54" s="91">
        <f t="shared" si="4"/>
        <v>0</v>
      </c>
      <c r="BE54" s="88">
        <v>483</v>
      </c>
      <c r="BF54" s="92">
        <v>0</v>
      </c>
      <c r="BG54" s="93">
        <v>0</v>
      </c>
      <c r="BH54" s="93">
        <v>0</v>
      </c>
      <c r="BI54" s="93">
        <v>0</v>
      </c>
      <c r="BJ54" s="90">
        <f t="shared" si="11"/>
        <v>0</v>
      </c>
    </row>
    <row r="55" spans="1:62" x14ac:dyDescent="0.25">
      <c r="A55" s="75">
        <v>484</v>
      </c>
      <c r="B55" s="76" t="s">
        <v>75</v>
      </c>
      <c r="C55" s="77">
        <v>1700</v>
      </c>
      <c r="D55" s="78" t="str">
        <f t="shared" si="5"/>
        <v/>
      </c>
      <c r="E55" s="78">
        <f t="shared" si="6"/>
        <v>0</v>
      </c>
      <c r="F55" s="78">
        <f t="shared" si="7"/>
        <v>0</v>
      </c>
      <c r="G55" s="79">
        <f t="shared" si="8"/>
        <v>1509.9099999999996</v>
      </c>
      <c r="H55" s="80"/>
      <c r="I55" s="81">
        <f t="shared" si="0"/>
        <v>25990851</v>
      </c>
      <c r="J55" s="82">
        <f t="shared" si="9"/>
        <v>0</v>
      </c>
      <c r="K55" s="82">
        <f t="shared" si="1"/>
        <v>1348346</v>
      </c>
      <c r="L55" s="83">
        <f t="shared" si="10"/>
        <v>27339197</v>
      </c>
      <c r="M55" s="82"/>
      <c r="N55" s="84">
        <v>484</v>
      </c>
      <c r="O55" s="85">
        <v>1509.9099999999996</v>
      </c>
      <c r="P55" s="85">
        <v>0</v>
      </c>
      <c r="Q55" s="85">
        <v>0</v>
      </c>
      <c r="R55" s="86">
        <v>25679032</v>
      </c>
      <c r="S55" s="86">
        <v>0</v>
      </c>
      <c r="T55" s="86">
        <v>0</v>
      </c>
      <c r="U55" s="86">
        <v>25679032</v>
      </c>
      <c r="V55" s="86">
        <v>0</v>
      </c>
      <c r="W55" s="86">
        <v>1332031</v>
      </c>
      <c r="X55" s="86">
        <v>27011063</v>
      </c>
      <c r="Y55" s="86">
        <v>311819</v>
      </c>
      <c r="Z55" s="86">
        <v>0</v>
      </c>
      <c r="AA55" s="86">
        <v>16315</v>
      </c>
      <c r="AB55" s="86">
        <v>328134</v>
      </c>
      <c r="AC55" s="87">
        <v>27339197</v>
      </c>
      <c r="AD55" s="129"/>
      <c r="AE55" s="126">
        <v>484</v>
      </c>
      <c r="AF55" s="127">
        <v>0</v>
      </c>
      <c r="AG55" s="127">
        <v>0</v>
      </c>
      <c r="AH55" s="127">
        <v>0</v>
      </c>
      <c r="AI55" s="127">
        <v>0</v>
      </c>
      <c r="AJ55" s="128">
        <v>0</v>
      </c>
      <c r="AK55" s="129"/>
      <c r="AL55" s="140">
        <v>18.270000000000003</v>
      </c>
      <c r="AM55" s="138">
        <v>311819</v>
      </c>
      <c r="AN55" s="138">
        <v>0</v>
      </c>
      <c r="AO55" s="138">
        <v>16315</v>
      </c>
      <c r="AP55" s="128">
        <v>328134</v>
      </c>
      <c r="AQ55" s="129"/>
      <c r="AR55" s="129"/>
      <c r="AS55" s="88">
        <v>484</v>
      </c>
      <c r="AT55" s="89">
        <v>0</v>
      </c>
      <c r="AU55" s="89">
        <v>0</v>
      </c>
      <c r="AV55" s="89">
        <v>0</v>
      </c>
      <c r="AW55" s="89">
        <v>0</v>
      </c>
      <c r="AX55" s="90">
        <f t="shared" si="2"/>
        <v>0</v>
      </c>
      <c r="AY55" s="89">
        <v>0</v>
      </c>
      <c r="AZ55" s="89">
        <v>0</v>
      </c>
      <c r="BA55" s="89">
        <v>0</v>
      </c>
      <c r="BB55" s="90">
        <f t="shared" si="3"/>
        <v>0</v>
      </c>
      <c r="BC55" s="91">
        <f t="shared" si="4"/>
        <v>0</v>
      </c>
      <c r="BE55" s="88">
        <v>484</v>
      </c>
      <c r="BF55" s="92">
        <v>0</v>
      </c>
      <c r="BG55" s="93">
        <v>0</v>
      </c>
      <c r="BH55" s="93">
        <v>0</v>
      </c>
      <c r="BI55" s="93">
        <v>0</v>
      </c>
      <c r="BJ55" s="90">
        <f t="shared" si="11"/>
        <v>0</v>
      </c>
    </row>
    <row r="56" spans="1:62" x14ac:dyDescent="0.25">
      <c r="A56" s="75">
        <v>485</v>
      </c>
      <c r="B56" s="76" t="s">
        <v>76</v>
      </c>
      <c r="C56" s="77">
        <v>480</v>
      </c>
      <c r="D56" s="78">
        <f t="shared" si="5"/>
        <v>6.6099999999997667</v>
      </c>
      <c r="E56" s="78">
        <f t="shared" si="6"/>
        <v>0</v>
      </c>
      <c r="F56" s="78">
        <f t="shared" si="7"/>
        <v>13.222906302265281</v>
      </c>
      <c r="G56" s="79">
        <f t="shared" si="8"/>
        <v>486.60999999999979</v>
      </c>
      <c r="H56" s="80"/>
      <c r="I56" s="81">
        <f t="shared" si="0"/>
        <v>6682588</v>
      </c>
      <c r="J56" s="82">
        <f t="shared" si="9"/>
        <v>0</v>
      </c>
      <c r="K56" s="82">
        <f t="shared" si="1"/>
        <v>428671</v>
      </c>
      <c r="L56" s="83">
        <f t="shared" si="10"/>
        <v>7111259</v>
      </c>
      <c r="M56" s="82"/>
      <c r="N56" s="84">
        <v>485</v>
      </c>
      <c r="O56" s="85">
        <v>486.60999999999979</v>
      </c>
      <c r="P56" s="85">
        <v>6.6099999999997667</v>
      </c>
      <c r="Q56" s="85">
        <v>0</v>
      </c>
      <c r="R56" s="86">
        <v>6626027</v>
      </c>
      <c r="S56" s="86">
        <v>184348</v>
      </c>
      <c r="T56" s="86">
        <v>0</v>
      </c>
      <c r="U56" s="86">
        <v>6441679</v>
      </c>
      <c r="V56" s="86">
        <v>0</v>
      </c>
      <c r="W56" s="86">
        <v>413286</v>
      </c>
      <c r="X56" s="86">
        <v>6854965</v>
      </c>
      <c r="Y56" s="86">
        <v>240909</v>
      </c>
      <c r="Z56" s="86">
        <v>0</v>
      </c>
      <c r="AA56" s="86">
        <v>15385</v>
      </c>
      <c r="AB56" s="86">
        <v>256294</v>
      </c>
      <c r="AC56" s="87">
        <v>7111259</v>
      </c>
      <c r="AD56" s="129"/>
      <c r="AE56" s="126">
        <v>485</v>
      </c>
      <c r="AF56" s="127">
        <v>13.222906302265281</v>
      </c>
      <c r="AG56" s="127">
        <v>184348</v>
      </c>
      <c r="AH56" s="127">
        <v>0</v>
      </c>
      <c r="AI56" s="127">
        <v>11862</v>
      </c>
      <c r="AJ56" s="128">
        <v>196210</v>
      </c>
      <c r="AK56" s="129"/>
      <c r="AL56" s="140">
        <v>3.9456649061877087</v>
      </c>
      <c r="AM56" s="138">
        <v>56561</v>
      </c>
      <c r="AN56" s="138">
        <v>0</v>
      </c>
      <c r="AO56" s="138">
        <v>3523</v>
      </c>
      <c r="AP56" s="128">
        <v>60084</v>
      </c>
      <c r="AQ56" s="129"/>
      <c r="AR56" s="129"/>
      <c r="AS56" s="88">
        <v>485</v>
      </c>
      <c r="AT56" s="89">
        <v>0</v>
      </c>
      <c r="AU56" s="89">
        <v>0</v>
      </c>
      <c r="AV56" s="89">
        <v>0</v>
      </c>
      <c r="AW56" s="89">
        <v>0</v>
      </c>
      <c r="AX56" s="90">
        <f t="shared" si="2"/>
        <v>0</v>
      </c>
      <c r="AY56" s="89">
        <v>0</v>
      </c>
      <c r="AZ56" s="89">
        <v>0</v>
      </c>
      <c r="BA56" s="89">
        <v>0</v>
      </c>
      <c r="BB56" s="90">
        <f t="shared" si="3"/>
        <v>0</v>
      </c>
      <c r="BC56" s="91">
        <f t="shared" si="4"/>
        <v>0</v>
      </c>
      <c r="BE56" s="88">
        <v>485</v>
      </c>
      <c r="BF56" s="92">
        <v>0</v>
      </c>
      <c r="BG56" s="93">
        <v>0</v>
      </c>
      <c r="BH56" s="93">
        <v>0</v>
      </c>
      <c r="BI56" s="93">
        <v>0</v>
      </c>
      <c r="BJ56" s="90">
        <f t="shared" si="11"/>
        <v>0</v>
      </c>
    </row>
    <row r="57" spans="1:62" x14ac:dyDescent="0.25">
      <c r="A57" s="75">
        <v>486</v>
      </c>
      <c r="B57" s="76" t="s">
        <v>77</v>
      </c>
      <c r="C57" s="77">
        <v>666</v>
      </c>
      <c r="D57" s="78" t="str">
        <f t="shared" si="5"/>
        <v/>
      </c>
      <c r="E57" s="78">
        <f t="shared" si="6"/>
        <v>0</v>
      </c>
      <c r="F57" s="78">
        <f t="shared" si="7"/>
        <v>0</v>
      </c>
      <c r="G57" s="79">
        <f t="shared" si="8"/>
        <v>665.64</v>
      </c>
      <c r="H57" s="80"/>
      <c r="I57" s="81">
        <f t="shared" si="0"/>
        <v>8076317</v>
      </c>
      <c r="J57" s="82">
        <f t="shared" si="9"/>
        <v>0</v>
      </c>
      <c r="K57" s="82">
        <f t="shared" si="1"/>
        <v>594415</v>
      </c>
      <c r="L57" s="83">
        <f t="shared" si="10"/>
        <v>8670732</v>
      </c>
      <c r="M57" s="82"/>
      <c r="N57" s="84">
        <v>486</v>
      </c>
      <c r="O57" s="85">
        <v>665.64</v>
      </c>
      <c r="P57" s="85">
        <v>0</v>
      </c>
      <c r="Q57" s="85">
        <v>0</v>
      </c>
      <c r="R57" s="86">
        <v>8057881</v>
      </c>
      <c r="S57" s="86">
        <v>0</v>
      </c>
      <c r="T57" s="86">
        <v>0</v>
      </c>
      <c r="U57" s="86">
        <v>8057881</v>
      </c>
      <c r="V57" s="86">
        <v>0</v>
      </c>
      <c r="W57" s="86">
        <v>593058</v>
      </c>
      <c r="X57" s="86">
        <v>8650939</v>
      </c>
      <c r="Y57" s="86">
        <v>18436</v>
      </c>
      <c r="Z57" s="86">
        <v>0</v>
      </c>
      <c r="AA57" s="86">
        <v>1357</v>
      </c>
      <c r="AB57" s="86">
        <v>19793</v>
      </c>
      <c r="AC57" s="87">
        <v>8670732</v>
      </c>
      <c r="AD57" s="129"/>
      <c r="AE57" s="126">
        <v>486</v>
      </c>
      <c r="AF57" s="127">
        <v>0</v>
      </c>
      <c r="AG57" s="127">
        <v>0</v>
      </c>
      <c r="AH57" s="127">
        <v>0</v>
      </c>
      <c r="AI57" s="127">
        <v>0</v>
      </c>
      <c r="AJ57" s="128">
        <v>0</v>
      </c>
      <c r="AK57" s="129"/>
      <c r="AL57" s="140">
        <v>1.52</v>
      </c>
      <c r="AM57" s="138">
        <v>18436</v>
      </c>
      <c r="AN57" s="138">
        <v>0</v>
      </c>
      <c r="AO57" s="138">
        <v>1357</v>
      </c>
      <c r="AP57" s="128">
        <v>19793</v>
      </c>
      <c r="AQ57" s="129"/>
      <c r="AR57" s="129"/>
      <c r="AS57" s="88">
        <v>486</v>
      </c>
      <c r="AT57" s="89">
        <v>0</v>
      </c>
      <c r="AU57" s="89">
        <v>0</v>
      </c>
      <c r="AV57" s="89">
        <v>0</v>
      </c>
      <c r="AW57" s="89">
        <v>0</v>
      </c>
      <c r="AX57" s="90">
        <f t="shared" si="2"/>
        <v>0</v>
      </c>
      <c r="AY57" s="89">
        <v>0</v>
      </c>
      <c r="AZ57" s="89">
        <v>0</v>
      </c>
      <c r="BA57" s="89">
        <v>0</v>
      </c>
      <c r="BB57" s="90">
        <f t="shared" si="3"/>
        <v>0</v>
      </c>
      <c r="BC57" s="91">
        <f t="shared" si="4"/>
        <v>0</v>
      </c>
      <c r="BE57" s="88">
        <v>486</v>
      </c>
      <c r="BF57" s="92">
        <v>0</v>
      </c>
      <c r="BG57" s="93">
        <v>0</v>
      </c>
      <c r="BH57" s="93">
        <v>0</v>
      </c>
      <c r="BI57" s="93">
        <v>0</v>
      </c>
      <c r="BJ57" s="90">
        <f t="shared" si="11"/>
        <v>0</v>
      </c>
    </row>
    <row r="58" spans="1:62" x14ac:dyDescent="0.25">
      <c r="A58" s="75">
        <v>487</v>
      </c>
      <c r="B58" s="76" t="s">
        <v>78</v>
      </c>
      <c r="C58" s="77">
        <v>1195</v>
      </c>
      <c r="D58" s="78" t="str">
        <f t="shared" si="5"/>
        <v/>
      </c>
      <c r="E58" s="78">
        <f t="shared" si="6"/>
        <v>0</v>
      </c>
      <c r="F58" s="78">
        <f t="shared" si="7"/>
        <v>23.958627638443101</v>
      </c>
      <c r="G58" s="79">
        <f t="shared" si="8"/>
        <v>1118.22</v>
      </c>
      <c r="H58" s="80"/>
      <c r="I58" s="81">
        <f t="shared" si="0"/>
        <v>18967445</v>
      </c>
      <c r="J58" s="82">
        <f t="shared" si="9"/>
        <v>0</v>
      </c>
      <c r="K58" s="82">
        <f t="shared" si="1"/>
        <v>998569</v>
      </c>
      <c r="L58" s="83">
        <f t="shared" si="10"/>
        <v>19966014</v>
      </c>
      <c r="M58" s="82"/>
      <c r="N58" s="84">
        <v>487</v>
      </c>
      <c r="O58" s="85">
        <v>1118.22</v>
      </c>
      <c r="P58" s="85">
        <v>0</v>
      </c>
      <c r="Q58" s="85">
        <v>0</v>
      </c>
      <c r="R58" s="86">
        <v>18787466</v>
      </c>
      <c r="S58" s="86">
        <v>283858</v>
      </c>
      <c r="T58" s="86">
        <v>0</v>
      </c>
      <c r="U58" s="86">
        <v>18503608</v>
      </c>
      <c r="V58" s="86">
        <v>0</v>
      </c>
      <c r="W58" s="86">
        <v>967505</v>
      </c>
      <c r="X58" s="86">
        <v>19471113</v>
      </c>
      <c r="Y58" s="86">
        <v>463837</v>
      </c>
      <c r="Z58" s="86">
        <v>0</v>
      </c>
      <c r="AA58" s="86">
        <v>31064</v>
      </c>
      <c r="AB58" s="86">
        <v>494901</v>
      </c>
      <c r="AC58" s="87">
        <v>19966014</v>
      </c>
      <c r="AD58" s="129"/>
      <c r="AE58" s="126">
        <v>487</v>
      </c>
      <c r="AF58" s="127">
        <v>23.958627638443101</v>
      </c>
      <c r="AG58" s="127">
        <v>283858</v>
      </c>
      <c r="AH58" s="127">
        <v>0</v>
      </c>
      <c r="AI58" s="127">
        <v>21411</v>
      </c>
      <c r="AJ58" s="128">
        <v>305269</v>
      </c>
      <c r="AK58" s="129"/>
      <c r="AL58" s="140">
        <v>10.81</v>
      </c>
      <c r="AM58" s="138">
        <v>179979</v>
      </c>
      <c r="AN58" s="138">
        <v>0</v>
      </c>
      <c r="AO58" s="138">
        <v>9653</v>
      </c>
      <c r="AP58" s="128">
        <v>189632</v>
      </c>
      <c r="AQ58" s="129"/>
      <c r="AR58" s="129"/>
      <c r="AS58" s="88">
        <v>487</v>
      </c>
      <c r="AT58" s="89">
        <v>0</v>
      </c>
      <c r="AU58" s="89">
        <v>20403</v>
      </c>
      <c r="AV58" s="89">
        <v>0</v>
      </c>
      <c r="AW58" s="89">
        <v>1521</v>
      </c>
      <c r="AX58" s="90">
        <f t="shared" si="2"/>
        <v>21924</v>
      </c>
      <c r="AY58" s="89">
        <v>-20403</v>
      </c>
      <c r="AZ58" s="89">
        <v>0</v>
      </c>
      <c r="BA58" s="89">
        <v>-1521</v>
      </c>
      <c r="BB58" s="90">
        <f t="shared" si="3"/>
        <v>-21924</v>
      </c>
      <c r="BC58" s="91">
        <f t="shared" si="4"/>
        <v>0</v>
      </c>
      <c r="BE58" s="88">
        <v>487</v>
      </c>
      <c r="BF58" s="92">
        <v>-1.7173894698586345</v>
      </c>
      <c r="BG58" s="93">
        <v>-20403</v>
      </c>
      <c r="BH58" s="93">
        <v>0</v>
      </c>
      <c r="BI58" s="93">
        <v>-1521</v>
      </c>
      <c r="BJ58" s="90">
        <f t="shared" si="11"/>
        <v>-21924</v>
      </c>
    </row>
    <row r="59" spans="1:62" x14ac:dyDescent="0.25">
      <c r="A59" s="75">
        <v>488</v>
      </c>
      <c r="B59" s="76" t="s">
        <v>79</v>
      </c>
      <c r="C59" s="77">
        <v>980</v>
      </c>
      <c r="D59" s="78" t="str">
        <f t="shared" si="5"/>
        <v/>
      </c>
      <c r="E59" s="78">
        <f t="shared" si="6"/>
        <v>0</v>
      </c>
      <c r="F59" s="78">
        <f t="shared" si="7"/>
        <v>0</v>
      </c>
      <c r="G59" s="79">
        <f t="shared" si="8"/>
        <v>946.28000000000031</v>
      </c>
      <c r="H59" s="80"/>
      <c r="I59" s="81">
        <f t="shared" si="0"/>
        <v>12949629</v>
      </c>
      <c r="J59" s="82">
        <f t="shared" si="9"/>
        <v>0</v>
      </c>
      <c r="K59" s="82">
        <f t="shared" si="1"/>
        <v>845029</v>
      </c>
      <c r="L59" s="83">
        <f t="shared" si="10"/>
        <v>13794658</v>
      </c>
      <c r="M59" s="82"/>
      <c r="N59" s="84">
        <v>488</v>
      </c>
      <c r="O59" s="85">
        <v>946.28000000000031</v>
      </c>
      <c r="P59" s="85">
        <v>0</v>
      </c>
      <c r="Q59" s="85">
        <v>0</v>
      </c>
      <c r="R59" s="86">
        <v>12627670</v>
      </c>
      <c r="S59" s="86">
        <v>0</v>
      </c>
      <c r="T59" s="86">
        <v>0</v>
      </c>
      <c r="U59" s="86">
        <v>12627670</v>
      </c>
      <c r="V59" s="86">
        <v>0</v>
      </c>
      <c r="W59" s="86">
        <v>824240</v>
      </c>
      <c r="X59" s="86">
        <v>13451910</v>
      </c>
      <c r="Y59" s="86">
        <v>321959</v>
      </c>
      <c r="Z59" s="86">
        <v>0</v>
      </c>
      <c r="AA59" s="86">
        <v>20789</v>
      </c>
      <c r="AB59" s="86">
        <v>342748</v>
      </c>
      <c r="AC59" s="87">
        <v>13794658</v>
      </c>
      <c r="AD59" s="129"/>
      <c r="AE59" s="126">
        <v>488</v>
      </c>
      <c r="AF59" s="127">
        <v>0</v>
      </c>
      <c r="AG59" s="127">
        <v>0</v>
      </c>
      <c r="AH59" s="127">
        <v>0</v>
      </c>
      <c r="AI59" s="127">
        <v>0</v>
      </c>
      <c r="AJ59" s="128">
        <v>0</v>
      </c>
      <c r="AK59" s="129"/>
      <c r="AL59" s="140">
        <v>23.279999999999998</v>
      </c>
      <c r="AM59" s="138">
        <v>321959</v>
      </c>
      <c r="AN59" s="138">
        <v>0</v>
      </c>
      <c r="AO59" s="138">
        <v>20789</v>
      </c>
      <c r="AP59" s="128">
        <v>342748</v>
      </c>
      <c r="AQ59" s="129"/>
      <c r="AR59" s="129"/>
      <c r="AS59" s="88">
        <v>488</v>
      </c>
      <c r="AT59" s="89">
        <v>0</v>
      </c>
      <c r="AU59" s="89">
        <v>0</v>
      </c>
      <c r="AV59" s="89">
        <v>0</v>
      </c>
      <c r="AW59" s="89">
        <v>0</v>
      </c>
      <c r="AX59" s="90">
        <f t="shared" si="2"/>
        <v>0</v>
      </c>
      <c r="AY59" s="89">
        <v>0</v>
      </c>
      <c r="AZ59" s="89">
        <v>0</v>
      </c>
      <c r="BA59" s="89">
        <v>0</v>
      </c>
      <c r="BB59" s="90">
        <f t="shared" si="3"/>
        <v>0</v>
      </c>
      <c r="BC59" s="91">
        <f t="shared" si="4"/>
        <v>0</v>
      </c>
      <c r="BE59" s="88">
        <v>488</v>
      </c>
      <c r="BF59" s="92">
        <v>0</v>
      </c>
      <c r="BG59" s="93">
        <v>0</v>
      </c>
      <c r="BH59" s="93">
        <v>0</v>
      </c>
      <c r="BI59" s="93">
        <v>0</v>
      </c>
      <c r="BJ59" s="90">
        <f t="shared" si="11"/>
        <v>0</v>
      </c>
    </row>
    <row r="60" spans="1:62" x14ac:dyDescent="0.25">
      <c r="A60" s="75">
        <v>489</v>
      </c>
      <c r="B60" s="76" t="s">
        <v>80</v>
      </c>
      <c r="C60" s="77">
        <v>838</v>
      </c>
      <c r="D60" s="78">
        <f t="shared" si="5"/>
        <v>0.20000000000004564</v>
      </c>
      <c r="E60" s="78">
        <f t="shared" si="6"/>
        <v>0</v>
      </c>
      <c r="F60" s="78">
        <f t="shared" si="7"/>
        <v>0</v>
      </c>
      <c r="G60" s="79">
        <f t="shared" si="8"/>
        <v>838.2</v>
      </c>
      <c r="H60" s="80"/>
      <c r="I60" s="81">
        <f t="shared" si="0"/>
        <v>13442448</v>
      </c>
      <c r="J60" s="82">
        <f t="shared" si="9"/>
        <v>0</v>
      </c>
      <c r="K60" s="82">
        <f t="shared" si="1"/>
        <v>748505</v>
      </c>
      <c r="L60" s="83">
        <f t="shared" si="10"/>
        <v>14190953</v>
      </c>
      <c r="M60" s="82"/>
      <c r="N60" s="84">
        <v>489</v>
      </c>
      <c r="O60" s="85">
        <v>838.2</v>
      </c>
      <c r="P60" s="85">
        <v>0.20000000000004564</v>
      </c>
      <c r="Q60" s="85">
        <v>0</v>
      </c>
      <c r="R60" s="86">
        <v>12974219</v>
      </c>
      <c r="S60" s="86">
        <v>0</v>
      </c>
      <c r="T60" s="86">
        <v>0</v>
      </c>
      <c r="U60" s="86">
        <v>12974219</v>
      </c>
      <c r="V60" s="86">
        <v>0</v>
      </c>
      <c r="W60" s="86">
        <v>721903</v>
      </c>
      <c r="X60" s="86">
        <v>13696122</v>
      </c>
      <c r="Y60" s="86">
        <v>468229</v>
      </c>
      <c r="Z60" s="86">
        <v>0</v>
      </c>
      <c r="AA60" s="86">
        <v>26602</v>
      </c>
      <c r="AB60" s="86">
        <v>494831</v>
      </c>
      <c r="AC60" s="87">
        <v>14190953</v>
      </c>
      <c r="AD60" s="129"/>
      <c r="AE60" s="126">
        <v>489</v>
      </c>
      <c r="AF60" s="127">
        <v>0</v>
      </c>
      <c r="AG60" s="127">
        <v>0</v>
      </c>
      <c r="AH60" s="127">
        <v>0</v>
      </c>
      <c r="AI60" s="127">
        <v>0</v>
      </c>
      <c r="AJ60" s="128">
        <v>0</v>
      </c>
      <c r="AK60" s="129"/>
      <c r="AL60" s="140">
        <v>29.782891911238362</v>
      </c>
      <c r="AM60" s="138">
        <v>468229</v>
      </c>
      <c r="AN60" s="138">
        <v>0</v>
      </c>
      <c r="AO60" s="138">
        <v>26602</v>
      </c>
      <c r="AP60" s="128">
        <v>494831</v>
      </c>
      <c r="AQ60" s="129"/>
      <c r="AR60" s="129"/>
      <c r="AS60" s="88">
        <v>489</v>
      </c>
      <c r="AT60" s="89">
        <v>0</v>
      </c>
      <c r="AU60" s="89">
        <v>0</v>
      </c>
      <c r="AV60" s="89">
        <v>0</v>
      </c>
      <c r="AW60" s="89">
        <v>0</v>
      </c>
      <c r="AX60" s="90">
        <f t="shared" si="2"/>
        <v>0</v>
      </c>
      <c r="AY60" s="89">
        <v>0</v>
      </c>
      <c r="AZ60" s="89">
        <v>0</v>
      </c>
      <c r="BA60" s="89">
        <v>0</v>
      </c>
      <c r="BB60" s="90">
        <f t="shared" si="3"/>
        <v>0</v>
      </c>
      <c r="BC60" s="91">
        <f t="shared" si="4"/>
        <v>0</v>
      </c>
      <c r="BE60" s="88">
        <v>489</v>
      </c>
      <c r="BF60" s="92">
        <v>0</v>
      </c>
      <c r="BG60" s="93">
        <v>0</v>
      </c>
      <c r="BH60" s="93">
        <v>0</v>
      </c>
      <c r="BI60" s="93">
        <v>0</v>
      </c>
      <c r="BJ60" s="90">
        <f t="shared" si="11"/>
        <v>0</v>
      </c>
    </row>
    <row r="61" spans="1:62" x14ac:dyDescent="0.25">
      <c r="A61" s="75">
        <v>491</v>
      </c>
      <c r="B61" s="76" t="s">
        <v>81</v>
      </c>
      <c r="C61" s="77">
        <v>1353</v>
      </c>
      <c r="D61" s="78" t="str">
        <f t="shared" si="5"/>
        <v/>
      </c>
      <c r="E61" s="78">
        <f t="shared" si="6"/>
        <v>0</v>
      </c>
      <c r="F61" s="78">
        <f t="shared" si="7"/>
        <v>0</v>
      </c>
      <c r="G61" s="79">
        <f t="shared" si="8"/>
        <v>1287.8000000000002</v>
      </c>
      <c r="H61" s="80"/>
      <c r="I61" s="81">
        <f t="shared" si="0"/>
        <v>14547259</v>
      </c>
      <c r="J61" s="82">
        <f t="shared" si="9"/>
        <v>0</v>
      </c>
      <c r="K61" s="82">
        <f t="shared" si="1"/>
        <v>1150001</v>
      </c>
      <c r="L61" s="83">
        <f t="shared" si="10"/>
        <v>15697260</v>
      </c>
      <c r="M61" s="82"/>
      <c r="N61" s="84">
        <v>491</v>
      </c>
      <c r="O61" s="85">
        <v>1287.8000000000002</v>
      </c>
      <c r="P61" s="85">
        <v>0</v>
      </c>
      <c r="Q61" s="85">
        <v>0</v>
      </c>
      <c r="R61" s="86">
        <v>14481888</v>
      </c>
      <c r="S61" s="86">
        <v>0</v>
      </c>
      <c r="T61" s="86">
        <v>0</v>
      </c>
      <c r="U61" s="86">
        <v>14481888</v>
      </c>
      <c r="V61" s="86">
        <v>0</v>
      </c>
      <c r="W61" s="86">
        <v>1144741</v>
      </c>
      <c r="X61" s="86">
        <v>15626629</v>
      </c>
      <c r="Y61" s="86">
        <v>65371</v>
      </c>
      <c r="Z61" s="86">
        <v>0</v>
      </c>
      <c r="AA61" s="86">
        <v>5260</v>
      </c>
      <c r="AB61" s="86">
        <v>70631</v>
      </c>
      <c r="AC61" s="87">
        <v>15697260</v>
      </c>
      <c r="AD61" s="129"/>
      <c r="AE61" s="126">
        <v>491</v>
      </c>
      <c r="AF61" s="127">
        <v>0</v>
      </c>
      <c r="AG61" s="127">
        <v>0</v>
      </c>
      <c r="AH61" s="127">
        <v>0</v>
      </c>
      <c r="AI61" s="127">
        <v>0</v>
      </c>
      <c r="AJ61" s="128">
        <v>0</v>
      </c>
      <c r="AK61" s="129"/>
      <c r="AL61" s="140">
        <v>5.89</v>
      </c>
      <c r="AM61" s="138">
        <v>65371</v>
      </c>
      <c r="AN61" s="138">
        <v>0</v>
      </c>
      <c r="AO61" s="138">
        <v>5260</v>
      </c>
      <c r="AP61" s="128">
        <v>70631</v>
      </c>
      <c r="AQ61" s="129"/>
      <c r="AR61" s="129"/>
      <c r="AS61" s="88">
        <v>491</v>
      </c>
      <c r="AT61" s="89">
        <v>0</v>
      </c>
      <c r="AU61" s="89">
        <v>0</v>
      </c>
      <c r="AV61" s="89">
        <v>0</v>
      </c>
      <c r="AW61" s="89">
        <v>0</v>
      </c>
      <c r="AX61" s="90">
        <f t="shared" si="2"/>
        <v>0</v>
      </c>
      <c r="AY61" s="89">
        <v>0</v>
      </c>
      <c r="AZ61" s="89">
        <v>0</v>
      </c>
      <c r="BA61" s="89">
        <v>0</v>
      </c>
      <c r="BB61" s="90">
        <f t="shared" si="3"/>
        <v>0</v>
      </c>
      <c r="BC61" s="91">
        <f t="shared" si="4"/>
        <v>0</v>
      </c>
      <c r="BE61" s="88">
        <v>491</v>
      </c>
      <c r="BF61" s="92">
        <v>0</v>
      </c>
      <c r="BG61" s="93">
        <v>0</v>
      </c>
      <c r="BH61" s="93">
        <v>0</v>
      </c>
      <c r="BI61" s="93">
        <v>0</v>
      </c>
      <c r="BJ61" s="90">
        <f t="shared" si="11"/>
        <v>0</v>
      </c>
    </row>
    <row r="62" spans="1:62" x14ac:dyDescent="0.25">
      <c r="A62" s="75">
        <v>492</v>
      </c>
      <c r="B62" s="76" t="s">
        <v>82</v>
      </c>
      <c r="C62" s="77">
        <v>360</v>
      </c>
      <c r="D62" s="78">
        <f t="shared" si="5"/>
        <v>9.6599999999999664</v>
      </c>
      <c r="E62" s="78">
        <f t="shared" si="6"/>
        <v>0</v>
      </c>
      <c r="F62" s="78">
        <f t="shared" si="7"/>
        <v>0</v>
      </c>
      <c r="G62" s="79">
        <f t="shared" si="8"/>
        <v>369.65999999999997</v>
      </c>
      <c r="H62" s="80"/>
      <c r="I62" s="81">
        <f t="shared" si="0"/>
        <v>4505244</v>
      </c>
      <c r="J62" s="82">
        <f t="shared" si="9"/>
        <v>0</v>
      </c>
      <c r="K62" s="82">
        <f t="shared" si="1"/>
        <v>321587</v>
      </c>
      <c r="L62" s="83">
        <f t="shared" si="10"/>
        <v>4826831</v>
      </c>
      <c r="M62" s="82"/>
      <c r="N62" s="84">
        <v>492</v>
      </c>
      <c r="O62" s="85">
        <v>369.65999999999997</v>
      </c>
      <c r="P62" s="85">
        <v>9.6599999999999664</v>
      </c>
      <c r="Q62" s="85">
        <v>0</v>
      </c>
      <c r="R62" s="86">
        <v>4505244</v>
      </c>
      <c r="S62" s="86">
        <v>0</v>
      </c>
      <c r="T62" s="86">
        <v>0</v>
      </c>
      <c r="U62" s="86">
        <v>4505244</v>
      </c>
      <c r="V62" s="86">
        <v>0</v>
      </c>
      <c r="W62" s="86">
        <v>321587</v>
      </c>
      <c r="X62" s="86">
        <v>4826831</v>
      </c>
      <c r="Y62" s="86">
        <v>0</v>
      </c>
      <c r="Z62" s="86">
        <v>0</v>
      </c>
      <c r="AA62" s="86">
        <v>0</v>
      </c>
      <c r="AB62" s="86">
        <v>0</v>
      </c>
      <c r="AC62" s="87">
        <v>4826831</v>
      </c>
      <c r="AD62" s="129"/>
      <c r="AE62" s="126">
        <v>492</v>
      </c>
      <c r="AF62" s="127">
        <v>0</v>
      </c>
      <c r="AG62" s="127">
        <v>0</v>
      </c>
      <c r="AH62" s="127">
        <v>0</v>
      </c>
      <c r="AI62" s="127">
        <v>0</v>
      </c>
      <c r="AJ62" s="128">
        <v>0</v>
      </c>
      <c r="AK62" s="129"/>
      <c r="AL62" s="140">
        <v>0</v>
      </c>
      <c r="AM62" s="138">
        <v>0</v>
      </c>
      <c r="AN62" s="138">
        <v>0</v>
      </c>
      <c r="AO62" s="138">
        <v>0</v>
      </c>
      <c r="AP62" s="128">
        <v>0</v>
      </c>
      <c r="AQ62" s="129"/>
      <c r="AR62" s="129"/>
      <c r="AS62" s="88">
        <v>492</v>
      </c>
      <c r="AT62" s="89">
        <v>0</v>
      </c>
      <c r="AU62" s="89">
        <v>0</v>
      </c>
      <c r="AV62" s="89">
        <v>0</v>
      </c>
      <c r="AW62" s="89">
        <v>0</v>
      </c>
      <c r="AX62" s="90">
        <f t="shared" si="2"/>
        <v>0</v>
      </c>
      <c r="AY62" s="89">
        <v>0</v>
      </c>
      <c r="AZ62" s="89">
        <v>0</v>
      </c>
      <c r="BA62" s="89">
        <v>0</v>
      </c>
      <c r="BB62" s="90">
        <f t="shared" si="3"/>
        <v>0</v>
      </c>
      <c r="BC62" s="91">
        <f t="shared" si="4"/>
        <v>0</v>
      </c>
      <c r="BE62" s="88">
        <v>492</v>
      </c>
      <c r="BF62" s="92">
        <v>0</v>
      </c>
      <c r="BG62" s="93">
        <v>0</v>
      </c>
      <c r="BH62" s="93">
        <v>0</v>
      </c>
      <c r="BI62" s="93">
        <v>0</v>
      </c>
      <c r="BJ62" s="90">
        <f t="shared" si="11"/>
        <v>0</v>
      </c>
    </row>
    <row r="63" spans="1:62" x14ac:dyDescent="0.25">
      <c r="A63" s="75">
        <v>493</v>
      </c>
      <c r="B63" s="76" t="s">
        <v>83</v>
      </c>
      <c r="C63" s="77">
        <v>215</v>
      </c>
      <c r="D63" s="78" t="str">
        <f t="shared" si="5"/>
        <v/>
      </c>
      <c r="E63" s="78">
        <f t="shared" si="6"/>
        <v>0</v>
      </c>
      <c r="F63" s="78">
        <f t="shared" si="7"/>
        <v>0</v>
      </c>
      <c r="G63" s="79">
        <f t="shared" si="8"/>
        <v>195.37</v>
      </c>
      <c r="H63" s="80"/>
      <c r="I63" s="81">
        <f t="shared" si="0"/>
        <v>2703134</v>
      </c>
      <c r="J63" s="82">
        <f t="shared" si="9"/>
        <v>0</v>
      </c>
      <c r="K63" s="82">
        <f t="shared" si="1"/>
        <v>158367</v>
      </c>
      <c r="L63" s="83">
        <f t="shared" si="10"/>
        <v>2861501</v>
      </c>
      <c r="M63" s="82"/>
      <c r="N63" s="84">
        <v>493</v>
      </c>
      <c r="O63" s="85">
        <v>195.37</v>
      </c>
      <c r="P63" s="85">
        <v>0</v>
      </c>
      <c r="Q63" s="85">
        <v>0</v>
      </c>
      <c r="R63" s="86">
        <v>2930448</v>
      </c>
      <c r="S63" s="86">
        <v>0</v>
      </c>
      <c r="T63" s="86">
        <v>0</v>
      </c>
      <c r="U63" s="86">
        <v>2930448</v>
      </c>
      <c r="V63" s="86">
        <v>0</v>
      </c>
      <c r="W63" s="86">
        <v>173573</v>
      </c>
      <c r="X63" s="86">
        <v>3104021</v>
      </c>
      <c r="Y63" s="86">
        <v>14535</v>
      </c>
      <c r="Z63" s="86">
        <v>0</v>
      </c>
      <c r="AA63" s="86">
        <v>893</v>
      </c>
      <c r="AB63" s="86">
        <v>15428</v>
      </c>
      <c r="AC63" s="87">
        <v>3119449</v>
      </c>
      <c r="AD63" s="129"/>
      <c r="AE63" s="126">
        <v>493</v>
      </c>
      <c r="AF63" s="127">
        <v>0</v>
      </c>
      <c r="AG63" s="127">
        <v>0</v>
      </c>
      <c r="AH63" s="127">
        <v>0</v>
      </c>
      <c r="AI63" s="127">
        <v>0</v>
      </c>
      <c r="AJ63" s="128">
        <v>0</v>
      </c>
      <c r="AK63" s="129"/>
      <c r="AL63" s="140">
        <v>1</v>
      </c>
      <c r="AM63" s="138">
        <v>14535</v>
      </c>
      <c r="AN63" s="138">
        <v>0</v>
      </c>
      <c r="AO63" s="138">
        <v>893</v>
      </c>
      <c r="AP63" s="128">
        <v>15428</v>
      </c>
      <c r="AQ63" s="129"/>
      <c r="AR63" s="129"/>
      <c r="AS63" s="88">
        <v>493</v>
      </c>
      <c r="AT63" s="142">
        <v>-28.129999999999967</v>
      </c>
      <c r="AU63" s="89">
        <v>-235626</v>
      </c>
      <c r="AV63" s="89">
        <v>0</v>
      </c>
      <c r="AW63" s="89">
        <v>-15607</v>
      </c>
      <c r="AX63" s="90">
        <f t="shared" si="2"/>
        <v>-251233</v>
      </c>
      <c r="AY63" s="89">
        <v>-6223</v>
      </c>
      <c r="AZ63" s="89">
        <v>0</v>
      </c>
      <c r="BA63" s="89">
        <v>-492</v>
      </c>
      <c r="BB63" s="90">
        <f t="shared" si="3"/>
        <v>-6715</v>
      </c>
      <c r="BC63" s="91">
        <f t="shared" si="4"/>
        <v>-257948</v>
      </c>
      <c r="BE63" s="88">
        <v>493</v>
      </c>
      <c r="BF63" s="92">
        <v>-0.62637634372787065</v>
      </c>
      <c r="BG63" s="93">
        <v>-6223</v>
      </c>
      <c r="BH63" s="93">
        <v>0</v>
      </c>
      <c r="BI63" s="93">
        <v>-492</v>
      </c>
      <c r="BJ63" s="90">
        <f t="shared" si="11"/>
        <v>-6715</v>
      </c>
    </row>
    <row r="64" spans="1:62" x14ac:dyDescent="0.25">
      <c r="A64" s="75">
        <v>494</v>
      </c>
      <c r="B64" s="76" t="s">
        <v>84</v>
      </c>
      <c r="C64" s="77">
        <v>780</v>
      </c>
      <c r="D64" s="78">
        <f t="shared" si="5"/>
        <v>4.009999999999601</v>
      </c>
      <c r="E64" s="78">
        <f t="shared" si="6"/>
        <v>0</v>
      </c>
      <c r="F64" s="78">
        <f t="shared" si="7"/>
        <v>18.72420043017415</v>
      </c>
      <c r="G64" s="79">
        <f t="shared" si="8"/>
        <v>784.00999999999965</v>
      </c>
      <c r="H64" s="80"/>
      <c r="I64" s="81">
        <f t="shared" si="0"/>
        <v>10010335</v>
      </c>
      <c r="J64" s="82">
        <f t="shared" si="9"/>
        <v>0</v>
      </c>
      <c r="K64" s="82">
        <f t="shared" si="1"/>
        <v>696256</v>
      </c>
      <c r="L64" s="83">
        <f t="shared" si="10"/>
        <v>10706591</v>
      </c>
      <c r="M64" s="82"/>
      <c r="N64" s="84">
        <v>494</v>
      </c>
      <c r="O64" s="85">
        <v>784.00999999999965</v>
      </c>
      <c r="P64" s="85">
        <v>4.009999999999601</v>
      </c>
      <c r="Q64" s="85">
        <v>0</v>
      </c>
      <c r="R64" s="86">
        <v>9833454</v>
      </c>
      <c r="S64" s="86">
        <v>239790</v>
      </c>
      <c r="T64" s="86">
        <v>0</v>
      </c>
      <c r="U64" s="86">
        <v>9593664</v>
      </c>
      <c r="V64" s="86">
        <v>0</v>
      </c>
      <c r="W64" s="86">
        <v>667098</v>
      </c>
      <c r="X64" s="86">
        <v>10260762</v>
      </c>
      <c r="Y64" s="86">
        <v>416671</v>
      </c>
      <c r="Z64" s="86">
        <v>0</v>
      </c>
      <c r="AA64" s="86">
        <v>29160</v>
      </c>
      <c r="AB64" s="86">
        <v>445831</v>
      </c>
      <c r="AC64" s="87">
        <v>10706593</v>
      </c>
      <c r="AD64" s="129"/>
      <c r="AE64" s="126">
        <v>494</v>
      </c>
      <c r="AF64" s="127">
        <v>18.72420043017415</v>
      </c>
      <c r="AG64" s="127">
        <v>239790</v>
      </c>
      <c r="AH64" s="127">
        <v>0</v>
      </c>
      <c r="AI64" s="127">
        <v>16728</v>
      </c>
      <c r="AJ64" s="128">
        <v>256518</v>
      </c>
      <c r="AK64" s="129"/>
      <c r="AL64" s="140">
        <v>13.928393770487627</v>
      </c>
      <c r="AM64" s="138">
        <v>176881</v>
      </c>
      <c r="AN64" s="138">
        <v>0</v>
      </c>
      <c r="AO64" s="138">
        <v>12432</v>
      </c>
      <c r="AP64" s="128">
        <v>189313</v>
      </c>
      <c r="AQ64" s="129"/>
      <c r="AR64" s="129"/>
      <c r="AS64" s="88">
        <v>494</v>
      </c>
      <c r="AT64" s="142">
        <v>0</v>
      </c>
      <c r="AU64" s="89">
        <v>-277092</v>
      </c>
      <c r="AV64" s="89">
        <v>0</v>
      </c>
      <c r="AW64" s="89">
        <v>-20284</v>
      </c>
      <c r="AX64" s="90">
        <f t="shared" si="2"/>
        <v>-297376</v>
      </c>
      <c r="AY64" s="89">
        <v>277092</v>
      </c>
      <c r="AZ64" s="89">
        <v>0</v>
      </c>
      <c r="BA64" s="89">
        <v>20282</v>
      </c>
      <c r="BB64" s="90">
        <f t="shared" si="3"/>
        <v>297374</v>
      </c>
      <c r="BC64" s="91">
        <f t="shared" si="4"/>
        <v>-2</v>
      </c>
      <c r="BE64" s="88">
        <v>494</v>
      </c>
      <c r="BF64" s="92">
        <v>22.685114611295507</v>
      </c>
      <c r="BG64" s="93">
        <v>277092</v>
      </c>
      <c r="BH64" s="93">
        <v>0</v>
      </c>
      <c r="BI64" s="93">
        <v>20282</v>
      </c>
      <c r="BJ64" s="90">
        <f t="shared" si="11"/>
        <v>297374</v>
      </c>
    </row>
    <row r="65" spans="1:62" x14ac:dyDescent="0.25">
      <c r="A65" s="75">
        <v>496</v>
      </c>
      <c r="B65" s="76" t="s">
        <v>85</v>
      </c>
      <c r="C65" s="77">
        <v>500</v>
      </c>
      <c r="D65" s="78">
        <f t="shared" si="5"/>
        <v>2.8399999999998649</v>
      </c>
      <c r="E65" s="78">
        <f t="shared" si="6"/>
        <v>256.42000000000007</v>
      </c>
      <c r="F65" s="78">
        <f t="shared" si="7"/>
        <v>0</v>
      </c>
      <c r="G65" s="79">
        <f t="shared" si="8"/>
        <v>502.83999999999986</v>
      </c>
      <c r="H65" s="80"/>
      <c r="I65" s="81">
        <f t="shared" si="0"/>
        <v>5892043</v>
      </c>
      <c r="J65" s="82">
        <f t="shared" si="9"/>
        <v>217658</v>
      </c>
      <c r="K65" s="82">
        <f t="shared" si="1"/>
        <v>446522</v>
      </c>
      <c r="L65" s="83">
        <f t="shared" si="10"/>
        <v>6556223</v>
      </c>
      <c r="M65" s="82"/>
      <c r="N65" s="84">
        <v>496</v>
      </c>
      <c r="O65" s="85">
        <v>502.83999999999986</v>
      </c>
      <c r="P65" s="85">
        <v>2.8399999999998649</v>
      </c>
      <c r="Q65" s="85">
        <v>256.42000000000007</v>
      </c>
      <c r="R65" s="86">
        <v>5828557</v>
      </c>
      <c r="S65" s="86">
        <v>0</v>
      </c>
      <c r="T65" s="86">
        <v>0</v>
      </c>
      <c r="U65" s="86">
        <v>5828557</v>
      </c>
      <c r="V65" s="86">
        <v>216369</v>
      </c>
      <c r="W65" s="86">
        <v>441709</v>
      </c>
      <c r="X65" s="86">
        <v>6486635</v>
      </c>
      <c r="Y65" s="86">
        <v>63486</v>
      </c>
      <c r="Z65" s="86">
        <v>3385</v>
      </c>
      <c r="AA65" s="86">
        <v>4813</v>
      </c>
      <c r="AB65" s="86">
        <v>71684</v>
      </c>
      <c r="AC65" s="87">
        <v>6558319</v>
      </c>
      <c r="AD65" s="129"/>
      <c r="AE65" s="126">
        <v>496</v>
      </c>
      <c r="AF65" s="127">
        <v>0</v>
      </c>
      <c r="AG65" s="127">
        <v>0</v>
      </c>
      <c r="AH65" s="127">
        <v>0</v>
      </c>
      <c r="AI65" s="127">
        <v>0</v>
      </c>
      <c r="AJ65" s="128">
        <v>0</v>
      </c>
      <c r="AK65" s="129"/>
      <c r="AL65" s="140">
        <v>5.3893882746002717</v>
      </c>
      <c r="AM65" s="138">
        <v>63486</v>
      </c>
      <c r="AN65" s="138">
        <v>3385</v>
      </c>
      <c r="AO65" s="138">
        <v>4813</v>
      </c>
      <c r="AP65" s="128">
        <v>71684</v>
      </c>
      <c r="AQ65" s="129"/>
      <c r="AR65" s="129"/>
      <c r="AS65" s="88">
        <v>496</v>
      </c>
      <c r="AT65" s="142">
        <v>0</v>
      </c>
      <c r="AU65" s="89">
        <v>0</v>
      </c>
      <c r="AV65" s="89">
        <v>-2072</v>
      </c>
      <c r="AW65" s="89">
        <v>0</v>
      </c>
      <c r="AX65" s="90">
        <f t="shared" si="2"/>
        <v>-2072</v>
      </c>
      <c r="AY65" s="89">
        <v>0</v>
      </c>
      <c r="AZ65" s="89">
        <v>-24</v>
      </c>
      <c r="BA65" s="89">
        <v>0</v>
      </c>
      <c r="BB65" s="90">
        <f t="shared" si="3"/>
        <v>-24</v>
      </c>
      <c r="BC65" s="91">
        <f t="shared" si="4"/>
        <v>-2096</v>
      </c>
      <c r="BE65" s="88">
        <v>496</v>
      </c>
      <c r="BF65" s="92">
        <v>0</v>
      </c>
      <c r="BG65" s="93">
        <v>0</v>
      </c>
      <c r="BH65" s="93">
        <v>0</v>
      </c>
      <c r="BI65" s="93">
        <v>0</v>
      </c>
      <c r="BJ65" s="90">
        <f t="shared" si="11"/>
        <v>0</v>
      </c>
    </row>
    <row r="66" spans="1:62" x14ac:dyDescent="0.25">
      <c r="A66" s="75">
        <v>497</v>
      </c>
      <c r="B66" s="76" t="s">
        <v>86</v>
      </c>
      <c r="C66" s="77">
        <v>550</v>
      </c>
      <c r="D66" s="78" t="str">
        <f t="shared" si="5"/>
        <v/>
      </c>
      <c r="E66" s="78">
        <f t="shared" si="6"/>
        <v>0</v>
      </c>
      <c r="F66" s="78">
        <f t="shared" si="7"/>
        <v>0</v>
      </c>
      <c r="G66" s="79">
        <f t="shared" si="8"/>
        <v>517.77</v>
      </c>
      <c r="H66" s="80"/>
      <c r="I66" s="81">
        <f t="shared" si="0"/>
        <v>7065994</v>
      </c>
      <c r="J66" s="82">
        <f t="shared" si="9"/>
        <v>0</v>
      </c>
      <c r="K66" s="82">
        <f t="shared" si="1"/>
        <v>462402</v>
      </c>
      <c r="L66" s="83">
        <f t="shared" si="10"/>
        <v>7528396</v>
      </c>
      <c r="M66" s="82"/>
      <c r="N66" s="84">
        <v>497</v>
      </c>
      <c r="O66" s="85">
        <v>517.77</v>
      </c>
      <c r="P66" s="85">
        <v>0</v>
      </c>
      <c r="Q66" s="85">
        <v>0</v>
      </c>
      <c r="R66" s="86">
        <v>6979040</v>
      </c>
      <c r="S66" s="86">
        <v>0</v>
      </c>
      <c r="T66" s="86">
        <v>0</v>
      </c>
      <c r="U66" s="86">
        <v>6979040</v>
      </c>
      <c r="V66" s="86">
        <v>0</v>
      </c>
      <c r="W66" s="86">
        <v>455874</v>
      </c>
      <c r="X66" s="86">
        <v>7434914</v>
      </c>
      <c r="Y66" s="86">
        <v>88780</v>
      </c>
      <c r="Z66" s="86">
        <v>0</v>
      </c>
      <c r="AA66" s="86">
        <v>6528</v>
      </c>
      <c r="AB66" s="86">
        <v>95308</v>
      </c>
      <c r="AC66" s="87">
        <v>7530222</v>
      </c>
      <c r="AD66" s="129"/>
      <c r="AE66" s="126">
        <v>497</v>
      </c>
      <c r="AF66" s="127">
        <v>0</v>
      </c>
      <c r="AG66" s="127">
        <v>0</v>
      </c>
      <c r="AH66" s="127">
        <v>0</v>
      </c>
      <c r="AI66" s="127">
        <v>0</v>
      </c>
      <c r="AJ66" s="128">
        <v>0</v>
      </c>
      <c r="AK66" s="129"/>
      <c r="AL66" s="140">
        <v>7.3100000000000005</v>
      </c>
      <c r="AM66" s="138">
        <v>88780</v>
      </c>
      <c r="AN66" s="138">
        <v>0</v>
      </c>
      <c r="AO66" s="138">
        <v>6528</v>
      </c>
      <c r="AP66" s="128">
        <v>95308</v>
      </c>
      <c r="AQ66" s="129"/>
      <c r="AR66" s="129"/>
      <c r="AS66" s="88">
        <v>497</v>
      </c>
      <c r="AT66" s="142">
        <v>0</v>
      </c>
      <c r="AU66" s="89">
        <v>-1826</v>
      </c>
      <c r="AV66" s="89">
        <v>0</v>
      </c>
      <c r="AW66" s="89">
        <v>0</v>
      </c>
      <c r="AX66" s="90">
        <f t="shared" si="2"/>
        <v>-1826</v>
      </c>
      <c r="AY66" s="89">
        <v>0</v>
      </c>
      <c r="AZ66" s="89">
        <v>0</v>
      </c>
      <c r="BA66" s="89">
        <v>0</v>
      </c>
      <c r="BB66" s="90">
        <f t="shared" si="3"/>
        <v>0</v>
      </c>
      <c r="BC66" s="91">
        <f t="shared" si="4"/>
        <v>-1826</v>
      </c>
      <c r="BE66" s="88">
        <v>497</v>
      </c>
      <c r="BF66" s="92">
        <v>0</v>
      </c>
      <c r="BG66" s="93">
        <v>0</v>
      </c>
      <c r="BH66" s="93">
        <v>0</v>
      </c>
      <c r="BI66" s="93">
        <v>0</v>
      </c>
      <c r="BJ66" s="90">
        <f t="shared" si="11"/>
        <v>0</v>
      </c>
    </row>
    <row r="67" spans="1:62" x14ac:dyDescent="0.25">
      <c r="A67" s="75">
        <v>498</v>
      </c>
      <c r="B67" s="76" t="s">
        <v>87</v>
      </c>
      <c r="C67" s="77">
        <v>376</v>
      </c>
      <c r="D67" s="78" t="str">
        <f t="shared" si="5"/>
        <v/>
      </c>
      <c r="E67" s="78">
        <f t="shared" si="6"/>
        <v>0</v>
      </c>
      <c r="F67" s="78">
        <f t="shared" si="7"/>
        <v>0</v>
      </c>
      <c r="G67" s="79">
        <f t="shared" si="8"/>
        <v>348.05999999999989</v>
      </c>
      <c r="H67" s="80"/>
      <c r="I67" s="81">
        <f t="shared" si="0"/>
        <v>4185149</v>
      </c>
      <c r="J67" s="82">
        <f t="shared" si="9"/>
        <v>0</v>
      </c>
      <c r="K67" s="82">
        <f t="shared" si="1"/>
        <v>310819</v>
      </c>
      <c r="L67" s="83">
        <f t="shared" si="10"/>
        <v>4495968</v>
      </c>
      <c r="M67" s="82"/>
      <c r="N67" s="84">
        <v>498</v>
      </c>
      <c r="O67" s="85">
        <v>348.05999999999989</v>
      </c>
      <c r="P67" s="85">
        <v>0</v>
      </c>
      <c r="Q67" s="85">
        <v>0</v>
      </c>
      <c r="R67" s="86">
        <v>4137065</v>
      </c>
      <c r="S67" s="86">
        <v>0</v>
      </c>
      <c r="T67" s="86">
        <v>0</v>
      </c>
      <c r="U67" s="86">
        <v>4137065</v>
      </c>
      <c r="V67" s="86">
        <v>0</v>
      </c>
      <c r="W67" s="86">
        <v>307247</v>
      </c>
      <c r="X67" s="86">
        <v>4444312</v>
      </c>
      <c r="Y67" s="86">
        <v>48084</v>
      </c>
      <c r="Z67" s="86">
        <v>0</v>
      </c>
      <c r="AA67" s="86">
        <v>3572</v>
      </c>
      <c r="AB67" s="86">
        <v>51656</v>
      </c>
      <c r="AC67" s="87">
        <v>4495968</v>
      </c>
      <c r="AD67" s="129"/>
      <c r="AE67" s="126">
        <v>498</v>
      </c>
      <c r="AF67" s="127">
        <v>0</v>
      </c>
      <c r="AG67" s="127">
        <v>0</v>
      </c>
      <c r="AH67" s="127">
        <v>0</v>
      </c>
      <c r="AI67" s="127">
        <v>0</v>
      </c>
      <c r="AJ67" s="128">
        <v>0</v>
      </c>
      <c r="AK67" s="129"/>
      <c r="AL67" s="140">
        <v>4</v>
      </c>
      <c r="AM67" s="138">
        <v>48084</v>
      </c>
      <c r="AN67" s="138">
        <v>0</v>
      </c>
      <c r="AO67" s="138">
        <v>3572</v>
      </c>
      <c r="AP67" s="128">
        <v>51656</v>
      </c>
      <c r="AQ67" s="129"/>
      <c r="AR67" s="129"/>
      <c r="AS67" s="88">
        <v>498</v>
      </c>
      <c r="AT67" s="89">
        <v>0</v>
      </c>
      <c r="AU67" s="89">
        <v>0</v>
      </c>
      <c r="AV67" s="89">
        <v>0</v>
      </c>
      <c r="AW67" s="89">
        <v>0</v>
      </c>
      <c r="AX67" s="90">
        <f t="shared" si="2"/>
        <v>0</v>
      </c>
      <c r="AY67" s="89">
        <v>0</v>
      </c>
      <c r="AZ67" s="89">
        <v>0</v>
      </c>
      <c r="BA67" s="89">
        <v>0</v>
      </c>
      <c r="BB67" s="90">
        <f t="shared" si="3"/>
        <v>0</v>
      </c>
      <c r="BC67" s="91">
        <f t="shared" si="4"/>
        <v>0</v>
      </c>
      <c r="BE67" s="88">
        <v>498</v>
      </c>
      <c r="BF67" s="92">
        <v>0</v>
      </c>
      <c r="BG67" s="93">
        <v>0</v>
      </c>
      <c r="BH67" s="93">
        <v>0</v>
      </c>
      <c r="BI67" s="93">
        <v>0</v>
      </c>
      <c r="BJ67" s="90">
        <f t="shared" si="11"/>
        <v>0</v>
      </c>
    </row>
    <row r="68" spans="1:62" x14ac:dyDescent="0.25">
      <c r="A68" s="75">
        <v>499</v>
      </c>
      <c r="B68" s="76" t="s">
        <v>88</v>
      </c>
      <c r="C68" s="77">
        <v>530</v>
      </c>
      <c r="D68" s="78" t="str">
        <f t="shared" si="5"/>
        <v/>
      </c>
      <c r="E68" s="78">
        <f t="shared" si="6"/>
        <v>0</v>
      </c>
      <c r="F68" s="78">
        <f t="shared" si="7"/>
        <v>0</v>
      </c>
      <c r="G68" s="79">
        <f t="shared" si="8"/>
        <v>498.14</v>
      </c>
      <c r="H68" s="80"/>
      <c r="I68" s="81">
        <f t="shared" si="0"/>
        <v>5775976</v>
      </c>
      <c r="J68" s="82">
        <f t="shared" si="9"/>
        <v>0</v>
      </c>
      <c r="K68" s="82">
        <f t="shared" si="1"/>
        <v>444845</v>
      </c>
      <c r="L68" s="83">
        <f t="shared" si="10"/>
        <v>6220821</v>
      </c>
      <c r="M68" s="82"/>
      <c r="N68" s="84">
        <v>499</v>
      </c>
      <c r="O68" s="85">
        <v>498.14</v>
      </c>
      <c r="P68" s="85">
        <v>0</v>
      </c>
      <c r="Q68" s="85">
        <v>0</v>
      </c>
      <c r="R68" s="86">
        <v>5713239</v>
      </c>
      <c r="S68" s="86">
        <v>0</v>
      </c>
      <c r="T68" s="86">
        <v>0</v>
      </c>
      <c r="U68" s="86">
        <v>5713239</v>
      </c>
      <c r="V68" s="86">
        <v>0</v>
      </c>
      <c r="W68" s="86">
        <v>439933</v>
      </c>
      <c r="X68" s="86">
        <v>6153172</v>
      </c>
      <c r="Y68" s="86">
        <v>62737</v>
      </c>
      <c r="Z68" s="86">
        <v>0</v>
      </c>
      <c r="AA68" s="86">
        <v>4912</v>
      </c>
      <c r="AB68" s="86">
        <v>67649</v>
      </c>
      <c r="AC68" s="87">
        <v>6220821</v>
      </c>
      <c r="AD68" s="129"/>
      <c r="AE68" s="126">
        <v>499</v>
      </c>
      <c r="AF68" s="127">
        <v>0</v>
      </c>
      <c r="AG68" s="127">
        <v>0</v>
      </c>
      <c r="AH68" s="127">
        <v>0</v>
      </c>
      <c r="AI68" s="127">
        <v>0</v>
      </c>
      <c r="AJ68" s="128">
        <v>0</v>
      </c>
      <c r="AK68" s="129"/>
      <c r="AL68" s="140">
        <v>5.5</v>
      </c>
      <c r="AM68" s="138">
        <v>62737</v>
      </c>
      <c r="AN68" s="138">
        <v>0</v>
      </c>
      <c r="AO68" s="138">
        <v>4912</v>
      </c>
      <c r="AP68" s="128">
        <v>67649</v>
      </c>
      <c r="AQ68" s="129"/>
      <c r="AR68" s="129"/>
      <c r="AS68" s="88">
        <v>499</v>
      </c>
      <c r="AT68" s="89">
        <v>0</v>
      </c>
      <c r="AU68" s="89">
        <v>0</v>
      </c>
      <c r="AV68" s="89">
        <v>0</v>
      </c>
      <c r="AW68" s="89">
        <v>0</v>
      </c>
      <c r="AX68" s="90">
        <f t="shared" si="2"/>
        <v>0</v>
      </c>
      <c r="AY68" s="89">
        <v>0</v>
      </c>
      <c r="AZ68" s="89">
        <v>0</v>
      </c>
      <c r="BA68" s="89">
        <v>0</v>
      </c>
      <c r="BB68" s="90">
        <f t="shared" si="3"/>
        <v>0</v>
      </c>
      <c r="BC68" s="91">
        <f t="shared" si="4"/>
        <v>0</v>
      </c>
      <c r="BE68" s="88">
        <v>499</v>
      </c>
      <c r="BF68" s="92">
        <v>0</v>
      </c>
      <c r="BG68" s="93">
        <v>0</v>
      </c>
      <c r="BH68" s="93">
        <v>0</v>
      </c>
      <c r="BI68" s="93">
        <v>0</v>
      </c>
      <c r="BJ68" s="90">
        <f t="shared" si="11"/>
        <v>0</v>
      </c>
    </row>
    <row r="69" spans="1:62" x14ac:dyDescent="0.25">
      <c r="A69" s="75">
        <v>3501</v>
      </c>
      <c r="B69" s="76" t="s">
        <v>89</v>
      </c>
      <c r="C69" s="77">
        <v>320</v>
      </c>
      <c r="D69" s="78" t="str">
        <f t="shared" si="5"/>
        <v/>
      </c>
      <c r="E69" s="78">
        <f t="shared" si="6"/>
        <v>183.95000000000002</v>
      </c>
      <c r="F69" s="78">
        <f t="shared" si="7"/>
        <v>0</v>
      </c>
      <c r="G69" s="79">
        <f t="shared" si="8"/>
        <v>284.65999999999997</v>
      </c>
      <c r="H69" s="80"/>
      <c r="I69" s="81">
        <f t="shared" si="0"/>
        <v>3910677</v>
      </c>
      <c r="J69" s="82">
        <f t="shared" si="9"/>
        <v>265806</v>
      </c>
      <c r="K69" s="82">
        <f t="shared" si="1"/>
        <v>254202</v>
      </c>
      <c r="L69" s="83">
        <f t="shared" si="10"/>
        <v>4430685</v>
      </c>
      <c r="M69" s="82"/>
      <c r="N69" s="84">
        <v>3501</v>
      </c>
      <c r="O69" s="85">
        <v>284.65999999999997</v>
      </c>
      <c r="P69" s="85">
        <v>0</v>
      </c>
      <c r="Q69" s="85">
        <v>183.95000000000002</v>
      </c>
      <c r="R69" s="86">
        <v>3869569</v>
      </c>
      <c r="S69" s="86">
        <v>0</v>
      </c>
      <c r="T69" s="86">
        <v>0</v>
      </c>
      <c r="U69" s="86">
        <v>3869569</v>
      </c>
      <c r="V69" s="86">
        <v>262916</v>
      </c>
      <c r="W69" s="86">
        <v>251523</v>
      </c>
      <c r="X69" s="86">
        <v>4384008</v>
      </c>
      <c r="Y69" s="86">
        <v>41108</v>
      </c>
      <c r="Z69" s="86">
        <v>2890</v>
      </c>
      <c r="AA69" s="86">
        <v>2679</v>
      </c>
      <c r="AB69" s="86">
        <v>46677</v>
      </c>
      <c r="AC69" s="87">
        <v>4430685</v>
      </c>
      <c r="AD69" s="129"/>
      <c r="AE69" s="126">
        <v>3501</v>
      </c>
      <c r="AF69" s="127">
        <v>0</v>
      </c>
      <c r="AG69" s="127">
        <v>0</v>
      </c>
      <c r="AH69" s="127">
        <v>0</v>
      </c>
      <c r="AI69" s="127">
        <v>0</v>
      </c>
      <c r="AJ69" s="128">
        <v>0</v>
      </c>
      <c r="AK69" s="129"/>
      <c r="AL69" s="140">
        <v>3</v>
      </c>
      <c r="AM69" s="138">
        <v>41108</v>
      </c>
      <c r="AN69" s="138">
        <v>2890</v>
      </c>
      <c r="AO69" s="138">
        <v>2679</v>
      </c>
      <c r="AP69" s="128">
        <v>46677</v>
      </c>
      <c r="AQ69" s="129"/>
      <c r="AR69" s="129"/>
      <c r="AS69" s="88">
        <v>3501</v>
      </c>
      <c r="AT69" s="89">
        <v>0</v>
      </c>
      <c r="AU69" s="89">
        <v>0</v>
      </c>
      <c r="AV69" s="89">
        <v>0</v>
      </c>
      <c r="AW69" s="89">
        <v>0</v>
      </c>
      <c r="AX69" s="90">
        <f t="shared" si="2"/>
        <v>0</v>
      </c>
      <c r="AY69" s="89">
        <v>0</v>
      </c>
      <c r="AZ69" s="89">
        <v>0</v>
      </c>
      <c r="BA69" s="89">
        <v>0</v>
      </c>
      <c r="BB69" s="90">
        <f t="shared" si="3"/>
        <v>0</v>
      </c>
      <c r="BC69" s="91">
        <f t="shared" si="4"/>
        <v>0</v>
      </c>
      <c r="BE69" s="88">
        <v>3501</v>
      </c>
      <c r="BF69" s="92">
        <v>0</v>
      </c>
      <c r="BG69" s="93">
        <v>0</v>
      </c>
      <c r="BH69" s="93">
        <v>0</v>
      </c>
      <c r="BI69" s="93">
        <v>0</v>
      </c>
      <c r="BJ69" s="90">
        <f t="shared" si="11"/>
        <v>0</v>
      </c>
    </row>
    <row r="70" spans="1:62" x14ac:dyDescent="0.25">
      <c r="A70" s="75">
        <v>3502</v>
      </c>
      <c r="B70" s="76" t="s">
        <v>90</v>
      </c>
      <c r="C70" s="77">
        <v>530</v>
      </c>
      <c r="D70" s="78" t="str">
        <f t="shared" si="5"/>
        <v/>
      </c>
      <c r="E70" s="78">
        <f t="shared" si="6"/>
        <v>0</v>
      </c>
      <c r="F70" s="78">
        <f t="shared" si="7"/>
        <v>0</v>
      </c>
      <c r="G70" s="79">
        <f t="shared" si="8"/>
        <v>488.84000000000003</v>
      </c>
      <c r="H70" s="80"/>
      <c r="I70" s="81">
        <f t="shared" si="0"/>
        <v>6218067</v>
      </c>
      <c r="J70" s="82">
        <f t="shared" si="9"/>
        <v>0</v>
      </c>
      <c r="K70" s="82">
        <f t="shared" si="1"/>
        <v>436536</v>
      </c>
      <c r="L70" s="83">
        <f t="shared" si="10"/>
        <v>6654603</v>
      </c>
      <c r="M70" s="82"/>
      <c r="N70" s="84">
        <v>3502</v>
      </c>
      <c r="O70" s="85">
        <v>488.84000000000003</v>
      </c>
      <c r="P70" s="85">
        <v>0</v>
      </c>
      <c r="Q70" s="85">
        <v>0</v>
      </c>
      <c r="R70" s="86">
        <v>6218067</v>
      </c>
      <c r="S70" s="86">
        <v>0</v>
      </c>
      <c r="T70" s="86">
        <v>0</v>
      </c>
      <c r="U70" s="86">
        <v>6218067</v>
      </c>
      <c r="V70" s="86">
        <v>0</v>
      </c>
      <c r="W70" s="86">
        <v>436536</v>
      </c>
      <c r="X70" s="86">
        <v>6654603</v>
      </c>
      <c r="Y70" s="86">
        <v>0</v>
      </c>
      <c r="Z70" s="86">
        <v>0</v>
      </c>
      <c r="AA70" s="86">
        <v>0</v>
      </c>
      <c r="AB70" s="86">
        <v>0</v>
      </c>
      <c r="AC70" s="87">
        <v>6654603</v>
      </c>
      <c r="AD70" s="129"/>
      <c r="AE70" s="126">
        <v>3502</v>
      </c>
      <c r="AF70" s="127">
        <v>0</v>
      </c>
      <c r="AG70" s="127">
        <v>0</v>
      </c>
      <c r="AH70" s="127">
        <v>0</v>
      </c>
      <c r="AI70" s="127">
        <v>0</v>
      </c>
      <c r="AJ70" s="128">
        <v>0</v>
      </c>
      <c r="AK70" s="129"/>
      <c r="AL70" s="140">
        <v>0</v>
      </c>
      <c r="AM70" s="138">
        <v>0</v>
      </c>
      <c r="AN70" s="138">
        <v>0</v>
      </c>
      <c r="AO70" s="138">
        <v>0</v>
      </c>
      <c r="AP70" s="128">
        <v>0</v>
      </c>
      <c r="AQ70" s="129"/>
      <c r="AR70" s="129"/>
      <c r="AS70" s="88">
        <v>3502</v>
      </c>
      <c r="AT70" s="89">
        <v>0</v>
      </c>
      <c r="AU70" s="89">
        <v>0</v>
      </c>
      <c r="AV70" s="89">
        <v>0</v>
      </c>
      <c r="AW70" s="89">
        <v>0</v>
      </c>
      <c r="AX70" s="90">
        <f t="shared" si="2"/>
        <v>0</v>
      </c>
      <c r="AY70" s="89">
        <v>0</v>
      </c>
      <c r="AZ70" s="89">
        <v>0</v>
      </c>
      <c r="BA70" s="89">
        <v>0</v>
      </c>
      <c r="BB70" s="90">
        <f t="shared" si="3"/>
        <v>0</v>
      </c>
      <c r="BC70" s="91">
        <f t="shared" si="4"/>
        <v>0</v>
      </c>
      <c r="BE70" s="88">
        <v>3502</v>
      </c>
      <c r="BF70" s="92">
        <v>0</v>
      </c>
      <c r="BG70" s="93">
        <v>0</v>
      </c>
      <c r="BH70" s="93">
        <v>0</v>
      </c>
      <c r="BI70" s="93">
        <v>0</v>
      </c>
      <c r="BJ70" s="90">
        <f t="shared" si="11"/>
        <v>0</v>
      </c>
    </row>
    <row r="71" spans="1:62" x14ac:dyDescent="0.25">
      <c r="A71" s="75">
        <v>3503</v>
      </c>
      <c r="B71" s="76" t="s">
        <v>91</v>
      </c>
      <c r="C71" s="77">
        <v>843</v>
      </c>
      <c r="D71" s="78" t="str">
        <f t="shared" si="5"/>
        <v/>
      </c>
      <c r="E71" s="78">
        <f t="shared" si="6"/>
        <v>0</v>
      </c>
      <c r="F71" s="78">
        <f t="shared" si="7"/>
        <v>0</v>
      </c>
      <c r="G71" s="79">
        <f t="shared" si="8"/>
        <v>842.8399999999998</v>
      </c>
      <c r="H71" s="80"/>
      <c r="I71" s="81">
        <f t="shared" si="0"/>
        <v>9597654</v>
      </c>
      <c r="J71" s="82">
        <f t="shared" si="9"/>
        <v>0</v>
      </c>
      <c r="K71" s="82">
        <f t="shared" si="1"/>
        <v>752651</v>
      </c>
      <c r="L71" s="83">
        <f t="shared" si="10"/>
        <v>10350305</v>
      </c>
      <c r="M71" s="82"/>
      <c r="N71" s="84">
        <v>3503</v>
      </c>
      <c r="O71" s="85">
        <v>842.8399999999998</v>
      </c>
      <c r="P71" s="85">
        <v>0</v>
      </c>
      <c r="Q71" s="85">
        <v>0</v>
      </c>
      <c r="R71" s="86">
        <v>9512990</v>
      </c>
      <c r="S71" s="86">
        <v>0</v>
      </c>
      <c r="T71" s="86">
        <v>0</v>
      </c>
      <c r="U71" s="86">
        <v>9512990</v>
      </c>
      <c r="V71" s="86">
        <v>0</v>
      </c>
      <c r="W71" s="86">
        <v>745990</v>
      </c>
      <c r="X71" s="86">
        <v>10258980</v>
      </c>
      <c r="Y71" s="86">
        <v>84664</v>
      </c>
      <c r="Z71" s="86">
        <v>0</v>
      </c>
      <c r="AA71" s="86">
        <v>6661</v>
      </c>
      <c r="AB71" s="86">
        <v>91325</v>
      </c>
      <c r="AC71" s="87">
        <v>10350305</v>
      </c>
      <c r="AD71" s="129"/>
      <c r="AE71" s="126">
        <v>3503</v>
      </c>
      <c r="AF71" s="127">
        <v>0</v>
      </c>
      <c r="AG71" s="127">
        <v>0</v>
      </c>
      <c r="AH71" s="127">
        <v>0</v>
      </c>
      <c r="AI71" s="127">
        <v>0</v>
      </c>
      <c r="AJ71" s="128">
        <v>0</v>
      </c>
      <c r="AK71" s="129"/>
      <c r="AL71" s="140">
        <v>7.4600000000000009</v>
      </c>
      <c r="AM71" s="138">
        <v>84664</v>
      </c>
      <c r="AN71" s="138">
        <v>0</v>
      </c>
      <c r="AO71" s="138">
        <v>6661</v>
      </c>
      <c r="AP71" s="128">
        <v>91325</v>
      </c>
      <c r="AQ71" s="129"/>
      <c r="AR71" s="129"/>
      <c r="AS71" s="88">
        <v>3503</v>
      </c>
      <c r="AT71" s="89">
        <v>0</v>
      </c>
      <c r="AU71" s="89">
        <v>0</v>
      </c>
      <c r="AV71" s="89">
        <v>0</v>
      </c>
      <c r="AW71" s="89">
        <v>0</v>
      </c>
      <c r="AX71" s="90">
        <f t="shared" si="2"/>
        <v>0</v>
      </c>
      <c r="AY71" s="89">
        <v>0</v>
      </c>
      <c r="AZ71" s="89">
        <v>0</v>
      </c>
      <c r="BA71" s="89">
        <v>0</v>
      </c>
      <c r="BB71" s="90">
        <f t="shared" si="3"/>
        <v>0</v>
      </c>
      <c r="BC71" s="91">
        <f t="shared" si="4"/>
        <v>0</v>
      </c>
      <c r="BE71" s="88">
        <v>3503</v>
      </c>
      <c r="BF71" s="92">
        <v>0</v>
      </c>
      <c r="BG71" s="93">
        <v>0</v>
      </c>
      <c r="BH71" s="93">
        <v>0</v>
      </c>
      <c r="BI71" s="93">
        <v>0</v>
      </c>
      <c r="BJ71" s="90">
        <f t="shared" si="11"/>
        <v>0</v>
      </c>
    </row>
    <row r="72" spans="1:62" x14ac:dyDescent="0.25">
      <c r="A72" s="75">
        <v>3504</v>
      </c>
      <c r="B72" s="76" t="s">
        <v>92</v>
      </c>
      <c r="C72" s="77">
        <v>280</v>
      </c>
      <c r="D72" s="78" t="str">
        <f t="shared" si="5"/>
        <v/>
      </c>
      <c r="E72" s="78">
        <f t="shared" si="6"/>
        <v>138.75000000000003</v>
      </c>
      <c r="F72" s="78">
        <f t="shared" si="7"/>
        <v>0</v>
      </c>
      <c r="G72" s="79">
        <f t="shared" si="8"/>
        <v>243.79000000000008</v>
      </c>
      <c r="H72" s="80"/>
      <c r="I72" s="81">
        <f t="shared" si="0"/>
        <v>4536662</v>
      </c>
      <c r="J72" s="82">
        <f t="shared" si="9"/>
        <v>85329</v>
      </c>
      <c r="K72" s="82">
        <f t="shared" si="1"/>
        <v>217701</v>
      </c>
      <c r="L72" s="83">
        <f t="shared" si="10"/>
        <v>4839692</v>
      </c>
      <c r="M72" s="82"/>
      <c r="N72" s="84">
        <v>3504</v>
      </c>
      <c r="O72" s="85">
        <v>243.79000000000008</v>
      </c>
      <c r="P72" s="85">
        <v>0</v>
      </c>
      <c r="Q72" s="85">
        <v>138.75000000000003</v>
      </c>
      <c r="R72" s="86">
        <v>4536662</v>
      </c>
      <c r="S72" s="86">
        <v>0</v>
      </c>
      <c r="T72" s="86">
        <v>0</v>
      </c>
      <c r="U72" s="86">
        <v>4536662</v>
      </c>
      <c r="V72" s="86">
        <v>85329</v>
      </c>
      <c r="W72" s="86">
        <v>217701</v>
      </c>
      <c r="X72" s="86">
        <v>4839692</v>
      </c>
      <c r="Y72" s="86">
        <v>0</v>
      </c>
      <c r="Z72" s="86">
        <v>0</v>
      </c>
      <c r="AA72" s="86">
        <v>0</v>
      </c>
      <c r="AB72" s="86">
        <v>0</v>
      </c>
      <c r="AC72" s="87">
        <v>4839692</v>
      </c>
      <c r="AD72" s="129"/>
      <c r="AE72" s="126">
        <v>3504</v>
      </c>
      <c r="AF72" s="127">
        <v>0</v>
      </c>
      <c r="AG72" s="127">
        <v>0</v>
      </c>
      <c r="AH72" s="127">
        <v>0</v>
      </c>
      <c r="AI72" s="127">
        <v>0</v>
      </c>
      <c r="AJ72" s="128">
        <v>0</v>
      </c>
      <c r="AK72" s="129"/>
      <c r="AL72" s="140">
        <v>0</v>
      </c>
      <c r="AM72" s="138">
        <v>0</v>
      </c>
      <c r="AN72" s="138">
        <v>0</v>
      </c>
      <c r="AO72" s="138">
        <v>0</v>
      </c>
      <c r="AP72" s="128">
        <v>0</v>
      </c>
      <c r="AQ72" s="129"/>
      <c r="AR72" s="129"/>
      <c r="AS72" s="88">
        <v>3504</v>
      </c>
      <c r="AT72" s="89">
        <v>0</v>
      </c>
      <c r="AU72" s="89">
        <v>0</v>
      </c>
      <c r="AV72" s="89">
        <v>0</v>
      </c>
      <c r="AW72" s="89">
        <v>0</v>
      </c>
      <c r="AX72" s="90">
        <f t="shared" si="2"/>
        <v>0</v>
      </c>
      <c r="AY72" s="89">
        <v>0</v>
      </c>
      <c r="AZ72" s="89">
        <v>0</v>
      </c>
      <c r="BA72" s="89">
        <v>0</v>
      </c>
      <c r="BB72" s="90">
        <f t="shared" si="3"/>
        <v>0</v>
      </c>
      <c r="BC72" s="91">
        <f t="shared" si="4"/>
        <v>0</v>
      </c>
      <c r="BE72" s="88">
        <v>3504</v>
      </c>
      <c r="BF72" s="92">
        <v>0</v>
      </c>
      <c r="BG72" s="93">
        <v>0</v>
      </c>
      <c r="BH72" s="93">
        <v>0</v>
      </c>
      <c r="BI72" s="93">
        <v>0</v>
      </c>
      <c r="BJ72" s="90">
        <f t="shared" si="11"/>
        <v>0</v>
      </c>
    </row>
    <row r="73" spans="1:62" x14ac:dyDescent="0.25">
      <c r="A73" s="75">
        <v>3506</v>
      </c>
      <c r="B73" s="76" t="s">
        <v>93</v>
      </c>
      <c r="C73" s="77">
        <v>360</v>
      </c>
      <c r="D73" s="78">
        <f t="shared" si="5"/>
        <v>0.21000000000003485</v>
      </c>
      <c r="E73" s="78">
        <f t="shared" si="6"/>
        <v>0</v>
      </c>
      <c r="F73" s="78">
        <f t="shared" si="7"/>
        <v>9.1773957882132304</v>
      </c>
      <c r="G73" s="79">
        <f t="shared" si="8"/>
        <v>360.21000000000004</v>
      </c>
      <c r="H73" s="80"/>
      <c r="I73" s="81">
        <f t="shared" si="0"/>
        <v>4721329</v>
      </c>
      <c r="J73" s="82">
        <f t="shared" si="9"/>
        <v>0</v>
      </c>
      <c r="K73" s="82">
        <f t="shared" si="1"/>
        <v>321332</v>
      </c>
      <c r="L73" s="83">
        <f t="shared" si="10"/>
        <v>5042661</v>
      </c>
      <c r="M73" s="82"/>
      <c r="N73" s="84">
        <v>3506</v>
      </c>
      <c r="O73" s="85">
        <v>360.21000000000004</v>
      </c>
      <c r="P73" s="85">
        <v>0.21000000000003485</v>
      </c>
      <c r="Q73" s="85">
        <v>0</v>
      </c>
      <c r="R73" s="86">
        <v>4607387</v>
      </c>
      <c r="S73" s="86">
        <v>108262</v>
      </c>
      <c r="T73" s="86">
        <v>0</v>
      </c>
      <c r="U73" s="86">
        <v>4499125</v>
      </c>
      <c r="V73" s="86">
        <v>0</v>
      </c>
      <c r="W73" s="86">
        <v>305098</v>
      </c>
      <c r="X73" s="86">
        <v>4804223</v>
      </c>
      <c r="Y73" s="86">
        <v>222204</v>
      </c>
      <c r="Z73" s="86">
        <v>0</v>
      </c>
      <c r="AA73" s="86">
        <v>16234</v>
      </c>
      <c r="AB73" s="86">
        <v>238438</v>
      </c>
      <c r="AC73" s="87">
        <v>5042661</v>
      </c>
      <c r="AD73" s="129"/>
      <c r="AE73" s="126">
        <v>3506</v>
      </c>
      <c r="AF73" s="127">
        <v>9.1773957882132304</v>
      </c>
      <c r="AG73" s="127">
        <v>108262</v>
      </c>
      <c r="AH73" s="127">
        <v>0</v>
      </c>
      <c r="AI73" s="127">
        <v>8206</v>
      </c>
      <c r="AJ73" s="128">
        <v>116468</v>
      </c>
      <c r="AK73" s="129"/>
      <c r="AL73" s="140">
        <v>8.9947530607145829</v>
      </c>
      <c r="AM73" s="138">
        <v>113942</v>
      </c>
      <c r="AN73" s="138">
        <v>0</v>
      </c>
      <c r="AO73" s="138">
        <v>8028</v>
      </c>
      <c r="AP73" s="128">
        <v>121970</v>
      </c>
      <c r="AQ73" s="129"/>
      <c r="AR73" s="129"/>
      <c r="AS73" s="88">
        <v>3506</v>
      </c>
      <c r="AT73" s="89">
        <v>0</v>
      </c>
      <c r="AU73" s="89">
        <v>-53670</v>
      </c>
      <c r="AV73" s="89">
        <v>0</v>
      </c>
      <c r="AW73" s="89">
        <v>-4182</v>
      </c>
      <c r="AX73" s="90">
        <f t="shared" si="2"/>
        <v>-57852</v>
      </c>
      <c r="AY73" s="89">
        <v>53670</v>
      </c>
      <c r="AZ73" s="89">
        <v>0</v>
      </c>
      <c r="BA73" s="89">
        <v>4182</v>
      </c>
      <c r="BB73" s="90">
        <f t="shared" si="3"/>
        <v>57852</v>
      </c>
      <c r="BC73" s="91">
        <f t="shared" si="4"/>
        <v>0</v>
      </c>
      <c r="BE73" s="88">
        <v>3506</v>
      </c>
      <c r="BF73" s="92">
        <v>4.6810351632042639</v>
      </c>
      <c r="BG73" s="93">
        <v>53670</v>
      </c>
      <c r="BH73" s="93">
        <v>0</v>
      </c>
      <c r="BI73" s="93">
        <v>4182</v>
      </c>
      <c r="BJ73" s="90">
        <f t="shared" si="11"/>
        <v>57852</v>
      </c>
    </row>
    <row r="74" spans="1:62" x14ac:dyDescent="0.25">
      <c r="A74" s="75">
        <v>3507</v>
      </c>
      <c r="B74" s="76" t="s">
        <v>94</v>
      </c>
      <c r="C74" s="77">
        <v>252</v>
      </c>
      <c r="D74" s="78" t="str">
        <f t="shared" si="5"/>
        <v/>
      </c>
      <c r="E74" s="78">
        <f t="shared" si="6"/>
        <v>87.309999999999988</v>
      </c>
      <c r="F74" s="78">
        <f t="shared" si="7"/>
        <v>0</v>
      </c>
      <c r="G74" s="79">
        <f t="shared" si="8"/>
        <v>208.33000000000004</v>
      </c>
      <c r="H74" s="80"/>
      <c r="I74" s="81">
        <f t="shared" ref="I74:I83" si="12">R74-S74-T74+Y74+AU74+AY74</f>
        <v>2883473</v>
      </c>
      <c r="J74" s="82">
        <f t="shared" si="9"/>
        <v>147992</v>
      </c>
      <c r="K74" s="82">
        <f t="shared" si="9"/>
        <v>186042</v>
      </c>
      <c r="L74" s="83">
        <f t="shared" si="10"/>
        <v>3217507</v>
      </c>
      <c r="M74" s="82"/>
      <c r="N74" s="84">
        <v>3507</v>
      </c>
      <c r="O74" s="85">
        <v>208.33000000000004</v>
      </c>
      <c r="P74" s="85">
        <v>0</v>
      </c>
      <c r="Q74" s="85">
        <v>87.309999999999988</v>
      </c>
      <c r="R74" s="86">
        <v>2882644</v>
      </c>
      <c r="S74" s="86">
        <v>0</v>
      </c>
      <c r="T74" s="86">
        <v>0</v>
      </c>
      <c r="U74" s="86">
        <v>2882644</v>
      </c>
      <c r="V74" s="86">
        <v>147992</v>
      </c>
      <c r="W74" s="86">
        <v>185988</v>
      </c>
      <c r="X74" s="86">
        <v>3216624</v>
      </c>
      <c r="Y74" s="86">
        <v>829</v>
      </c>
      <c r="Z74" s="86">
        <v>0</v>
      </c>
      <c r="AA74" s="86">
        <v>54</v>
      </c>
      <c r="AB74" s="86">
        <v>883</v>
      </c>
      <c r="AC74" s="87">
        <v>3217507</v>
      </c>
      <c r="AD74" s="129"/>
      <c r="AE74" s="126">
        <v>3507</v>
      </c>
      <c r="AF74" s="127">
        <v>0</v>
      </c>
      <c r="AG74" s="127">
        <v>0</v>
      </c>
      <c r="AH74" s="127">
        <v>0</v>
      </c>
      <c r="AI74" s="127">
        <v>0</v>
      </c>
      <c r="AJ74" s="128">
        <v>0</v>
      </c>
      <c r="AK74" s="129"/>
      <c r="AL74" s="140">
        <v>0.06</v>
      </c>
      <c r="AM74" s="138">
        <v>829</v>
      </c>
      <c r="AN74" s="138">
        <v>0</v>
      </c>
      <c r="AO74" s="138">
        <v>54</v>
      </c>
      <c r="AP74" s="128">
        <v>883</v>
      </c>
      <c r="AQ74" s="129"/>
      <c r="AR74" s="129"/>
      <c r="AS74" s="88">
        <v>3507</v>
      </c>
      <c r="AT74" s="89">
        <v>0</v>
      </c>
      <c r="AU74" s="89">
        <v>0</v>
      </c>
      <c r="AV74" s="89">
        <v>0</v>
      </c>
      <c r="AW74" s="89">
        <v>0</v>
      </c>
      <c r="AX74" s="90">
        <f t="shared" ref="AX74:AX83" si="13">SUM(AU74:AW74)</f>
        <v>0</v>
      </c>
      <c r="AY74" s="89">
        <v>0</v>
      </c>
      <c r="AZ74" s="89">
        <v>0</v>
      </c>
      <c r="BA74" s="89">
        <v>0</v>
      </c>
      <c r="BB74" s="90">
        <f t="shared" ref="BB74:BB83" si="14">SUM(AY74:BA74)</f>
        <v>0</v>
      </c>
      <c r="BC74" s="91">
        <f t="shared" ref="BC74:BC83" si="15">AX74+BB74</f>
        <v>0</v>
      </c>
      <c r="BE74" s="88">
        <v>3507</v>
      </c>
      <c r="BF74" s="92">
        <v>0</v>
      </c>
      <c r="BG74" s="93">
        <v>0</v>
      </c>
      <c r="BH74" s="93">
        <v>0</v>
      </c>
      <c r="BI74" s="93">
        <v>0</v>
      </c>
      <c r="BJ74" s="90">
        <f t="shared" si="11"/>
        <v>0</v>
      </c>
    </row>
    <row r="75" spans="1:62" x14ac:dyDescent="0.25">
      <c r="A75" s="75">
        <v>3508</v>
      </c>
      <c r="B75" s="76" t="s">
        <v>95</v>
      </c>
      <c r="C75" s="77">
        <v>215</v>
      </c>
      <c r="D75" s="78" t="str">
        <f t="shared" ref="D75:D83" si="16">IF(P75=0,"",P75)</f>
        <v/>
      </c>
      <c r="E75" s="78">
        <f t="shared" ref="E75:E83" si="17">Q75</f>
        <v>0</v>
      </c>
      <c r="F75" s="78">
        <f t="shared" ref="F75:F83" si="18">AF75</f>
        <v>0</v>
      </c>
      <c r="G75" s="79">
        <f t="shared" ref="G75:G83" si="19">O75</f>
        <v>188.21999999999989</v>
      </c>
      <c r="H75" s="80"/>
      <c r="I75" s="81">
        <f t="shared" si="12"/>
        <v>2651093</v>
      </c>
      <c r="J75" s="82">
        <f t="shared" ref="J75:K83" si="20">V75+Z75+AV75+AZ75</f>
        <v>0</v>
      </c>
      <c r="K75" s="82">
        <f t="shared" si="20"/>
        <v>168085</v>
      </c>
      <c r="L75" s="83">
        <f t="shared" ref="L75:L83" si="21">SUM(I75:K75)</f>
        <v>2819178</v>
      </c>
      <c r="M75" s="82"/>
      <c r="N75" s="84">
        <v>3508</v>
      </c>
      <c r="O75" s="85">
        <v>188.21999999999989</v>
      </c>
      <c r="P75" s="85">
        <v>0</v>
      </c>
      <c r="Q75" s="85">
        <v>0</v>
      </c>
      <c r="R75" s="86">
        <v>2644474</v>
      </c>
      <c r="S75" s="86">
        <v>0</v>
      </c>
      <c r="T75" s="86">
        <v>0</v>
      </c>
      <c r="U75" s="86">
        <v>2644474</v>
      </c>
      <c r="V75" s="86">
        <v>0</v>
      </c>
      <c r="W75" s="86">
        <v>167665</v>
      </c>
      <c r="X75" s="86">
        <v>2812139</v>
      </c>
      <c r="Y75" s="86">
        <v>6619</v>
      </c>
      <c r="Z75" s="86">
        <v>0</v>
      </c>
      <c r="AA75" s="86">
        <v>420</v>
      </c>
      <c r="AB75" s="86">
        <v>7039</v>
      </c>
      <c r="AC75" s="87">
        <v>2819178</v>
      </c>
      <c r="AD75" s="129"/>
      <c r="AE75" s="126">
        <v>3508</v>
      </c>
      <c r="AF75" s="127">
        <v>0</v>
      </c>
      <c r="AG75" s="127">
        <v>0</v>
      </c>
      <c r="AH75" s="127">
        <v>0</v>
      </c>
      <c r="AI75" s="127">
        <v>0</v>
      </c>
      <c r="AJ75" s="128">
        <v>0</v>
      </c>
      <c r="AK75" s="129"/>
      <c r="AL75" s="140">
        <v>0.47</v>
      </c>
      <c r="AM75" s="138">
        <v>6619</v>
      </c>
      <c r="AN75" s="138">
        <v>0</v>
      </c>
      <c r="AO75" s="138">
        <v>420</v>
      </c>
      <c r="AP75" s="128">
        <v>7039</v>
      </c>
      <c r="AQ75" s="129"/>
      <c r="AR75" s="129"/>
      <c r="AS75" s="88">
        <v>3508</v>
      </c>
      <c r="AT75" s="89">
        <v>0</v>
      </c>
      <c r="AU75" s="89">
        <v>0</v>
      </c>
      <c r="AV75" s="89">
        <v>0</v>
      </c>
      <c r="AW75" s="89">
        <v>0</v>
      </c>
      <c r="AX75" s="90">
        <f t="shared" si="13"/>
        <v>0</v>
      </c>
      <c r="AY75" s="89">
        <v>0</v>
      </c>
      <c r="AZ75" s="89">
        <v>0</v>
      </c>
      <c r="BA75" s="89">
        <v>0</v>
      </c>
      <c r="BB75" s="90">
        <f t="shared" si="14"/>
        <v>0</v>
      </c>
      <c r="BC75" s="91">
        <f t="shared" si="15"/>
        <v>0</v>
      </c>
      <c r="BE75" s="88">
        <v>3508</v>
      </c>
      <c r="BF75" s="92">
        <v>0</v>
      </c>
      <c r="BG75" s="93">
        <v>0</v>
      </c>
      <c r="BH75" s="93">
        <v>0</v>
      </c>
      <c r="BI75" s="93">
        <v>0</v>
      </c>
      <c r="BJ75" s="90">
        <f t="shared" ref="BJ75:BJ83" si="22">SUM(BG75:BI75)</f>
        <v>0</v>
      </c>
    </row>
    <row r="76" spans="1:62" x14ac:dyDescent="0.25">
      <c r="A76" s="75">
        <v>3509</v>
      </c>
      <c r="B76" s="76" t="s">
        <v>96</v>
      </c>
      <c r="C76" s="77">
        <v>490</v>
      </c>
      <c r="D76" s="78" t="str">
        <f t="shared" si="16"/>
        <v/>
      </c>
      <c r="E76" s="78">
        <f t="shared" si="17"/>
        <v>0</v>
      </c>
      <c r="F76" s="78">
        <f t="shared" si="18"/>
        <v>0</v>
      </c>
      <c r="G76" s="79">
        <f t="shared" si="19"/>
        <v>458.86999999999978</v>
      </c>
      <c r="H76" s="80"/>
      <c r="I76" s="81">
        <f t="shared" si="12"/>
        <v>5398633</v>
      </c>
      <c r="J76" s="82">
        <f t="shared" si="20"/>
        <v>0</v>
      </c>
      <c r="K76" s="82">
        <f t="shared" si="20"/>
        <v>409772</v>
      </c>
      <c r="L76" s="83">
        <f t="shared" si="21"/>
        <v>5808405</v>
      </c>
      <c r="M76" s="82"/>
      <c r="N76" s="84">
        <v>3509</v>
      </c>
      <c r="O76" s="85">
        <v>458.86999999999978</v>
      </c>
      <c r="P76" s="85">
        <v>0</v>
      </c>
      <c r="Q76" s="85">
        <v>0</v>
      </c>
      <c r="R76" s="86">
        <v>5316749</v>
      </c>
      <c r="S76" s="86">
        <v>0</v>
      </c>
      <c r="T76" s="86">
        <v>0</v>
      </c>
      <c r="U76" s="86">
        <v>5316749</v>
      </c>
      <c r="V76" s="86">
        <v>0</v>
      </c>
      <c r="W76" s="86">
        <v>403548</v>
      </c>
      <c r="X76" s="86">
        <v>5720297</v>
      </c>
      <c r="Y76" s="86">
        <v>81884</v>
      </c>
      <c r="Z76" s="86">
        <v>0</v>
      </c>
      <c r="AA76" s="86">
        <v>6224</v>
      </c>
      <c r="AB76" s="86">
        <v>88108</v>
      </c>
      <c r="AC76" s="87">
        <v>5808405</v>
      </c>
      <c r="AD76" s="129"/>
      <c r="AE76" s="126">
        <v>3509</v>
      </c>
      <c r="AF76" s="127">
        <v>0</v>
      </c>
      <c r="AG76" s="127">
        <v>0</v>
      </c>
      <c r="AH76" s="127">
        <v>0</v>
      </c>
      <c r="AI76" s="127">
        <v>0</v>
      </c>
      <c r="AJ76" s="128">
        <v>0</v>
      </c>
      <c r="AK76" s="129"/>
      <c r="AL76" s="140">
        <v>6.97</v>
      </c>
      <c r="AM76" s="138">
        <v>81884</v>
      </c>
      <c r="AN76" s="138">
        <v>0</v>
      </c>
      <c r="AO76" s="138">
        <v>6224</v>
      </c>
      <c r="AP76" s="128">
        <v>88108</v>
      </c>
      <c r="AQ76" s="129"/>
      <c r="AR76" s="129"/>
      <c r="AS76" s="88">
        <v>3509</v>
      </c>
      <c r="AT76" s="89">
        <v>0</v>
      </c>
      <c r="AU76" s="89">
        <v>0</v>
      </c>
      <c r="AV76" s="89">
        <v>0</v>
      </c>
      <c r="AW76" s="89">
        <v>0</v>
      </c>
      <c r="AX76" s="90">
        <f t="shared" si="13"/>
        <v>0</v>
      </c>
      <c r="AY76" s="89">
        <v>0</v>
      </c>
      <c r="AZ76" s="89">
        <v>0</v>
      </c>
      <c r="BA76" s="89">
        <v>0</v>
      </c>
      <c r="BB76" s="90">
        <f t="shared" si="14"/>
        <v>0</v>
      </c>
      <c r="BC76" s="91">
        <f t="shared" si="15"/>
        <v>0</v>
      </c>
      <c r="BE76" s="88">
        <v>3509</v>
      </c>
      <c r="BF76" s="92">
        <v>0</v>
      </c>
      <c r="BG76" s="93">
        <v>0</v>
      </c>
      <c r="BH76" s="93">
        <v>0</v>
      </c>
      <c r="BI76" s="93">
        <v>0</v>
      </c>
      <c r="BJ76" s="90">
        <f t="shared" si="22"/>
        <v>0</v>
      </c>
    </row>
    <row r="77" spans="1:62" x14ac:dyDescent="0.25">
      <c r="A77" s="75">
        <v>3510</v>
      </c>
      <c r="B77" s="76" t="s">
        <v>97</v>
      </c>
      <c r="C77" s="77">
        <v>270</v>
      </c>
      <c r="D77" s="78" t="str">
        <f t="shared" si="16"/>
        <v/>
      </c>
      <c r="E77" s="78">
        <f t="shared" si="17"/>
        <v>0</v>
      </c>
      <c r="F77" s="78">
        <f t="shared" si="18"/>
        <v>0</v>
      </c>
      <c r="G77" s="79">
        <f t="shared" si="19"/>
        <v>269.72000000000003</v>
      </c>
      <c r="H77" s="80"/>
      <c r="I77" s="81">
        <f t="shared" si="12"/>
        <v>3416407</v>
      </c>
      <c r="J77" s="82">
        <f t="shared" si="20"/>
        <v>0</v>
      </c>
      <c r="K77" s="82">
        <f t="shared" si="20"/>
        <v>244066</v>
      </c>
      <c r="L77" s="83">
        <f t="shared" si="21"/>
        <v>3660473</v>
      </c>
      <c r="M77" s="82"/>
      <c r="N77" s="84">
        <v>3510</v>
      </c>
      <c r="O77" s="85">
        <v>269.72000000000003</v>
      </c>
      <c r="P77" s="85">
        <v>0</v>
      </c>
      <c r="Q77" s="85">
        <v>0</v>
      </c>
      <c r="R77" s="86">
        <v>3373222</v>
      </c>
      <c r="S77" s="86">
        <v>0</v>
      </c>
      <c r="T77" s="86">
        <v>0</v>
      </c>
      <c r="U77" s="86">
        <v>3373222</v>
      </c>
      <c r="V77" s="86">
        <v>0</v>
      </c>
      <c r="W77" s="86">
        <v>240859</v>
      </c>
      <c r="X77" s="86">
        <v>3614081</v>
      </c>
      <c r="Y77" s="86">
        <v>0</v>
      </c>
      <c r="Z77" s="86">
        <v>0</v>
      </c>
      <c r="AA77" s="86">
        <v>0</v>
      </c>
      <c r="AB77" s="86">
        <v>0</v>
      </c>
      <c r="AC77" s="87">
        <v>3614081</v>
      </c>
      <c r="AD77" s="129"/>
      <c r="AE77" s="126">
        <v>3510</v>
      </c>
      <c r="AF77" s="127">
        <v>0</v>
      </c>
      <c r="AG77" s="127">
        <v>0</v>
      </c>
      <c r="AH77" s="127">
        <v>0</v>
      </c>
      <c r="AI77" s="127">
        <v>0</v>
      </c>
      <c r="AJ77" s="128">
        <v>0</v>
      </c>
      <c r="AK77" s="129"/>
      <c r="AL77" s="140">
        <v>0</v>
      </c>
      <c r="AM77" s="138">
        <v>0</v>
      </c>
      <c r="AN77" s="138">
        <v>0</v>
      </c>
      <c r="AO77" s="138">
        <v>0</v>
      </c>
      <c r="AP77" s="128">
        <v>0</v>
      </c>
      <c r="AQ77" s="129"/>
      <c r="AR77" s="129"/>
      <c r="AS77" s="88">
        <v>3510</v>
      </c>
      <c r="AT77" s="142">
        <v>3.589999999999975</v>
      </c>
      <c r="AU77" s="89">
        <v>43185</v>
      </c>
      <c r="AV77" s="89">
        <v>0</v>
      </c>
      <c r="AW77" s="89">
        <v>3207</v>
      </c>
      <c r="AX77" s="90">
        <f t="shared" si="13"/>
        <v>46392</v>
      </c>
      <c r="AY77" s="89">
        <v>0</v>
      </c>
      <c r="AZ77" s="89">
        <v>0</v>
      </c>
      <c r="BA77" s="89">
        <v>0</v>
      </c>
      <c r="BB77" s="90">
        <f t="shared" si="14"/>
        <v>0</v>
      </c>
      <c r="BC77" s="91">
        <f t="shared" si="15"/>
        <v>46392</v>
      </c>
      <c r="BE77" s="88">
        <v>3510</v>
      </c>
      <c r="BF77" s="92">
        <v>0</v>
      </c>
      <c r="BG77" s="93">
        <v>0</v>
      </c>
      <c r="BH77" s="93">
        <v>0</v>
      </c>
      <c r="BI77" s="93">
        <v>0</v>
      </c>
      <c r="BJ77" s="90">
        <f t="shared" si="22"/>
        <v>0</v>
      </c>
    </row>
    <row r="78" spans="1:62" x14ac:dyDescent="0.25">
      <c r="A78" s="75">
        <v>3513</v>
      </c>
      <c r="B78" s="76" t="s">
        <v>98</v>
      </c>
      <c r="C78" s="77">
        <v>525</v>
      </c>
      <c r="D78" s="78">
        <f t="shared" si="16"/>
        <v>17.77999999999998</v>
      </c>
      <c r="E78" s="78">
        <f t="shared" si="17"/>
        <v>0</v>
      </c>
      <c r="F78" s="78">
        <f t="shared" si="18"/>
        <v>0</v>
      </c>
      <c r="G78" s="79">
        <f t="shared" si="19"/>
        <v>542.78000000000009</v>
      </c>
      <c r="H78" s="80"/>
      <c r="I78" s="81">
        <f t="shared" si="12"/>
        <v>6260273</v>
      </c>
      <c r="J78" s="82">
        <f t="shared" si="20"/>
        <v>0</v>
      </c>
      <c r="K78" s="82">
        <f t="shared" si="20"/>
        <v>468955</v>
      </c>
      <c r="L78" s="83">
        <f t="shared" si="21"/>
        <v>6729228</v>
      </c>
      <c r="M78" s="82"/>
      <c r="N78" s="84">
        <v>3513</v>
      </c>
      <c r="O78" s="85">
        <v>542.78000000000009</v>
      </c>
      <c r="P78" s="85">
        <v>17.77999999999998</v>
      </c>
      <c r="Q78" s="85">
        <v>0</v>
      </c>
      <c r="R78" s="86">
        <v>6139276</v>
      </c>
      <c r="S78" s="86">
        <v>0</v>
      </c>
      <c r="T78" s="86">
        <v>0</v>
      </c>
      <c r="U78" s="86">
        <v>6139276</v>
      </c>
      <c r="V78" s="86">
        <v>0</v>
      </c>
      <c r="W78" s="86">
        <v>460212</v>
      </c>
      <c r="X78" s="86">
        <v>6599488</v>
      </c>
      <c r="Y78" s="86">
        <v>120997</v>
      </c>
      <c r="Z78" s="86">
        <v>0</v>
      </c>
      <c r="AA78" s="86">
        <v>8743</v>
      </c>
      <c r="AB78" s="86">
        <v>129740</v>
      </c>
      <c r="AC78" s="87">
        <v>6729228</v>
      </c>
      <c r="AD78" s="129"/>
      <c r="AE78" s="126">
        <v>3513</v>
      </c>
      <c r="AF78" s="127">
        <v>0</v>
      </c>
      <c r="AG78" s="127">
        <v>0</v>
      </c>
      <c r="AH78" s="127">
        <v>0</v>
      </c>
      <c r="AI78" s="127">
        <v>0</v>
      </c>
      <c r="AJ78" s="128">
        <v>0</v>
      </c>
      <c r="AK78" s="129"/>
      <c r="AL78" s="140">
        <v>9.7884962599948402</v>
      </c>
      <c r="AM78" s="138">
        <v>120997</v>
      </c>
      <c r="AN78" s="138">
        <v>0</v>
      </c>
      <c r="AO78" s="138">
        <v>8743</v>
      </c>
      <c r="AP78" s="128">
        <v>129740</v>
      </c>
      <c r="AQ78" s="129"/>
      <c r="AR78" s="129"/>
      <c r="AS78" s="88">
        <v>3513</v>
      </c>
      <c r="AT78" s="89">
        <v>0</v>
      </c>
      <c r="AU78" s="89">
        <v>0</v>
      </c>
      <c r="AV78" s="89">
        <v>0</v>
      </c>
      <c r="AW78" s="89">
        <v>0</v>
      </c>
      <c r="AX78" s="90">
        <f t="shared" si="13"/>
        <v>0</v>
      </c>
      <c r="AY78" s="89">
        <v>0</v>
      </c>
      <c r="AZ78" s="89">
        <v>0</v>
      </c>
      <c r="BA78" s="89">
        <v>0</v>
      </c>
      <c r="BB78" s="90">
        <f t="shared" si="14"/>
        <v>0</v>
      </c>
      <c r="BC78" s="91">
        <f t="shared" si="15"/>
        <v>0</v>
      </c>
      <c r="BE78" s="88">
        <v>3513</v>
      </c>
      <c r="BF78" s="92">
        <v>0</v>
      </c>
      <c r="BG78" s="93">
        <v>0</v>
      </c>
      <c r="BH78" s="93">
        <v>0</v>
      </c>
      <c r="BI78" s="93">
        <v>0</v>
      </c>
      <c r="BJ78" s="90">
        <f t="shared" si="22"/>
        <v>0</v>
      </c>
    </row>
    <row r="79" spans="1:62" x14ac:dyDescent="0.25">
      <c r="A79" s="75">
        <v>3514</v>
      </c>
      <c r="B79" s="76" t="s">
        <v>99</v>
      </c>
      <c r="C79" s="77">
        <v>180</v>
      </c>
      <c r="D79" s="78" t="str">
        <f t="shared" si="16"/>
        <v/>
      </c>
      <c r="E79" s="78">
        <f t="shared" si="17"/>
        <v>0</v>
      </c>
      <c r="F79" s="78">
        <f t="shared" si="18"/>
        <v>0</v>
      </c>
      <c r="G79" s="79">
        <f t="shared" si="19"/>
        <v>167.71000000000004</v>
      </c>
      <c r="H79" s="80"/>
      <c r="I79" s="81">
        <f t="shared" si="12"/>
        <v>2181572</v>
      </c>
      <c r="J79" s="82">
        <f t="shared" si="20"/>
        <v>0</v>
      </c>
      <c r="K79" s="82">
        <f t="shared" si="20"/>
        <v>149758</v>
      </c>
      <c r="L79" s="83">
        <f t="shared" si="21"/>
        <v>2331330</v>
      </c>
      <c r="M79" s="82"/>
      <c r="N79" s="84">
        <v>3514</v>
      </c>
      <c r="O79" s="85">
        <v>167.71000000000004</v>
      </c>
      <c r="P79" s="85">
        <v>0</v>
      </c>
      <c r="Q79" s="85">
        <v>0</v>
      </c>
      <c r="R79" s="86">
        <v>2181572</v>
      </c>
      <c r="S79" s="86">
        <v>0</v>
      </c>
      <c r="T79" s="86">
        <v>0</v>
      </c>
      <c r="U79" s="86">
        <v>2181572</v>
      </c>
      <c r="V79" s="86">
        <v>0</v>
      </c>
      <c r="W79" s="86">
        <v>149758</v>
      </c>
      <c r="X79" s="86">
        <v>2331330</v>
      </c>
      <c r="Y79" s="86">
        <v>0</v>
      </c>
      <c r="Z79" s="86">
        <v>0</v>
      </c>
      <c r="AA79" s="86">
        <v>0</v>
      </c>
      <c r="AB79" s="86">
        <v>0</v>
      </c>
      <c r="AC79" s="87">
        <v>2331330</v>
      </c>
      <c r="AD79" s="129"/>
      <c r="AE79" s="126">
        <v>3514</v>
      </c>
      <c r="AF79" s="127">
        <v>0</v>
      </c>
      <c r="AG79" s="127">
        <v>0</v>
      </c>
      <c r="AH79" s="127">
        <v>0</v>
      </c>
      <c r="AI79" s="127">
        <v>0</v>
      </c>
      <c r="AJ79" s="128">
        <v>0</v>
      </c>
      <c r="AK79" s="129"/>
      <c r="AL79" s="140">
        <v>0</v>
      </c>
      <c r="AM79" s="138">
        <v>0</v>
      </c>
      <c r="AN79" s="138">
        <v>0</v>
      </c>
      <c r="AO79" s="138">
        <v>0</v>
      </c>
      <c r="AP79" s="128">
        <v>0</v>
      </c>
      <c r="AQ79" s="129"/>
      <c r="AR79" s="129"/>
      <c r="AS79" s="88">
        <v>3514</v>
      </c>
      <c r="AT79" s="89">
        <v>0</v>
      </c>
      <c r="AU79" s="89">
        <v>0</v>
      </c>
      <c r="AV79" s="89">
        <v>0</v>
      </c>
      <c r="AW79" s="89">
        <v>0</v>
      </c>
      <c r="AX79" s="90">
        <f t="shared" si="13"/>
        <v>0</v>
      </c>
      <c r="AY79" s="89">
        <v>0</v>
      </c>
      <c r="AZ79" s="89">
        <v>0</v>
      </c>
      <c r="BA79" s="89">
        <v>0</v>
      </c>
      <c r="BB79" s="90">
        <f t="shared" si="14"/>
        <v>0</v>
      </c>
      <c r="BC79" s="91">
        <f t="shared" si="15"/>
        <v>0</v>
      </c>
      <c r="BE79" s="88">
        <v>3514</v>
      </c>
      <c r="BF79" s="92">
        <v>0</v>
      </c>
      <c r="BG79" s="93">
        <v>0</v>
      </c>
      <c r="BH79" s="93">
        <v>0</v>
      </c>
      <c r="BI79" s="93">
        <v>0</v>
      </c>
      <c r="BJ79" s="90">
        <f t="shared" si="22"/>
        <v>0</v>
      </c>
    </row>
    <row r="80" spans="1:62" x14ac:dyDescent="0.25">
      <c r="A80" s="75">
        <v>3515</v>
      </c>
      <c r="B80" s="76" t="s">
        <v>100</v>
      </c>
      <c r="C80" s="77">
        <v>200</v>
      </c>
      <c r="D80" s="78" t="str">
        <f t="shared" si="16"/>
        <v/>
      </c>
      <c r="E80" s="78">
        <f t="shared" si="17"/>
        <v>0</v>
      </c>
      <c r="F80" s="78">
        <f t="shared" si="18"/>
        <v>0</v>
      </c>
      <c r="G80" s="79">
        <f t="shared" si="19"/>
        <v>199.4</v>
      </c>
      <c r="H80" s="80"/>
      <c r="I80" s="81">
        <f t="shared" si="12"/>
        <v>2358018</v>
      </c>
      <c r="J80" s="82">
        <f t="shared" si="20"/>
        <v>0</v>
      </c>
      <c r="K80" s="82">
        <f t="shared" si="20"/>
        <v>178063</v>
      </c>
      <c r="L80" s="83">
        <f t="shared" si="21"/>
        <v>2536081</v>
      </c>
      <c r="M80" s="82"/>
      <c r="N80" s="84">
        <v>3515</v>
      </c>
      <c r="O80" s="85">
        <v>199.4</v>
      </c>
      <c r="P80" s="85">
        <v>0</v>
      </c>
      <c r="Q80" s="85">
        <v>0</v>
      </c>
      <c r="R80" s="86">
        <v>2347140</v>
      </c>
      <c r="S80" s="86">
        <v>0</v>
      </c>
      <c r="T80" s="86">
        <v>0</v>
      </c>
      <c r="U80" s="86">
        <v>2347140</v>
      </c>
      <c r="V80" s="86">
        <v>0</v>
      </c>
      <c r="W80" s="86">
        <v>177170</v>
      </c>
      <c r="X80" s="86">
        <v>2524310</v>
      </c>
      <c r="Y80" s="86">
        <v>10878</v>
      </c>
      <c r="Z80" s="86">
        <v>0</v>
      </c>
      <c r="AA80" s="86">
        <v>893</v>
      </c>
      <c r="AB80" s="86">
        <v>11771</v>
      </c>
      <c r="AC80" s="87">
        <v>2536081</v>
      </c>
      <c r="AD80" s="129"/>
      <c r="AE80" s="126">
        <v>3515</v>
      </c>
      <c r="AF80" s="127">
        <v>0</v>
      </c>
      <c r="AG80" s="127">
        <v>0</v>
      </c>
      <c r="AH80" s="127">
        <v>0</v>
      </c>
      <c r="AI80" s="127">
        <v>0</v>
      </c>
      <c r="AJ80" s="128">
        <v>0</v>
      </c>
      <c r="AK80" s="129"/>
      <c r="AL80" s="140">
        <v>1</v>
      </c>
      <c r="AM80" s="138">
        <v>10878</v>
      </c>
      <c r="AN80" s="138">
        <v>0</v>
      </c>
      <c r="AO80" s="138">
        <v>893</v>
      </c>
      <c r="AP80" s="128">
        <v>11771</v>
      </c>
      <c r="AQ80" s="129"/>
      <c r="AR80" s="129"/>
      <c r="AS80" s="88">
        <v>3515</v>
      </c>
      <c r="AT80" s="89">
        <v>0</v>
      </c>
      <c r="AU80" s="89">
        <v>0</v>
      </c>
      <c r="AV80" s="89">
        <v>0</v>
      </c>
      <c r="AW80" s="89">
        <v>0</v>
      </c>
      <c r="AX80" s="90">
        <f t="shared" si="13"/>
        <v>0</v>
      </c>
      <c r="AY80" s="89">
        <v>0</v>
      </c>
      <c r="AZ80" s="89">
        <v>0</v>
      </c>
      <c r="BA80" s="89">
        <v>0</v>
      </c>
      <c r="BB80" s="90">
        <f t="shared" si="14"/>
        <v>0</v>
      </c>
      <c r="BC80" s="91">
        <f t="shared" si="15"/>
        <v>0</v>
      </c>
      <c r="BE80" s="88">
        <v>3515</v>
      </c>
      <c r="BF80" s="92">
        <v>0</v>
      </c>
      <c r="BG80" s="93">
        <v>0</v>
      </c>
      <c r="BH80" s="93">
        <v>0</v>
      </c>
      <c r="BI80" s="93">
        <v>0</v>
      </c>
      <c r="BJ80" s="90">
        <f t="shared" si="22"/>
        <v>0</v>
      </c>
    </row>
    <row r="81" spans="1:62" x14ac:dyDescent="0.25">
      <c r="A81" s="75">
        <v>3516</v>
      </c>
      <c r="B81" s="76" t="s">
        <v>101</v>
      </c>
      <c r="C81" s="77">
        <v>233</v>
      </c>
      <c r="D81" s="78" t="str">
        <f t="shared" si="16"/>
        <v/>
      </c>
      <c r="E81" s="78">
        <f t="shared" si="17"/>
        <v>0</v>
      </c>
      <c r="F81" s="78">
        <f t="shared" si="18"/>
        <v>0</v>
      </c>
      <c r="G81" s="79">
        <f t="shared" si="19"/>
        <v>212.05999999999997</v>
      </c>
      <c r="H81" s="80"/>
      <c r="I81" s="81">
        <f t="shared" si="12"/>
        <v>2841054</v>
      </c>
      <c r="J81" s="82">
        <f t="shared" si="20"/>
        <v>0</v>
      </c>
      <c r="K81" s="82">
        <f t="shared" si="20"/>
        <v>189370</v>
      </c>
      <c r="L81" s="83">
        <f t="shared" si="21"/>
        <v>3030424</v>
      </c>
      <c r="M81" s="82"/>
      <c r="N81" s="84">
        <v>3516</v>
      </c>
      <c r="O81" s="85">
        <v>212.05999999999997</v>
      </c>
      <c r="P81" s="85">
        <v>0</v>
      </c>
      <c r="Q81" s="85">
        <v>0</v>
      </c>
      <c r="R81" s="86">
        <v>2498746</v>
      </c>
      <c r="S81" s="86">
        <v>0</v>
      </c>
      <c r="T81" s="86">
        <v>0</v>
      </c>
      <c r="U81" s="86">
        <v>2498746</v>
      </c>
      <c r="V81" s="86">
        <v>0</v>
      </c>
      <c r="W81" s="86">
        <v>166376</v>
      </c>
      <c r="X81" s="86">
        <v>2665122</v>
      </c>
      <c r="Y81" s="86">
        <v>342308</v>
      </c>
      <c r="Z81" s="86">
        <v>0</v>
      </c>
      <c r="AA81" s="86">
        <v>22994</v>
      </c>
      <c r="AB81" s="86">
        <v>365302</v>
      </c>
      <c r="AC81" s="87">
        <v>3030424</v>
      </c>
      <c r="AE81" s="126">
        <v>3516</v>
      </c>
      <c r="AF81" s="127">
        <v>0</v>
      </c>
      <c r="AG81" s="127">
        <v>0</v>
      </c>
      <c r="AH81" s="127">
        <v>0</v>
      </c>
      <c r="AI81" s="127">
        <v>0</v>
      </c>
      <c r="AJ81" s="128">
        <v>0</v>
      </c>
      <c r="AL81" s="140">
        <v>25.75</v>
      </c>
      <c r="AM81" s="138">
        <v>342308</v>
      </c>
      <c r="AN81" s="138">
        <v>0</v>
      </c>
      <c r="AO81" s="138">
        <v>22994</v>
      </c>
      <c r="AP81" s="128">
        <v>365302</v>
      </c>
      <c r="AS81" s="88">
        <v>3516</v>
      </c>
      <c r="AT81" s="89">
        <v>0</v>
      </c>
      <c r="AU81" s="89">
        <v>0</v>
      </c>
      <c r="AV81" s="89">
        <v>0</v>
      </c>
      <c r="AW81" s="89">
        <v>0</v>
      </c>
      <c r="AX81" s="90">
        <f t="shared" si="13"/>
        <v>0</v>
      </c>
      <c r="AY81" s="89">
        <v>0</v>
      </c>
      <c r="AZ81" s="89">
        <v>0</v>
      </c>
      <c r="BA81" s="89">
        <v>0</v>
      </c>
      <c r="BB81" s="90">
        <f t="shared" si="14"/>
        <v>0</v>
      </c>
      <c r="BC81" s="91">
        <f t="shared" si="15"/>
        <v>0</v>
      </c>
      <c r="BE81" s="88">
        <v>3516</v>
      </c>
      <c r="BF81" s="92">
        <v>0</v>
      </c>
      <c r="BG81" s="89">
        <v>0</v>
      </c>
      <c r="BH81" s="89">
        <v>0</v>
      </c>
      <c r="BI81" s="89">
        <v>0</v>
      </c>
      <c r="BJ81" s="90">
        <f t="shared" si="22"/>
        <v>0</v>
      </c>
    </row>
    <row r="82" spans="1:62" x14ac:dyDescent="0.25">
      <c r="A82" s="75">
        <v>3517</v>
      </c>
      <c r="B82" s="76" t="s">
        <v>102</v>
      </c>
      <c r="C82" s="77">
        <v>130</v>
      </c>
      <c r="D82" s="78" t="str">
        <f t="shared" si="16"/>
        <v/>
      </c>
      <c r="E82" s="78">
        <f t="shared" si="17"/>
        <v>0</v>
      </c>
      <c r="F82" s="78">
        <f t="shared" si="18"/>
        <v>0</v>
      </c>
      <c r="G82" s="79">
        <f t="shared" si="19"/>
        <v>125.67999999999999</v>
      </c>
      <c r="H82" s="80"/>
      <c r="I82" s="81">
        <f t="shared" si="12"/>
        <v>1825039</v>
      </c>
      <c r="J82" s="82">
        <f t="shared" si="20"/>
        <v>0</v>
      </c>
      <c r="K82" s="82">
        <f t="shared" si="20"/>
        <v>112240</v>
      </c>
      <c r="L82" s="83">
        <f t="shared" si="21"/>
        <v>1937279</v>
      </c>
      <c r="M82" s="82"/>
      <c r="N82" s="84">
        <v>3517</v>
      </c>
      <c r="O82" s="85">
        <v>125.67999999999999</v>
      </c>
      <c r="P82" s="85">
        <v>0</v>
      </c>
      <c r="Q82" s="85">
        <v>0</v>
      </c>
      <c r="R82" s="86">
        <v>1809955</v>
      </c>
      <c r="S82" s="86">
        <v>0</v>
      </c>
      <c r="T82" s="86">
        <v>0</v>
      </c>
      <c r="U82" s="86">
        <v>1809955</v>
      </c>
      <c r="V82" s="86">
        <v>0</v>
      </c>
      <c r="W82" s="86">
        <v>111347</v>
      </c>
      <c r="X82" s="86">
        <v>1921302</v>
      </c>
      <c r="Y82" s="86">
        <v>15084</v>
      </c>
      <c r="Z82" s="86">
        <v>0</v>
      </c>
      <c r="AA82" s="86">
        <v>893</v>
      </c>
      <c r="AB82" s="86">
        <v>15977</v>
      </c>
      <c r="AC82" s="87">
        <v>1937279</v>
      </c>
      <c r="AE82" s="126">
        <v>3517</v>
      </c>
      <c r="AF82" s="127">
        <v>0</v>
      </c>
      <c r="AG82" s="127">
        <v>0</v>
      </c>
      <c r="AH82" s="127">
        <v>0</v>
      </c>
      <c r="AI82" s="127">
        <v>0</v>
      </c>
      <c r="AJ82" s="128">
        <v>0</v>
      </c>
      <c r="AL82" s="140">
        <v>1</v>
      </c>
      <c r="AM82" s="138">
        <v>15084</v>
      </c>
      <c r="AN82" s="138">
        <v>0</v>
      </c>
      <c r="AO82" s="138">
        <v>893</v>
      </c>
      <c r="AP82" s="128">
        <v>15977</v>
      </c>
      <c r="AS82" s="88">
        <v>3517</v>
      </c>
      <c r="AT82" s="89">
        <v>0</v>
      </c>
      <c r="AU82" s="89">
        <v>0</v>
      </c>
      <c r="AV82" s="89">
        <v>0</v>
      </c>
      <c r="AW82" s="89">
        <v>0</v>
      </c>
      <c r="AX82" s="90">
        <f t="shared" si="13"/>
        <v>0</v>
      </c>
      <c r="AY82" s="89">
        <v>0</v>
      </c>
      <c r="AZ82" s="89">
        <v>0</v>
      </c>
      <c r="BA82" s="89">
        <v>0</v>
      </c>
      <c r="BB82" s="90">
        <f t="shared" si="14"/>
        <v>0</v>
      </c>
      <c r="BC82" s="91">
        <f t="shared" si="15"/>
        <v>0</v>
      </c>
      <c r="BE82" s="88">
        <v>3517</v>
      </c>
      <c r="BF82" s="92">
        <v>0</v>
      </c>
      <c r="BG82" s="89">
        <v>0</v>
      </c>
      <c r="BH82" s="89">
        <v>0</v>
      </c>
      <c r="BI82" s="89">
        <v>0</v>
      </c>
      <c r="BJ82" s="90">
        <f t="shared" si="22"/>
        <v>0</v>
      </c>
    </row>
    <row r="83" spans="1:62" x14ac:dyDescent="0.25">
      <c r="A83" s="75">
        <v>3518</v>
      </c>
      <c r="B83" s="76" t="s">
        <v>103</v>
      </c>
      <c r="C83" s="77">
        <v>175</v>
      </c>
      <c r="D83" s="78" t="str">
        <f t="shared" si="16"/>
        <v/>
      </c>
      <c r="E83" s="78">
        <f t="shared" si="17"/>
        <v>0</v>
      </c>
      <c r="F83" s="78">
        <f t="shared" si="18"/>
        <v>0</v>
      </c>
      <c r="G83" s="79">
        <f t="shared" si="19"/>
        <v>128.26</v>
      </c>
      <c r="H83" s="80"/>
      <c r="I83" s="81">
        <f t="shared" si="12"/>
        <v>1650499</v>
      </c>
      <c r="J83" s="82">
        <f t="shared" si="20"/>
        <v>0</v>
      </c>
      <c r="K83" s="82">
        <f t="shared" si="20"/>
        <v>114534</v>
      </c>
      <c r="L83" s="83">
        <f t="shared" si="21"/>
        <v>1765033</v>
      </c>
      <c r="M83" s="82"/>
      <c r="N83" s="84">
        <v>3518</v>
      </c>
      <c r="O83" s="85">
        <v>128.26</v>
      </c>
      <c r="P83" s="85">
        <v>0</v>
      </c>
      <c r="Q83" s="85">
        <v>0</v>
      </c>
      <c r="R83" s="86">
        <v>1639320</v>
      </c>
      <c r="S83" s="86">
        <v>0</v>
      </c>
      <c r="T83" s="86">
        <v>0</v>
      </c>
      <c r="U83" s="86">
        <v>1639320</v>
      </c>
      <c r="V83" s="86">
        <v>0</v>
      </c>
      <c r="W83" s="86">
        <v>113766</v>
      </c>
      <c r="X83" s="86">
        <v>1753086</v>
      </c>
      <c r="Y83" s="86">
        <v>11179</v>
      </c>
      <c r="Z83" s="86">
        <v>0</v>
      </c>
      <c r="AA83" s="86">
        <v>768</v>
      </c>
      <c r="AB83" s="86">
        <v>11947</v>
      </c>
      <c r="AC83" s="87">
        <v>1765033</v>
      </c>
      <c r="AE83" s="126">
        <v>3518</v>
      </c>
      <c r="AF83" s="127">
        <v>0</v>
      </c>
      <c r="AG83" s="127">
        <v>0</v>
      </c>
      <c r="AH83" s="127">
        <v>0</v>
      </c>
      <c r="AI83" s="127">
        <v>0</v>
      </c>
      <c r="AJ83" s="128">
        <v>0</v>
      </c>
      <c r="AL83" s="140">
        <v>0.86</v>
      </c>
      <c r="AM83" s="138">
        <v>11179</v>
      </c>
      <c r="AN83" s="138">
        <v>0</v>
      </c>
      <c r="AO83" s="138">
        <v>768</v>
      </c>
      <c r="AP83" s="128">
        <v>11947</v>
      </c>
      <c r="AS83" s="88">
        <v>3518</v>
      </c>
      <c r="AT83" s="89">
        <v>0</v>
      </c>
      <c r="AU83" s="89">
        <v>0</v>
      </c>
      <c r="AV83" s="89">
        <v>0</v>
      </c>
      <c r="AW83" s="89">
        <v>0</v>
      </c>
      <c r="AX83" s="90">
        <f t="shared" si="13"/>
        <v>0</v>
      </c>
      <c r="AY83" s="89">
        <v>0</v>
      </c>
      <c r="AZ83" s="89">
        <v>0</v>
      </c>
      <c r="BA83" s="89">
        <v>0</v>
      </c>
      <c r="BB83" s="90">
        <f t="shared" si="14"/>
        <v>0</v>
      </c>
      <c r="BC83" s="91">
        <f t="shared" si="15"/>
        <v>0</v>
      </c>
      <c r="BE83" s="88">
        <v>3518</v>
      </c>
      <c r="BF83" s="92">
        <v>0</v>
      </c>
      <c r="BG83" s="89">
        <v>0</v>
      </c>
      <c r="BH83" s="89">
        <v>0</v>
      </c>
      <c r="BI83" s="89">
        <v>0</v>
      </c>
      <c r="BJ83" s="90">
        <f t="shared" si="22"/>
        <v>0</v>
      </c>
    </row>
    <row r="84" spans="1:62" ht="4.8" customHeight="1" thickBot="1" x14ac:dyDescent="0.3">
      <c r="A84" s="75"/>
      <c r="B84" s="76"/>
      <c r="C84" s="77"/>
      <c r="D84" s="78"/>
      <c r="E84" s="78"/>
      <c r="F84" s="78"/>
      <c r="G84" s="79"/>
      <c r="H84" s="80"/>
      <c r="I84" s="81"/>
      <c r="J84" s="82"/>
      <c r="K84" s="82"/>
      <c r="L84" s="83"/>
      <c r="M84" s="82"/>
      <c r="N84" s="84"/>
      <c r="O84" s="85"/>
      <c r="P84" s="85"/>
      <c r="Q84" s="85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7"/>
      <c r="AE84" s="126"/>
      <c r="AF84" s="127"/>
      <c r="AG84" s="127"/>
      <c r="AH84" s="127"/>
      <c r="AI84" s="127"/>
      <c r="AJ84" s="128"/>
      <c r="AL84" s="140"/>
      <c r="AM84" s="138"/>
      <c r="AN84" s="138"/>
      <c r="AO84" s="138"/>
      <c r="AP84" s="128"/>
      <c r="AS84" s="88"/>
      <c r="AT84" s="89"/>
      <c r="AU84" s="89"/>
      <c r="AV84" s="89"/>
      <c r="AW84" s="89"/>
      <c r="AX84" s="90"/>
      <c r="AY84" s="89"/>
      <c r="AZ84" s="89"/>
      <c r="BA84" s="89"/>
      <c r="BB84" s="90"/>
      <c r="BC84" s="91"/>
      <c r="BE84" s="88"/>
      <c r="BF84" s="92"/>
      <c r="BG84" s="89"/>
      <c r="BH84" s="89"/>
      <c r="BI84" s="89"/>
      <c r="BJ84" s="90"/>
    </row>
    <row r="85" spans="1:62" x14ac:dyDescent="0.25">
      <c r="A85" s="94">
        <v>9999</v>
      </c>
      <c r="B85" s="95" t="s">
        <v>104</v>
      </c>
      <c r="C85" s="96">
        <f>SUM(C10:C83)</f>
        <v>44571</v>
      </c>
      <c r="D85" s="97">
        <f>SUM(D10:D83)</f>
        <v>88.119999999998754</v>
      </c>
      <c r="E85" s="97">
        <f>SUM(E10:E83)</f>
        <v>3892.7599999999998</v>
      </c>
      <c r="F85" s="97">
        <f>SUM(F10:F83)</f>
        <v>142.73462432469495</v>
      </c>
      <c r="G85" s="98">
        <f>SUM(G10:G83)</f>
        <v>43371.119999999995</v>
      </c>
      <c r="H85" s="99"/>
      <c r="I85" s="100">
        <f>SUM(I10:I83)</f>
        <v>599461108.87281537</v>
      </c>
      <c r="J85" s="101">
        <f>SUM(J10:J83)</f>
        <v>4091481</v>
      </c>
      <c r="K85" s="101">
        <f>SUM(K10:K83)</f>
        <v>38639672</v>
      </c>
      <c r="L85" s="102">
        <f>SUM(L10:L83)</f>
        <v>642192261.87281537</v>
      </c>
      <c r="M85" s="82"/>
      <c r="N85" s="135">
        <v>9999</v>
      </c>
      <c r="O85" s="130">
        <f t="shared" ref="O85:AC85" si="23">SUM(O10:O83)</f>
        <v>43371.119999999995</v>
      </c>
      <c r="P85" s="130">
        <f t="shared" si="23"/>
        <v>88.119999999998754</v>
      </c>
      <c r="Q85" s="130">
        <f t="shared" si="23"/>
        <v>3892.7599999999998</v>
      </c>
      <c r="R85" s="131">
        <f t="shared" si="23"/>
        <v>591862093</v>
      </c>
      <c r="S85" s="131">
        <f t="shared" si="23"/>
        <v>1971826</v>
      </c>
      <c r="T85" s="131">
        <f t="shared" si="23"/>
        <v>0</v>
      </c>
      <c r="U85" s="131">
        <f t="shared" si="23"/>
        <v>589890267</v>
      </c>
      <c r="V85" s="131">
        <f t="shared" si="23"/>
        <v>4071707</v>
      </c>
      <c r="W85" s="131">
        <f t="shared" si="23"/>
        <v>38025648</v>
      </c>
      <c r="X85" s="131">
        <f t="shared" si="23"/>
        <v>631987622</v>
      </c>
      <c r="Y85" s="131">
        <f t="shared" si="23"/>
        <v>9771008</v>
      </c>
      <c r="Z85" s="131">
        <f t="shared" si="23"/>
        <v>22365</v>
      </c>
      <c r="AA85" s="131">
        <f t="shared" si="23"/>
        <v>626922</v>
      </c>
      <c r="AB85" s="131">
        <f t="shared" si="23"/>
        <v>10420295</v>
      </c>
      <c r="AC85" s="132">
        <f t="shared" si="23"/>
        <v>642407917</v>
      </c>
      <c r="AE85" s="135">
        <v>9999</v>
      </c>
      <c r="AF85" s="133">
        <f t="shared" ref="AF85:AP85" si="24">SUM(AF10:AF83)</f>
        <v>142.73462432469495</v>
      </c>
      <c r="AG85" s="133">
        <f t="shared" si="24"/>
        <v>1971826</v>
      </c>
      <c r="AH85" s="133">
        <f t="shared" si="24"/>
        <v>7812</v>
      </c>
      <c r="AI85" s="133">
        <f t="shared" si="24"/>
        <v>127566</v>
      </c>
      <c r="AJ85" s="134">
        <f t="shared" si="24"/>
        <v>2107204</v>
      </c>
      <c r="AL85" s="141">
        <f t="shared" si="24"/>
        <v>559.19301939867842</v>
      </c>
      <c r="AM85" s="139">
        <f t="shared" si="24"/>
        <v>7799182</v>
      </c>
      <c r="AN85" s="139">
        <f t="shared" si="24"/>
        <v>14553</v>
      </c>
      <c r="AO85" s="139">
        <f t="shared" si="24"/>
        <v>499356</v>
      </c>
      <c r="AP85" s="134">
        <f t="shared" si="24"/>
        <v>8313091</v>
      </c>
      <c r="AS85" s="135">
        <v>999</v>
      </c>
      <c r="AT85" s="147">
        <f t="shared" ref="AT85:BC85" si="25">SUM(AT10:AT83)</f>
        <v>-24.549999999999926</v>
      </c>
      <c r="AU85" s="104">
        <f t="shared" si="25"/>
        <v>-108836.12718471832</v>
      </c>
      <c r="AV85" s="104">
        <f t="shared" si="25"/>
        <v>1086</v>
      </c>
      <c r="AW85" s="104">
        <f t="shared" si="25"/>
        <v>-2821</v>
      </c>
      <c r="AX85" s="104">
        <f t="shared" si="25"/>
        <v>-110571.12718471832</v>
      </c>
      <c r="AY85" s="104">
        <f t="shared" si="25"/>
        <v>-91330</v>
      </c>
      <c r="AZ85" s="104">
        <f t="shared" si="25"/>
        <v>-3677</v>
      </c>
      <c r="BA85" s="104">
        <f t="shared" si="25"/>
        <v>-10077</v>
      </c>
      <c r="BB85" s="104">
        <f t="shared" si="25"/>
        <v>-105084</v>
      </c>
      <c r="BC85" s="105">
        <f t="shared" si="25"/>
        <v>-215655.12718471832</v>
      </c>
      <c r="BE85" s="135">
        <v>9999</v>
      </c>
      <c r="BF85" s="106">
        <f t="shared" ref="BF85:BJ85" si="26">SUM(BF10:BF83)</f>
        <v>-13.543508760167231</v>
      </c>
      <c r="BG85" s="103">
        <f t="shared" si="26"/>
        <v>-118254</v>
      </c>
      <c r="BH85" s="103">
        <f t="shared" si="26"/>
        <v>-3653</v>
      </c>
      <c r="BI85" s="103">
        <f t="shared" si="26"/>
        <v>-11819</v>
      </c>
      <c r="BJ85" s="104">
        <f t="shared" si="26"/>
        <v>-133726</v>
      </c>
    </row>
    <row r="86" spans="1:62" x14ac:dyDescent="0.25">
      <c r="A86" s="107"/>
      <c r="B86" s="107"/>
      <c r="C86" s="107"/>
      <c r="D86" s="108"/>
      <c r="E86" s="108"/>
      <c r="F86" s="108"/>
      <c r="G86" s="108"/>
      <c r="H86" s="109"/>
      <c r="I86" s="108"/>
      <c r="J86" s="108"/>
      <c r="K86" s="108"/>
      <c r="L86" s="108"/>
      <c r="R86" s="148"/>
      <c r="V86" s="86"/>
      <c r="W86" s="86"/>
    </row>
    <row r="87" spans="1:62" x14ac:dyDescent="0.25">
      <c r="A87" s="107"/>
      <c r="B87" s="107"/>
      <c r="C87" s="107"/>
      <c r="D87" s="108"/>
      <c r="E87" s="108"/>
      <c r="F87" s="108"/>
      <c r="G87" s="108"/>
      <c r="H87" s="109"/>
      <c r="I87" s="108"/>
      <c r="J87" s="108"/>
      <c r="K87" s="108"/>
      <c r="L87" s="108"/>
      <c r="W87" s="86"/>
      <c r="X87" s="86"/>
      <c r="AC87" s="110"/>
      <c r="AW87" s="110"/>
      <c r="AZ87" s="111"/>
      <c r="BC87" s="111"/>
    </row>
    <row r="88" spans="1:62" x14ac:dyDescent="0.25">
      <c r="A88" s="107"/>
      <c r="B88" s="107"/>
      <c r="C88" s="107"/>
      <c r="D88" s="108"/>
      <c r="E88" s="108"/>
      <c r="F88" s="108"/>
      <c r="G88" s="108"/>
      <c r="H88" s="109"/>
      <c r="I88" s="108"/>
      <c r="J88" s="108"/>
      <c r="K88" s="108"/>
      <c r="L88" s="108"/>
      <c r="AW88" s="110"/>
    </row>
    <row r="89" spans="1:62" s="115" customFormat="1" x14ac:dyDescent="0.25">
      <c r="A89" s="112"/>
      <c r="B89" s="112"/>
      <c r="C89" s="112"/>
      <c r="D89" s="112"/>
      <c r="E89" s="112"/>
      <c r="F89" s="112"/>
      <c r="G89" s="112"/>
      <c r="H89" s="112"/>
      <c r="I89" s="113"/>
      <c r="J89" s="112"/>
      <c r="K89" s="108"/>
      <c r="L89" s="108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4"/>
      <c r="BJ89" s="112"/>
    </row>
    <row r="90" spans="1:62" x14ac:dyDescent="0.25">
      <c r="K90" s="108"/>
      <c r="L90" s="108"/>
    </row>
    <row r="91" spans="1:62" x14ac:dyDescent="0.25">
      <c r="K91" s="108"/>
      <c r="L91" s="108"/>
    </row>
    <row r="225" spans="14:29" x14ac:dyDescent="0.25">
      <c r="N225" s="116"/>
      <c r="O225" s="116"/>
      <c r="P225" s="116"/>
      <c r="Q225" s="116"/>
      <c r="R225" s="116"/>
      <c r="S225" s="116"/>
      <c r="T225" s="116"/>
      <c r="U225" s="117"/>
      <c r="V225" s="117"/>
      <c r="W225" s="117"/>
      <c r="X225" s="117"/>
      <c r="Y225" s="117"/>
      <c r="Z225" s="117"/>
      <c r="AA225" s="117"/>
      <c r="AB225" s="117"/>
      <c r="AC225" s="117"/>
    </row>
    <row r="226" spans="14:29" x14ac:dyDescent="0.25">
      <c r="N226" s="116"/>
      <c r="O226" s="116"/>
      <c r="P226" s="116"/>
      <c r="Q226" s="116"/>
      <c r="R226" s="116"/>
      <c r="S226" s="116"/>
      <c r="T226" s="116"/>
      <c r="U226" s="117"/>
      <c r="V226" s="117"/>
      <c r="W226" s="117"/>
      <c r="X226" s="117"/>
      <c r="Y226" s="117"/>
      <c r="Z226" s="117"/>
      <c r="AA226" s="117"/>
      <c r="AB226" s="117"/>
      <c r="AC226" s="117"/>
    </row>
    <row r="464" spans="49:49" x14ac:dyDescent="0.25">
      <c r="AW464" s="118"/>
    </row>
  </sheetData>
  <autoFilter ref="A9:BL83" xr:uid="{70C4CC8E-00D5-479E-A0C9-90CB96A6A869}"/>
  <pageMargins left="0.43" right="0.28000000000000003" top="0.75" bottom="0.75" header="0.3" footer="0.3"/>
  <pageSetup scale="21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DESE-231-52658</_dlc_DocId>
    <_dlc_DocIdUrl xmlns="733efe1c-5bbe-4968-87dc-d400e65c879f">
      <Url>https://sharepoint.doemass.org/ese/webteam/cps/_layouts/DocIdRedir.aspx?ID=DESE-231-52658</Url>
      <Description>DESE-231-52658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63B9656-13BE-4E54-AC10-FB1085432A5F}">
  <ds:schemaRefs>
    <ds:schemaRef ds:uri="http://purl.org/dc/dcmitype/"/>
    <ds:schemaRef ds:uri="http://purl.org/dc/elements/1.1/"/>
    <ds:schemaRef ds:uri="http://schemas.microsoft.com/office/2006/metadata/properties"/>
    <ds:schemaRef ds:uri="0a4e05da-b9bc-4326-ad73-01ef31b95567"/>
    <ds:schemaRef ds:uri="http://schemas.microsoft.com/office/2006/documentManagement/types"/>
    <ds:schemaRef ds:uri="733efe1c-5bbe-4968-87dc-d400e65c879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0EC8BCC-6B3F-4C9C-849E-FD07A13C57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3B794A-63EA-4675-A31C-DFD61544F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6741788-3FB2-4B48-A683-25B40676A72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By Charter School </dc:title>
  <dc:subject>By Charter School </dc:subject>
  <dc:creator>Cabral, Hadley (DOE)</dc:creator>
  <cp:lastModifiedBy>O'Brien-Driscoll, Courtney (EOE)</cp:lastModifiedBy>
  <dcterms:created xsi:type="dcterms:W3CDTF">2018-12-17T17:18:49Z</dcterms:created>
  <dcterms:modified xsi:type="dcterms:W3CDTF">2019-07-03T16:13:43Z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0x010100524261BFE874874F899C38CF9C771BFF</vt:lpwstr>
  </property>
  <property fmtid="{D5CDD505-2E9C-101B-9397-08002B2CF9AE}" pid="3" name="_dlc_DocIdItemGuid">
    <vt:lpwstr>cce2ef4e-40a5-46bc-b814-fb3ca04cb438</vt:lpwstr>
  </property>
  <property fmtid="{D5CDD505-2E9C-101B-9397-08002B2CF9AE}" pid="4" name="metadate">
    <vt:lpwstr>July 2 2019</vt:lpwstr>
  </property>
</Properties>
</file>