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ou\Desktop\21619\"/>
    </mc:Choice>
  </mc:AlternateContent>
  <xr:revisionPtr revIDLastSave="0" documentId="13_ncr:1_{FC2E9010-9A87-4C77-971C-FE37D86D388E}" xr6:coauthVersionLast="45" xr6:coauthVersionMax="45" xr10:uidLastSave="{00000000-0000-0000-0000-000000000000}"/>
  <bookViews>
    <workbookView xWindow="-120" yWindow="-120" windowWidth="29040" windowHeight="15840" firstSheet="5" activeTab="5" xr2:uid="{00000000-000D-0000-FFFF-FFFF00000000}"/>
  </bookViews>
  <sheets>
    <sheet name="codes" sheetId="8" state="hidden" r:id="rId1"/>
    <sheet name="dislow" sheetId="3" state="hidden" r:id="rId2"/>
    <sheet name="camp loc" sheetId="9" state="hidden" r:id="rId3"/>
    <sheet name="lowincgroups" sheetId="11" state="hidden" r:id="rId4"/>
    <sheet name="16 fnd enro" sheetId="1" state="hidden" r:id="rId5"/>
    <sheet name="l o w   i n c o m e" sheetId="13" r:id="rId6"/>
  </sheets>
  <externalReferences>
    <externalReference r:id="rId7"/>
  </externalReferences>
  <definedNames>
    <definedName name="_xlnm._FilterDatabase" localSheetId="4" hidden="1">'16 fnd enro'!$A$9:$V$784</definedName>
    <definedName name="_xlnm._FilterDatabase" localSheetId="2" hidden="1">'camp loc'!$C$9:$C$86</definedName>
    <definedName name="_xlnm._FilterDatabase" localSheetId="0" hidden="1">codes!$A$9:$H$448</definedName>
    <definedName name="_xlnm._FilterDatabase" localSheetId="1" hidden="1">dislow!$A$9:$O$448</definedName>
    <definedName name="_xlnm._FilterDatabase" localSheetId="5" hidden="1">'l o w   i n c o m e'!$A$9:$AD$1069</definedName>
    <definedName name="_xlnm._FilterDatabase" localSheetId="3" hidden="1">lowincgroups!$E$9:$H$448</definedName>
    <definedName name="_Key1" hidden="1">[1]CALC!#REF!</definedName>
    <definedName name="_Key2" hidden="1">[1]CALC!#REF!</definedName>
    <definedName name="_Order1" hidden="1">255</definedName>
    <definedName name="_Order2" hidden="1">255</definedName>
    <definedName name="code436">codes!$A$10:$D$448</definedName>
    <definedName name="codeCHA">codes!$F$10:$H$81</definedName>
    <definedName name="ecodis_cha_16">'16 fnd enro'!$B$10:$U$783</definedName>
    <definedName name="ecodis_distr_all">dislow!$A$10:$M$448</definedName>
    <definedName name="lowinc_bysend">lowincgroups!$E$10:$H$448</definedName>
    <definedName name="lowincgroup">lowincgroups!$A$10:$C$19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069" i="13" l="1"/>
  <c r="T1068" i="13"/>
  <c r="T1067" i="13"/>
  <c r="T1066" i="13"/>
  <c r="T1065" i="13"/>
  <c r="T1064" i="13"/>
  <c r="T1063" i="13"/>
  <c r="T1062" i="13"/>
  <c r="T1061" i="13"/>
  <c r="T1060" i="13"/>
  <c r="T1059" i="13"/>
  <c r="T1058" i="13"/>
  <c r="T1057" i="13"/>
  <c r="T1056" i="13"/>
  <c r="T1055" i="13"/>
  <c r="T1054" i="13"/>
  <c r="T1053" i="13"/>
  <c r="T1052" i="13"/>
  <c r="T1051" i="13"/>
  <c r="T1050" i="13"/>
  <c r="T1049" i="13"/>
  <c r="T1048" i="13"/>
  <c r="T1047" i="13"/>
  <c r="T1046" i="13"/>
  <c r="T1045" i="13"/>
  <c r="T1044" i="13"/>
  <c r="T1043" i="13"/>
  <c r="T1042" i="13"/>
  <c r="T1041" i="13"/>
  <c r="T1040" i="13"/>
  <c r="T1039" i="13"/>
  <c r="T1038" i="13"/>
  <c r="T1037" i="13"/>
  <c r="T1036" i="13"/>
  <c r="T1035" i="13"/>
  <c r="T1034" i="13"/>
  <c r="T1033" i="13"/>
  <c r="T1032" i="13"/>
  <c r="T1031" i="13"/>
  <c r="T1030" i="13"/>
  <c r="T1029" i="13"/>
  <c r="T1028" i="13"/>
  <c r="T1027" i="13"/>
  <c r="T1026" i="13"/>
  <c r="T1025" i="13"/>
  <c r="T1024" i="13"/>
  <c r="T1023" i="13"/>
  <c r="T1022" i="13"/>
  <c r="T1021" i="13"/>
  <c r="T1020" i="13"/>
  <c r="T1019" i="13"/>
  <c r="T1018" i="13"/>
  <c r="T1017" i="13"/>
  <c r="T1016" i="13"/>
  <c r="T1015" i="13"/>
  <c r="T1014" i="13"/>
  <c r="T1013" i="13"/>
  <c r="T1012" i="13"/>
  <c r="T1011" i="13"/>
  <c r="T1010" i="13"/>
  <c r="T1009" i="13"/>
  <c r="T1008" i="13"/>
  <c r="T1007" i="13"/>
  <c r="T1006" i="13"/>
  <c r="T1005" i="13"/>
  <c r="T1004" i="13"/>
  <c r="T1003" i="13"/>
  <c r="T1002" i="13"/>
  <c r="T1001" i="13"/>
  <c r="T1000" i="13"/>
  <c r="T999" i="13"/>
  <c r="T998" i="13"/>
  <c r="T997" i="13"/>
  <c r="T996" i="13"/>
  <c r="T995" i="13"/>
  <c r="T994" i="13"/>
  <c r="T993" i="13"/>
  <c r="T992" i="13"/>
  <c r="T991" i="13"/>
  <c r="T990" i="13"/>
  <c r="T989" i="13"/>
  <c r="T988" i="13"/>
  <c r="T987" i="13"/>
  <c r="T986" i="13"/>
  <c r="T985" i="13"/>
  <c r="T984" i="13"/>
  <c r="T983" i="13"/>
  <c r="T982" i="13"/>
  <c r="T981" i="13"/>
  <c r="T980" i="13"/>
  <c r="T979" i="13"/>
  <c r="T978" i="13"/>
  <c r="T977" i="13"/>
  <c r="T976" i="13"/>
  <c r="T975" i="13"/>
  <c r="T974" i="13"/>
  <c r="T973" i="13"/>
  <c r="T972" i="13"/>
  <c r="T971" i="13"/>
  <c r="T970" i="13"/>
  <c r="T969" i="13"/>
  <c r="T968" i="13"/>
  <c r="T967" i="13"/>
  <c r="T966" i="13"/>
  <c r="T965" i="13"/>
  <c r="T964" i="13"/>
  <c r="T963" i="13"/>
  <c r="T962" i="13"/>
  <c r="T961" i="13"/>
  <c r="T960" i="13"/>
  <c r="T959" i="13"/>
  <c r="T958" i="13"/>
  <c r="T957" i="13"/>
  <c r="T956" i="13"/>
  <c r="T955" i="13"/>
  <c r="T954" i="13"/>
  <c r="T953" i="13"/>
  <c r="T952" i="13"/>
  <c r="T951" i="13"/>
  <c r="T950" i="13"/>
  <c r="T949" i="13"/>
  <c r="T948" i="13"/>
  <c r="T947" i="13"/>
  <c r="T946" i="13"/>
  <c r="T945" i="13"/>
  <c r="T944" i="13"/>
  <c r="T943" i="13"/>
  <c r="T942" i="13"/>
  <c r="T941" i="13"/>
  <c r="T940" i="13"/>
  <c r="T939" i="13"/>
  <c r="T938" i="13"/>
  <c r="T937" i="13"/>
  <c r="T936" i="13"/>
  <c r="T935" i="13"/>
  <c r="T934" i="13"/>
  <c r="T933" i="13"/>
  <c r="T932" i="13"/>
  <c r="T931" i="13"/>
  <c r="T930" i="13"/>
  <c r="T929" i="13"/>
  <c r="T928" i="13"/>
  <c r="T927" i="13"/>
  <c r="T926" i="13"/>
  <c r="T925" i="13"/>
  <c r="T924" i="13"/>
  <c r="T923" i="13"/>
  <c r="T922" i="13"/>
  <c r="T921" i="13"/>
  <c r="T920" i="13"/>
  <c r="T919" i="13"/>
  <c r="T918" i="13"/>
  <c r="T917" i="13"/>
  <c r="T916" i="13"/>
  <c r="T915" i="13"/>
  <c r="T914" i="13"/>
  <c r="T913" i="13"/>
  <c r="T912" i="13"/>
  <c r="T911" i="13"/>
  <c r="T910" i="13"/>
  <c r="T909" i="13"/>
  <c r="T908" i="13"/>
  <c r="T907" i="13"/>
  <c r="T906" i="13"/>
  <c r="T905" i="13"/>
  <c r="T904" i="13"/>
  <c r="T903" i="13"/>
  <c r="T902" i="13"/>
  <c r="T901" i="13"/>
  <c r="T900" i="13"/>
  <c r="T899" i="13"/>
  <c r="T898" i="13"/>
  <c r="T897" i="13"/>
  <c r="T896" i="13"/>
  <c r="T895" i="13"/>
  <c r="T894" i="13"/>
  <c r="T893" i="13"/>
  <c r="T892" i="13"/>
  <c r="T891" i="13"/>
  <c r="T890" i="13"/>
  <c r="T889" i="13"/>
  <c r="T888" i="13"/>
  <c r="T887" i="13"/>
  <c r="T886" i="13"/>
  <c r="T885" i="13"/>
  <c r="T884" i="13"/>
  <c r="T883" i="13"/>
  <c r="T882" i="13"/>
  <c r="T881" i="13"/>
  <c r="T880" i="13"/>
  <c r="T879" i="13"/>
  <c r="T878" i="13"/>
  <c r="T877" i="13"/>
  <c r="T876" i="13"/>
  <c r="T875" i="13"/>
  <c r="T874" i="13"/>
  <c r="T873" i="13"/>
  <c r="T872" i="13"/>
  <c r="T871" i="13"/>
  <c r="T870" i="13"/>
  <c r="T869" i="13"/>
  <c r="T868" i="13"/>
  <c r="T867" i="13"/>
  <c r="T866" i="13"/>
  <c r="T865" i="13"/>
  <c r="T864" i="13"/>
  <c r="T863" i="13"/>
  <c r="T862" i="13"/>
  <c r="T861" i="13"/>
  <c r="T860" i="13"/>
  <c r="T859" i="13"/>
  <c r="T858" i="13"/>
  <c r="T857" i="13"/>
  <c r="T856" i="13"/>
  <c r="T855" i="13"/>
  <c r="T854" i="13"/>
  <c r="T853" i="13"/>
  <c r="T852" i="13"/>
  <c r="T851" i="13"/>
  <c r="T850" i="13"/>
  <c r="T849" i="13"/>
  <c r="T848" i="13"/>
  <c r="T847" i="13"/>
  <c r="T846" i="13"/>
  <c r="T845" i="13"/>
  <c r="T844" i="13"/>
  <c r="T843" i="13"/>
  <c r="T842" i="13"/>
  <c r="T841" i="13"/>
  <c r="T840" i="13"/>
  <c r="T839" i="13"/>
  <c r="T838" i="13"/>
  <c r="T837" i="13"/>
  <c r="T836" i="13"/>
  <c r="T835" i="13"/>
  <c r="T834" i="13"/>
  <c r="T833" i="13"/>
  <c r="T832" i="13"/>
  <c r="T831" i="13"/>
  <c r="T830" i="13"/>
  <c r="T829" i="13"/>
  <c r="T828" i="13"/>
  <c r="T827" i="13"/>
  <c r="T826" i="13"/>
  <c r="T825" i="13"/>
  <c r="T824" i="13"/>
  <c r="T823" i="13"/>
  <c r="T822" i="13"/>
  <c r="T821" i="13"/>
  <c r="T820" i="13"/>
  <c r="T819" i="13"/>
  <c r="T818" i="13"/>
  <c r="T817" i="13"/>
  <c r="T816" i="13"/>
  <c r="T815" i="13"/>
  <c r="T814" i="13"/>
  <c r="T813" i="13"/>
  <c r="T812" i="13"/>
  <c r="T811" i="13"/>
  <c r="T810" i="13"/>
  <c r="T809" i="13"/>
  <c r="T808" i="13"/>
  <c r="T807" i="13"/>
  <c r="T806" i="13"/>
  <c r="T805" i="13"/>
  <c r="T804" i="13"/>
  <c r="T803" i="13"/>
  <c r="T802" i="13"/>
  <c r="T801" i="13"/>
  <c r="T800" i="13"/>
  <c r="T799" i="13"/>
  <c r="T798" i="13"/>
  <c r="T797" i="13"/>
  <c r="T796" i="13"/>
  <c r="T795" i="13"/>
  <c r="T794" i="13"/>
  <c r="T793" i="13"/>
  <c r="T792" i="13"/>
  <c r="T791" i="13"/>
  <c r="T790" i="13"/>
  <c r="T789" i="13"/>
  <c r="T788" i="13"/>
  <c r="T787" i="13"/>
  <c r="T786" i="13"/>
  <c r="T785" i="13"/>
  <c r="T784" i="13"/>
  <c r="T783" i="13"/>
  <c r="T782" i="13"/>
  <c r="T781" i="13"/>
  <c r="T780" i="13"/>
  <c r="T779" i="13"/>
  <c r="T778" i="13"/>
  <c r="T777" i="13"/>
  <c r="T776" i="13"/>
  <c r="T775" i="13"/>
  <c r="T774" i="13"/>
  <c r="T773" i="13"/>
  <c r="T772" i="13"/>
  <c r="T771" i="13"/>
  <c r="T770" i="13"/>
  <c r="T769" i="13"/>
  <c r="T768" i="13"/>
  <c r="T767" i="13"/>
  <c r="T766" i="13"/>
  <c r="T765" i="13"/>
  <c r="T764" i="13"/>
  <c r="T763" i="13"/>
  <c r="T762" i="13"/>
  <c r="T761" i="13"/>
  <c r="T760" i="13"/>
  <c r="T759" i="13"/>
  <c r="T758" i="13"/>
  <c r="T757" i="13"/>
  <c r="T756" i="13"/>
  <c r="T755" i="13"/>
  <c r="T754" i="13"/>
  <c r="T753" i="13"/>
  <c r="T752" i="13"/>
  <c r="T751" i="13"/>
  <c r="T750" i="13"/>
  <c r="T749" i="13"/>
  <c r="T748" i="13"/>
  <c r="T747" i="13"/>
  <c r="T746" i="13"/>
  <c r="T745" i="13"/>
  <c r="T744" i="13"/>
  <c r="T743" i="13"/>
  <c r="T742" i="13"/>
  <c r="T741" i="13"/>
  <c r="T740" i="13"/>
  <c r="T739" i="13"/>
  <c r="T738" i="13"/>
  <c r="T737" i="13"/>
  <c r="T736" i="13"/>
  <c r="T735" i="13"/>
  <c r="T734" i="13"/>
  <c r="T733" i="13"/>
  <c r="T732" i="13"/>
  <c r="T731" i="13"/>
  <c r="T730" i="13"/>
  <c r="T729" i="13"/>
  <c r="T728" i="13"/>
  <c r="T727" i="13"/>
  <c r="T726" i="13"/>
  <c r="T725" i="13"/>
  <c r="T724" i="13"/>
  <c r="T723" i="13"/>
  <c r="T722" i="13"/>
  <c r="T721" i="13"/>
  <c r="T720" i="13"/>
  <c r="T719" i="13"/>
  <c r="T718" i="13"/>
  <c r="T717" i="13"/>
  <c r="T716" i="13"/>
  <c r="T715" i="13"/>
  <c r="T714" i="13"/>
  <c r="T713" i="13"/>
  <c r="T712" i="13"/>
  <c r="T711" i="13"/>
  <c r="T710" i="13"/>
  <c r="T709" i="13"/>
  <c r="T708" i="13"/>
  <c r="T707" i="13"/>
  <c r="T706" i="13"/>
  <c r="T705" i="13"/>
  <c r="T704" i="13"/>
  <c r="T703" i="13"/>
  <c r="T702" i="13"/>
  <c r="T701" i="13"/>
  <c r="T700" i="13"/>
  <c r="T699" i="13"/>
  <c r="T698" i="13"/>
  <c r="T697" i="13"/>
  <c r="T696" i="13"/>
  <c r="T695" i="13"/>
  <c r="T694" i="13"/>
  <c r="T693" i="13"/>
  <c r="T692" i="13"/>
  <c r="T691" i="13"/>
  <c r="T690" i="13"/>
  <c r="T689" i="13"/>
  <c r="T688" i="13"/>
  <c r="T687" i="13"/>
  <c r="T686" i="13"/>
  <c r="T685" i="13"/>
  <c r="T684" i="13"/>
  <c r="T683" i="13"/>
  <c r="T682" i="13"/>
  <c r="T681" i="13"/>
  <c r="T680" i="13"/>
  <c r="T679" i="13"/>
  <c r="T678" i="13"/>
  <c r="T677" i="13"/>
  <c r="T676" i="13"/>
  <c r="T675" i="13"/>
  <c r="T674" i="13"/>
  <c r="T673" i="13"/>
  <c r="T672" i="13"/>
  <c r="T671" i="13"/>
  <c r="T670" i="13"/>
  <c r="T669" i="13"/>
  <c r="T668" i="13"/>
  <c r="T667" i="13"/>
  <c r="T666" i="13"/>
  <c r="T665" i="13"/>
  <c r="T664" i="13"/>
  <c r="T663" i="13"/>
  <c r="T662" i="13"/>
  <c r="T661" i="13"/>
  <c r="T660" i="13"/>
  <c r="T659" i="13"/>
  <c r="T658" i="13"/>
  <c r="T657" i="13"/>
  <c r="T656" i="13"/>
  <c r="T655" i="13"/>
  <c r="T654" i="13"/>
  <c r="T653" i="13"/>
  <c r="T652" i="13"/>
  <c r="T651" i="13"/>
  <c r="T650" i="13"/>
  <c r="T649" i="13"/>
  <c r="T648" i="13"/>
  <c r="T647" i="13"/>
  <c r="T646" i="13"/>
  <c r="T645" i="13"/>
  <c r="T644" i="13"/>
  <c r="T643" i="13"/>
  <c r="T642" i="13"/>
  <c r="T641" i="13"/>
  <c r="T640" i="13"/>
  <c r="T639" i="13"/>
  <c r="T638" i="13"/>
  <c r="T637" i="13"/>
  <c r="T636" i="13"/>
  <c r="T635" i="13"/>
  <c r="T634" i="13"/>
  <c r="T633" i="13"/>
  <c r="T632" i="13"/>
  <c r="T631" i="13"/>
  <c r="T630" i="13"/>
  <c r="T629" i="13"/>
  <c r="T628" i="13"/>
  <c r="T627" i="13"/>
  <c r="T626" i="13"/>
  <c r="T625" i="13"/>
  <c r="T624" i="13"/>
  <c r="T623" i="13"/>
  <c r="T622" i="13"/>
  <c r="T621" i="13"/>
  <c r="T620" i="13"/>
  <c r="T619" i="13"/>
  <c r="T618" i="13"/>
  <c r="T617" i="13"/>
  <c r="T616" i="13"/>
  <c r="T615" i="13"/>
  <c r="T614" i="13"/>
  <c r="T613" i="13"/>
  <c r="T612" i="13"/>
  <c r="T611" i="13"/>
  <c r="T610" i="13"/>
  <c r="T609" i="13"/>
  <c r="T608" i="13"/>
  <c r="T607" i="13"/>
  <c r="T606" i="13"/>
  <c r="T605" i="13"/>
  <c r="T604" i="13"/>
  <c r="T603" i="13"/>
  <c r="T602" i="13"/>
  <c r="T601" i="13"/>
  <c r="T600" i="13"/>
  <c r="T599" i="13"/>
  <c r="T598" i="13"/>
  <c r="T597" i="13"/>
  <c r="T596" i="13"/>
  <c r="T595" i="13"/>
  <c r="T594" i="13"/>
  <c r="T593" i="13"/>
  <c r="T592" i="13"/>
  <c r="T591" i="13"/>
  <c r="T590" i="13"/>
  <c r="T589" i="13"/>
  <c r="T588" i="13"/>
  <c r="T587" i="13"/>
  <c r="T586" i="13"/>
  <c r="T585" i="13"/>
  <c r="T584" i="13"/>
  <c r="T583" i="13"/>
  <c r="T582" i="13"/>
  <c r="T581" i="13"/>
  <c r="T580" i="13"/>
  <c r="T579" i="13"/>
  <c r="T578" i="13"/>
  <c r="T577" i="13"/>
  <c r="T576" i="13"/>
  <c r="T575" i="13"/>
  <c r="T574" i="13"/>
  <c r="T573" i="13"/>
  <c r="T572" i="13"/>
  <c r="T571" i="13"/>
  <c r="T570" i="13"/>
  <c r="T569" i="13"/>
  <c r="T568" i="13"/>
  <c r="T567" i="13"/>
  <c r="T566" i="13"/>
  <c r="T565" i="13"/>
  <c r="T564" i="13"/>
  <c r="T563" i="13"/>
  <c r="T562" i="13"/>
  <c r="T561" i="13"/>
  <c r="T560" i="13"/>
  <c r="T559" i="13"/>
  <c r="T558" i="13"/>
  <c r="T557" i="13"/>
  <c r="T556" i="13"/>
  <c r="T555" i="13"/>
  <c r="T554" i="13"/>
  <c r="T553" i="13"/>
  <c r="T552" i="13"/>
  <c r="T551" i="13"/>
  <c r="T550" i="13"/>
  <c r="T549" i="13"/>
  <c r="T548" i="13"/>
  <c r="T547" i="13"/>
  <c r="T546" i="13"/>
  <c r="T545" i="13"/>
  <c r="T544" i="13"/>
  <c r="T543" i="13"/>
  <c r="T542" i="13"/>
  <c r="T541" i="13"/>
  <c r="T540" i="13"/>
  <c r="T539" i="13"/>
  <c r="T538" i="13"/>
  <c r="T537" i="13"/>
  <c r="T536" i="13"/>
  <c r="T535" i="13"/>
  <c r="T534" i="13"/>
  <c r="T533" i="13"/>
  <c r="T532" i="13"/>
  <c r="T531" i="13"/>
  <c r="T530" i="13"/>
  <c r="T529" i="13"/>
  <c r="T528" i="13"/>
  <c r="T527" i="13"/>
  <c r="T526" i="13"/>
  <c r="T525" i="13"/>
  <c r="T524" i="13"/>
  <c r="T523" i="13"/>
  <c r="T522" i="13"/>
  <c r="T521" i="13"/>
  <c r="T520" i="13"/>
  <c r="T519" i="13"/>
  <c r="T518" i="13"/>
  <c r="T517" i="13"/>
  <c r="T516" i="13"/>
  <c r="T515" i="13"/>
  <c r="T514" i="13"/>
  <c r="T513" i="13"/>
  <c r="T512" i="13"/>
  <c r="T511" i="13"/>
  <c r="T510" i="13"/>
  <c r="T509" i="13"/>
  <c r="T508" i="13"/>
  <c r="T507" i="13"/>
  <c r="T506" i="13"/>
  <c r="T505" i="13"/>
  <c r="T504" i="13"/>
  <c r="T503" i="13"/>
  <c r="T502" i="13"/>
  <c r="T501" i="13"/>
  <c r="T500" i="13"/>
  <c r="T499" i="13"/>
  <c r="T498" i="13"/>
  <c r="T497" i="13"/>
  <c r="T496" i="13"/>
  <c r="T495" i="13"/>
  <c r="T494" i="13"/>
  <c r="T493" i="13"/>
  <c r="T492" i="13"/>
  <c r="T491" i="13"/>
  <c r="T490" i="13"/>
  <c r="T489" i="13"/>
  <c r="T488" i="13"/>
  <c r="T487" i="13"/>
  <c r="T486" i="13"/>
  <c r="T485" i="13"/>
  <c r="T484" i="13"/>
  <c r="T483" i="13"/>
  <c r="T482" i="13"/>
  <c r="T481" i="13"/>
  <c r="T480" i="13"/>
  <c r="T479" i="13"/>
  <c r="T478" i="13"/>
  <c r="T477" i="13"/>
  <c r="T476" i="13"/>
  <c r="T475" i="13"/>
  <c r="T474" i="13"/>
  <c r="T473" i="13"/>
  <c r="T472" i="13"/>
  <c r="T471" i="13"/>
  <c r="T470" i="13"/>
  <c r="T469" i="13"/>
  <c r="T468" i="13"/>
  <c r="T467" i="13"/>
  <c r="T466" i="13"/>
  <c r="T465" i="13"/>
  <c r="T464" i="13"/>
  <c r="T463" i="13"/>
  <c r="T462" i="13"/>
  <c r="T461" i="13"/>
  <c r="T460" i="13"/>
  <c r="T459" i="13"/>
  <c r="T458" i="13"/>
  <c r="T457" i="13"/>
  <c r="T456" i="13"/>
  <c r="T455" i="13"/>
  <c r="T454" i="13"/>
  <c r="T453" i="13"/>
  <c r="T452" i="13"/>
  <c r="T451" i="13"/>
  <c r="T450" i="13"/>
  <c r="T449" i="13"/>
  <c r="T448" i="13"/>
  <c r="T447" i="13"/>
  <c r="T446" i="13"/>
  <c r="T445" i="13"/>
  <c r="T444" i="13"/>
  <c r="T443" i="13"/>
  <c r="T442" i="13"/>
  <c r="T441" i="13"/>
  <c r="T440" i="13"/>
  <c r="T439" i="13"/>
  <c r="T438" i="13"/>
  <c r="T437" i="13"/>
  <c r="T436" i="13"/>
  <c r="T435" i="13"/>
  <c r="T434" i="13"/>
  <c r="T433" i="13"/>
  <c r="T432" i="13"/>
  <c r="T431" i="13"/>
  <c r="T430" i="13"/>
  <c r="T429" i="13"/>
  <c r="T428" i="13"/>
  <c r="T427" i="13"/>
  <c r="T426" i="13"/>
  <c r="T425" i="13"/>
  <c r="T424" i="13"/>
  <c r="T423" i="13"/>
  <c r="T422" i="13"/>
  <c r="T421" i="13"/>
  <c r="T420" i="13"/>
  <c r="T419" i="13"/>
  <c r="T418" i="13"/>
  <c r="T417" i="13"/>
  <c r="T416" i="13"/>
  <c r="T415" i="13"/>
  <c r="T414" i="13"/>
  <c r="T413" i="13"/>
  <c r="T412" i="13"/>
  <c r="T411" i="13"/>
  <c r="T410" i="13"/>
  <c r="T409" i="13"/>
  <c r="T408" i="13"/>
  <c r="T407" i="13"/>
  <c r="T406" i="13"/>
  <c r="T405" i="13"/>
  <c r="T404" i="13"/>
  <c r="T403" i="13"/>
  <c r="T402" i="13"/>
  <c r="T401" i="13"/>
  <c r="T400" i="13"/>
  <c r="T399" i="13"/>
  <c r="T398" i="13"/>
  <c r="T397" i="13"/>
  <c r="T396" i="13"/>
  <c r="T395" i="13"/>
  <c r="T394" i="13"/>
  <c r="T393" i="13"/>
  <c r="T392" i="13"/>
  <c r="T391" i="13"/>
  <c r="T390" i="13"/>
  <c r="T389" i="13"/>
  <c r="T388" i="13"/>
  <c r="T387" i="13"/>
  <c r="T386" i="13"/>
  <c r="T385" i="13"/>
  <c r="T384" i="13"/>
  <c r="T383" i="13"/>
  <c r="T382" i="13"/>
  <c r="T381" i="13"/>
  <c r="T380" i="13"/>
  <c r="T379" i="13"/>
  <c r="T378" i="13"/>
  <c r="T377" i="13"/>
  <c r="T376" i="13"/>
  <c r="T375" i="13"/>
  <c r="T374" i="13"/>
  <c r="T373" i="13"/>
  <c r="T372" i="13"/>
  <c r="T371" i="13"/>
  <c r="T370" i="13"/>
  <c r="T369" i="13"/>
  <c r="T368" i="13"/>
  <c r="T367" i="13"/>
  <c r="T366" i="13"/>
  <c r="T365" i="13"/>
  <c r="T364" i="13"/>
  <c r="T363" i="13"/>
  <c r="T362" i="13"/>
  <c r="T361" i="13"/>
  <c r="T360" i="13"/>
  <c r="T359" i="13"/>
  <c r="T358" i="13"/>
  <c r="T357" i="13"/>
  <c r="T356" i="13"/>
  <c r="T355" i="13"/>
  <c r="T354" i="13"/>
  <c r="T353" i="13"/>
  <c r="T352" i="13"/>
  <c r="T351" i="13"/>
  <c r="T350" i="13"/>
  <c r="T349" i="13"/>
  <c r="T348" i="13"/>
  <c r="T347" i="13"/>
  <c r="T346" i="13"/>
  <c r="T345" i="13"/>
  <c r="T344" i="13"/>
  <c r="T343" i="13"/>
  <c r="T342" i="13"/>
  <c r="T341" i="13"/>
  <c r="T340" i="13"/>
  <c r="T339" i="13"/>
  <c r="T338" i="13"/>
  <c r="T337" i="13"/>
  <c r="T336" i="13"/>
  <c r="T335" i="13"/>
  <c r="T334" i="13"/>
  <c r="T333" i="13"/>
  <c r="T332" i="13"/>
  <c r="T331" i="13"/>
  <c r="T330" i="13"/>
  <c r="T329" i="13"/>
  <c r="T328" i="13"/>
  <c r="T327" i="13"/>
  <c r="T326" i="13"/>
  <c r="T325" i="13"/>
  <c r="T324" i="13"/>
  <c r="T323" i="13"/>
  <c r="T322" i="13"/>
  <c r="T321" i="13"/>
  <c r="T320" i="13"/>
  <c r="T319" i="13"/>
  <c r="T318" i="13"/>
  <c r="T317" i="13"/>
  <c r="T316" i="13"/>
  <c r="T315" i="13"/>
  <c r="T314" i="13"/>
  <c r="T313" i="13"/>
  <c r="T312" i="13"/>
  <c r="T311" i="13"/>
  <c r="T310" i="13"/>
  <c r="T309" i="13"/>
  <c r="T308" i="13"/>
  <c r="T307" i="13"/>
  <c r="T306" i="13"/>
  <c r="T305" i="13"/>
  <c r="T304" i="13"/>
  <c r="T303" i="13"/>
  <c r="T302" i="13"/>
  <c r="T301" i="13"/>
  <c r="T300" i="13"/>
  <c r="T299" i="13"/>
  <c r="T298" i="13"/>
  <c r="T297" i="13"/>
  <c r="T296" i="13"/>
  <c r="T295" i="13"/>
  <c r="T294" i="13"/>
  <c r="T293" i="13"/>
  <c r="T292" i="13"/>
  <c r="T291" i="13"/>
  <c r="T290" i="13"/>
  <c r="T289" i="13"/>
  <c r="T288" i="13"/>
  <c r="T287" i="13"/>
  <c r="T286" i="13"/>
  <c r="T285" i="13"/>
  <c r="T284" i="13"/>
  <c r="T283" i="13"/>
  <c r="T282" i="13"/>
  <c r="T281" i="13"/>
  <c r="T280" i="13"/>
  <c r="T279" i="13"/>
  <c r="T278" i="13"/>
  <c r="T277" i="13"/>
  <c r="T276" i="13"/>
  <c r="T275" i="13"/>
  <c r="T274" i="13"/>
  <c r="T273" i="13"/>
  <c r="T272" i="13"/>
  <c r="T271" i="13"/>
  <c r="T270" i="13"/>
  <c r="T269" i="13"/>
  <c r="T268" i="13"/>
  <c r="T267" i="13"/>
  <c r="T266" i="13"/>
  <c r="T265" i="13"/>
  <c r="T264" i="13"/>
  <c r="T263" i="13"/>
  <c r="T262" i="13"/>
  <c r="T261" i="13"/>
  <c r="T260" i="13"/>
  <c r="T259" i="13"/>
  <c r="T258" i="13"/>
  <c r="T257" i="13"/>
  <c r="T256" i="13"/>
  <c r="T255" i="13"/>
  <c r="T254" i="13"/>
  <c r="T253" i="13"/>
  <c r="T252" i="13"/>
  <c r="T251" i="13"/>
  <c r="T250" i="13"/>
  <c r="T249" i="13"/>
  <c r="T248" i="13"/>
  <c r="T247" i="13"/>
  <c r="T246" i="13"/>
  <c r="T245" i="13"/>
  <c r="T244" i="13"/>
  <c r="T243" i="13"/>
  <c r="T242" i="13"/>
  <c r="T241" i="13"/>
  <c r="T240" i="13"/>
  <c r="T239" i="13"/>
  <c r="T238" i="13"/>
  <c r="T237" i="13"/>
  <c r="T236" i="13"/>
  <c r="T235" i="13"/>
  <c r="T234" i="13"/>
  <c r="T233" i="13"/>
  <c r="T232" i="13"/>
  <c r="T231" i="13"/>
  <c r="T230" i="13"/>
  <c r="T229" i="13"/>
  <c r="T228" i="13"/>
  <c r="T227" i="13"/>
  <c r="T226" i="13"/>
  <c r="T225" i="13"/>
  <c r="T224" i="13"/>
  <c r="T223" i="13"/>
  <c r="T222" i="13"/>
  <c r="T221" i="13"/>
  <c r="T220" i="13"/>
  <c r="T219" i="13"/>
  <c r="T218" i="13"/>
  <c r="T217" i="13"/>
  <c r="T216" i="13"/>
  <c r="T215" i="13"/>
  <c r="T214" i="13"/>
  <c r="T213" i="13"/>
  <c r="T212" i="13"/>
  <c r="T211" i="13"/>
  <c r="T210" i="13"/>
  <c r="T209" i="13"/>
  <c r="T208" i="13"/>
  <c r="T207" i="13"/>
  <c r="T206" i="13"/>
  <c r="T205" i="13"/>
  <c r="T204" i="13"/>
  <c r="T203" i="13"/>
  <c r="T202" i="13"/>
  <c r="T201" i="13"/>
  <c r="T200" i="13"/>
  <c r="T199" i="13"/>
  <c r="T198" i="13"/>
  <c r="T197" i="13"/>
  <c r="T196" i="13"/>
  <c r="T195" i="13"/>
  <c r="T194" i="13"/>
  <c r="T193" i="13"/>
  <c r="T192" i="13"/>
  <c r="T191" i="13"/>
  <c r="T190" i="13"/>
  <c r="T189" i="13"/>
  <c r="T188" i="13"/>
  <c r="T187" i="13"/>
  <c r="T186" i="13"/>
  <c r="T185" i="13"/>
  <c r="T184" i="13"/>
  <c r="T183" i="13"/>
  <c r="T182" i="13"/>
  <c r="T181" i="13"/>
  <c r="T180" i="13"/>
  <c r="T179" i="13"/>
  <c r="T178" i="13"/>
  <c r="T177" i="13"/>
  <c r="T176" i="13"/>
  <c r="T175" i="13"/>
  <c r="T174" i="13"/>
  <c r="T173" i="13"/>
  <c r="T172" i="13"/>
  <c r="T171" i="13"/>
  <c r="T170" i="13"/>
  <c r="T169" i="13"/>
  <c r="T168" i="13"/>
  <c r="T167" i="13"/>
  <c r="T166" i="13"/>
  <c r="T165" i="13"/>
  <c r="T164" i="13"/>
  <c r="T163" i="13"/>
  <c r="T162" i="13"/>
  <c r="T161" i="13"/>
  <c r="T160" i="13"/>
  <c r="T159" i="13"/>
  <c r="T158" i="13"/>
  <c r="T157" i="13"/>
  <c r="T156" i="13"/>
  <c r="T155" i="13"/>
  <c r="T154" i="13"/>
  <c r="T153" i="13"/>
  <c r="T152" i="13"/>
  <c r="T151" i="13"/>
  <c r="T150" i="13"/>
  <c r="T149" i="13"/>
  <c r="T148" i="13"/>
  <c r="T147" i="13"/>
  <c r="T146" i="13"/>
  <c r="T145" i="13"/>
  <c r="T144" i="13"/>
  <c r="T143" i="13"/>
  <c r="T142" i="13"/>
  <c r="T141" i="13"/>
  <c r="T140" i="13"/>
  <c r="T139" i="13"/>
  <c r="T138" i="13"/>
  <c r="T137" i="13"/>
  <c r="T136" i="13"/>
  <c r="T135" i="13"/>
  <c r="T134" i="13"/>
  <c r="T133" i="13"/>
  <c r="T132" i="13"/>
  <c r="T131" i="13"/>
  <c r="T130" i="13"/>
  <c r="T129" i="13"/>
  <c r="T128" i="13"/>
  <c r="T127" i="13"/>
  <c r="T126" i="13"/>
  <c r="T125" i="13"/>
  <c r="T124" i="13"/>
  <c r="T123" i="13"/>
  <c r="T122" i="13"/>
  <c r="T121" i="13"/>
  <c r="T120" i="13"/>
  <c r="T119" i="13"/>
  <c r="T118" i="13"/>
  <c r="T117" i="13"/>
  <c r="T116" i="13"/>
  <c r="T115" i="13"/>
  <c r="T114" i="13"/>
  <c r="T113" i="13"/>
  <c r="T112" i="13"/>
  <c r="T111" i="13"/>
  <c r="T110" i="13"/>
  <c r="T109" i="13"/>
  <c r="T108" i="13"/>
  <c r="T107" i="13"/>
  <c r="T106" i="13"/>
  <c r="T105" i="13"/>
  <c r="T104" i="13"/>
  <c r="T103" i="13"/>
  <c r="T102" i="13"/>
  <c r="T101" i="13"/>
  <c r="T100" i="13"/>
  <c r="T99" i="13"/>
  <c r="T98" i="13"/>
  <c r="T97" i="13"/>
  <c r="T96" i="13"/>
  <c r="T95" i="13"/>
  <c r="T94" i="13"/>
  <c r="T93" i="13"/>
  <c r="T92" i="13"/>
  <c r="T91" i="13"/>
  <c r="T90" i="13"/>
  <c r="T89" i="13"/>
  <c r="T88" i="13"/>
  <c r="T87" i="13"/>
  <c r="T86" i="13"/>
  <c r="T85" i="13"/>
  <c r="T84" i="13"/>
  <c r="T83" i="13"/>
  <c r="T82" i="13"/>
  <c r="T81" i="13"/>
  <c r="T80" i="13"/>
  <c r="T79" i="13"/>
  <c r="T78" i="13"/>
  <c r="T77" i="13"/>
  <c r="T76" i="13"/>
  <c r="T75" i="13"/>
  <c r="T74" i="13"/>
  <c r="T73" i="13"/>
  <c r="T72" i="13"/>
  <c r="T71" i="13"/>
  <c r="T70" i="13"/>
  <c r="T69" i="13"/>
  <c r="T68" i="13"/>
  <c r="T67" i="13"/>
  <c r="T66" i="13"/>
  <c r="T65" i="13"/>
  <c r="T64" i="13"/>
  <c r="T63" i="13"/>
  <c r="T62" i="13"/>
  <c r="T61" i="13"/>
  <c r="T60" i="13"/>
  <c r="T59" i="13"/>
  <c r="T58" i="13"/>
  <c r="T57" i="13"/>
  <c r="T56" i="13"/>
  <c r="T55" i="13"/>
  <c r="T54" i="13"/>
  <c r="T53" i="13"/>
  <c r="T52" i="13"/>
  <c r="T51" i="13"/>
  <c r="T50" i="13"/>
  <c r="T49" i="13"/>
  <c r="T48" i="13"/>
  <c r="T47" i="13"/>
  <c r="T46" i="13"/>
  <c r="T45" i="13"/>
  <c r="T44" i="13"/>
  <c r="T43" i="13"/>
  <c r="T42" i="13"/>
  <c r="T41" i="13"/>
  <c r="T40" i="13"/>
  <c r="T39" i="13"/>
  <c r="T38" i="13"/>
  <c r="T37" i="13"/>
  <c r="T36" i="13"/>
  <c r="T35" i="13"/>
  <c r="T34" i="13"/>
  <c r="T33" i="13"/>
  <c r="T32" i="13"/>
  <c r="T31" i="13"/>
  <c r="T30" i="13"/>
  <c r="T29" i="13"/>
  <c r="T28" i="13"/>
  <c r="T27" i="13"/>
  <c r="T26" i="13"/>
  <c r="T25" i="13"/>
  <c r="T24" i="13"/>
  <c r="T23" i="13"/>
  <c r="T22" i="13"/>
  <c r="T21" i="13"/>
  <c r="T20" i="13"/>
  <c r="T19" i="13"/>
  <c r="T18" i="13"/>
  <c r="T17" i="13"/>
  <c r="T16" i="13"/>
  <c r="T15" i="13"/>
  <c r="T14" i="13"/>
  <c r="T13" i="13"/>
  <c r="T12" i="13"/>
  <c r="T11" i="13"/>
  <c r="T10" i="13"/>
  <c r="K11" i="13" l="1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46" i="13"/>
  <c r="K47" i="13"/>
  <c r="K48" i="13"/>
  <c r="K49" i="13"/>
  <c r="K50" i="13"/>
  <c r="K51" i="13"/>
  <c r="K52" i="13"/>
  <c r="K53" i="13"/>
  <c r="K54" i="13"/>
  <c r="K55" i="13"/>
  <c r="K56" i="13"/>
  <c r="K57" i="13"/>
  <c r="K58" i="13"/>
  <c r="K59" i="13"/>
  <c r="K60" i="13"/>
  <c r="K61" i="13"/>
  <c r="K62" i="13"/>
  <c r="K63" i="13"/>
  <c r="K64" i="13"/>
  <c r="K65" i="13"/>
  <c r="K66" i="13"/>
  <c r="K67" i="13"/>
  <c r="K68" i="13"/>
  <c r="K69" i="13"/>
  <c r="K70" i="13"/>
  <c r="K71" i="13"/>
  <c r="K72" i="13"/>
  <c r="K73" i="13"/>
  <c r="K74" i="13"/>
  <c r="K75" i="13"/>
  <c r="K76" i="13"/>
  <c r="K77" i="13"/>
  <c r="K78" i="13"/>
  <c r="K79" i="13"/>
  <c r="K80" i="13"/>
  <c r="K81" i="13"/>
  <c r="K82" i="13"/>
  <c r="K83" i="13"/>
  <c r="K84" i="13"/>
  <c r="K85" i="13"/>
  <c r="K86" i="13"/>
  <c r="K87" i="13"/>
  <c r="K88" i="13"/>
  <c r="K89" i="13"/>
  <c r="K90" i="13"/>
  <c r="K91" i="13"/>
  <c r="K92" i="13"/>
  <c r="K93" i="13"/>
  <c r="K94" i="13"/>
  <c r="K95" i="13"/>
  <c r="K96" i="13"/>
  <c r="K97" i="13"/>
  <c r="K98" i="13"/>
  <c r="K99" i="13"/>
  <c r="K100" i="13"/>
  <c r="K101" i="13"/>
  <c r="K102" i="13"/>
  <c r="K103" i="13"/>
  <c r="K104" i="13"/>
  <c r="K105" i="13"/>
  <c r="K106" i="13"/>
  <c r="K107" i="13"/>
  <c r="K108" i="13"/>
  <c r="K109" i="13"/>
  <c r="K110" i="13"/>
  <c r="K111" i="13"/>
  <c r="K112" i="13"/>
  <c r="K113" i="13"/>
  <c r="K114" i="13"/>
  <c r="K115" i="13"/>
  <c r="K116" i="13"/>
  <c r="K117" i="13"/>
  <c r="K118" i="13"/>
  <c r="K119" i="13"/>
  <c r="K120" i="13"/>
  <c r="K121" i="13"/>
  <c r="K122" i="13"/>
  <c r="K123" i="13"/>
  <c r="K124" i="13"/>
  <c r="K125" i="13"/>
  <c r="K126" i="13"/>
  <c r="K127" i="13"/>
  <c r="K128" i="13"/>
  <c r="K129" i="13"/>
  <c r="K130" i="13"/>
  <c r="K131" i="13"/>
  <c r="K132" i="13"/>
  <c r="K133" i="13"/>
  <c r="K134" i="13"/>
  <c r="K135" i="13"/>
  <c r="K136" i="13"/>
  <c r="K137" i="13"/>
  <c r="K138" i="13"/>
  <c r="K139" i="13"/>
  <c r="K140" i="13"/>
  <c r="K141" i="13"/>
  <c r="K142" i="13"/>
  <c r="K143" i="13"/>
  <c r="K144" i="13"/>
  <c r="K145" i="13"/>
  <c r="K146" i="13"/>
  <c r="K147" i="13"/>
  <c r="K148" i="13"/>
  <c r="K149" i="13"/>
  <c r="K150" i="13"/>
  <c r="K151" i="13"/>
  <c r="K152" i="13"/>
  <c r="K153" i="13"/>
  <c r="K154" i="13"/>
  <c r="K155" i="13"/>
  <c r="K156" i="13"/>
  <c r="K157" i="13"/>
  <c r="K158" i="13"/>
  <c r="K159" i="13"/>
  <c r="K160" i="13"/>
  <c r="K161" i="13"/>
  <c r="K162" i="13"/>
  <c r="K163" i="13"/>
  <c r="K164" i="13"/>
  <c r="K165" i="13"/>
  <c r="K166" i="13"/>
  <c r="K167" i="13"/>
  <c r="K168" i="13"/>
  <c r="K169" i="13"/>
  <c r="K170" i="13"/>
  <c r="K171" i="13"/>
  <c r="K172" i="13"/>
  <c r="K173" i="13"/>
  <c r="K174" i="13"/>
  <c r="K175" i="13"/>
  <c r="K176" i="13"/>
  <c r="K177" i="13"/>
  <c r="K178" i="13"/>
  <c r="K179" i="13"/>
  <c r="K180" i="13"/>
  <c r="K181" i="13"/>
  <c r="K182" i="13"/>
  <c r="K183" i="13"/>
  <c r="K184" i="13"/>
  <c r="K185" i="13"/>
  <c r="K186" i="13"/>
  <c r="K187" i="13"/>
  <c r="K188" i="13"/>
  <c r="K189" i="13"/>
  <c r="K190" i="13"/>
  <c r="K191" i="13"/>
  <c r="K192" i="13"/>
  <c r="K193" i="13"/>
  <c r="K194" i="13"/>
  <c r="K195" i="13"/>
  <c r="K196" i="13"/>
  <c r="K197" i="13"/>
  <c r="K198" i="13"/>
  <c r="K199" i="13"/>
  <c r="K200" i="13"/>
  <c r="K201" i="13"/>
  <c r="K202" i="13"/>
  <c r="K203" i="13"/>
  <c r="K204" i="13"/>
  <c r="K205" i="13"/>
  <c r="K206" i="13"/>
  <c r="K207" i="13"/>
  <c r="K208" i="13"/>
  <c r="K209" i="13"/>
  <c r="K210" i="13"/>
  <c r="K211" i="13"/>
  <c r="K212" i="13"/>
  <c r="K213" i="13"/>
  <c r="K214" i="13"/>
  <c r="K215" i="13"/>
  <c r="K216" i="13"/>
  <c r="K217" i="13"/>
  <c r="K218" i="13"/>
  <c r="K219" i="13"/>
  <c r="K220" i="13"/>
  <c r="K221" i="13"/>
  <c r="K222" i="13"/>
  <c r="K223" i="13"/>
  <c r="K224" i="13"/>
  <c r="K225" i="13"/>
  <c r="K226" i="13"/>
  <c r="K227" i="13"/>
  <c r="K228" i="13"/>
  <c r="K229" i="13"/>
  <c r="K230" i="13"/>
  <c r="K231" i="13"/>
  <c r="K232" i="13"/>
  <c r="K233" i="13"/>
  <c r="K234" i="13"/>
  <c r="K235" i="13"/>
  <c r="K236" i="13"/>
  <c r="K237" i="13"/>
  <c r="K238" i="13"/>
  <c r="K239" i="13"/>
  <c r="K240" i="13"/>
  <c r="K241" i="13"/>
  <c r="K242" i="13"/>
  <c r="K243" i="13"/>
  <c r="K244" i="13"/>
  <c r="K245" i="13"/>
  <c r="K246" i="13"/>
  <c r="K247" i="13"/>
  <c r="K248" i="13"/>
  <c r="K249" i="13"/>
  <c r="K250" i="13"/>
  <c r="K251" i="13"/>
  <c r="K252" i="13"/>
  <c r="K253" i="13"/>
  <c r="K254" i="13"/>
  <c r="K255" i="13"/>
  <c r="K256" i="13"/>
  <c r="K257" i="13"/>
  <c r="K258" i="13"/>
  <c r="K259" i="13"/>
  <c r="K260" i="13"/>
  <c r="K261" i="13"/>
  <c r="K262" i="13"/>
  <c r="K263" i="13"/>
  <c r="K264" i="13"/>
  <c r="K265" i="13"/>
  <c r="K266" i="13"/>
  <c r="K267" i="13"/>
  <c r="K268" i="13"/>
  <c r="K269" i="13"/>
  <c r="K270" i="13"/>
  <c r="K271" i="13"/>
  <c r="K272" i="13"/>
  <c r="K273" i="13"/>
  <c r="K274" i="13"/>
  <c r="K275" i="13"/>
  <c r="K276" i="13"/>
  <c r="K277" i="13"/>
  <c r="K278" i="13"/>
  <c r="K279" i="13"/>
  <c r="K280" i="13"/>
  <c r="K281" i="13"/>
  <c r="K282" i="13"/>
  <c r="K283" i="13"/>
  <c r="K284" i="13"/>
  <c r="K285" i="13"/>
  <c r="K286" i="13"/>
  <c r="K287" i="13"/>
  <c r="K288" i="13"/>
  <c r="K289" i="13"/>
  <c r="K290" i="13"/>
  <c r="K291" i="13"/>
  <c r="K292" i="13"/>
  <c r="K293" i="13"/>
  <c r="K294" i="13"/>
  <c r="K295" i="13"/>
  <c r="K296" i="13"/>
  <c r="K297" i="13"/>
  <c r="K298" i="13"/>
  <c r="K299" i="13"/>
  <c r="K300" i="13"/>
  <c r="K301" i="13"/>
  <c r="K302" i="13"/>
  <c r="K303" i="13"/>
  <c r="K304" i="13"/>
  <c r="K305" i="13"/>
  <c r="K306" i="13"/>
  <c r="K307" i="13"/>
  <c r="K308" i="13"/>
  <c r="K309" i="13"/>
  <c r="K310" i="13"/>
  <c r="K311" i="13"/>
  <c r="K312" i="13"/>
  <c r="K313" i="13"/>
  <c r="K314" i="13"/>
  <c r="K315" i="13"/>
  <c r="K316" i="13"/>
  <c r="K317" i="13"/>
  <c r="K318" i="13"/>
  <c r="K319" i="13"/>
  <c r="K320" i="13"/>
  <c r="K321" i="13"/>
  <c r="K322" i="13"/>
  <c r="K323" i="13"/>
  <c r="K324" i="13"/>
  <c r="K325" i="13"/>
  <c r="K326" i="13"/>
  <c r="K327" i="13"/>
  <c r="K328" i="13"/>
  <c r="K329" i="13"/>
  <c r="K330" i="13"/>
  <c r="K331" i="13"/>
  <c r="K332" i="13"/>
  <c r="K333" i="13"/>
  <c r="K334" i="13"/>
  <c r="K335" i="13"/>
  <c r="K336" i="13"/>
  <c r="K337" i="13"/>
  <c r="K338" i="13"/>
  <c r="K339" i="13"/>
  <c r="K340" i="13"/>
  <c r="K341" i="13"/>
  <c r="K342" i="13"/>
  <c r="K343" i="13"/>
  <c r="K344" i="13"/>
  <c r="K345" i="13"/>
  <c r="K346" i="13"/>
  <c r="K347" i="13"/>
  <c r="K348" i="13"/>
  <c r="K349" i="13"/>
  <c r="K350" i="13"/>
  <c r="K351" i="13"/>
  <c r="K352" i="13"/>
  <c r="K353" i="13"/>
  <c r="K354" i="13"/>
  <c r="K355" i="13"/>
  <c r="K356" i="13"/>
  <c r="K357" i="13"/>
  <c r="K358" i="13"/>
  <c r="K359" i="13"/>
  <c r="K360" i="13"/>
  <c r="K361" i="13"/>
  <c r="K362" i="13"/>
  <c r="K363" i="13"/>
  <c r="K364" i="13"/>
  <c r="K365" i="13"/>
  <c r="K366" i="13"/>
  <c r="K367" i="13"/>
  <c r="K368" i="13"/>
  <c r="K369" i="13"/>
  <c r="K370" i="13"/>
  <c r="K371" i="13"/>
  <c r="K372" i="13"/>
  <c r="K373" i="13"/>
  <c r="K374" i="13"/>
  <c r="K375" i="13"/>
  <c r="K376" i="13"/>
  <c r="K377" i="13"/>
  <c r="K378" i="13"/>
  <c r="K379" i="13"/>
  <c r="K380" i="13"/>
  <c r="K381" i="13"/>
  <c r="K382" i="13"/>
  <c r="K383" i="13"/>
  <c r="K384" i="13"/>
  <c r="K385" i="13"/>
  <c r="K386" i="13"/>
  <c r="K387" i="13"/>
  <c r="K388" i="13"/>
  <c r="K389" i="13"/>
  <c r="K390" i="13"/>
  <c r="K391" i="13"/>
  <c r="K392" i="13"/>
  <c r="K393" i="13"/>
  <c r="K394" i="13"/>
  <c r="K395" i="13"/>
  <c r="K396" i="13"/>
  <c r="K397" i="13"/>
  <c r="K398" i="13"/>
  <c r="K399" i="13"/>
  <c r="K400" i="13"/>
  <c r="K401" i="13"/>
  <c r="K402" i="13"/>
  <c r="K403" i="13"/>
  <c r="K404" i="13"/>
  <c r="K405" i="13"/>
  <c r="K406" i="13"/>
  <c r="K407" i="13"/>
  <c r="K408" i="13"/>
  <c r="K409" i="13"/>
  <c r="K410" i="13"/>
  <c r="K411" i="13"/>
  <c r="K412" i="13"/>
  <c r="K413" i="13"/>
  <c r="K414" i="13"/>
  <c r="K415" i="13"/>
  <c r="K416" i="13"/>
  <c r="K417" i="13"/>
  <c r="K418" i="13"/>
  <c r="K419" i="13"/>
  <c r="K420" i="13"/>
  <c r="K421" i="13"/>
  <c r="K422" i="13"/>
  <c r="K423" i="13"/>
  <c r="K424" i="13"/>
  <c r="K425" i="13"/>
  <c r="K426" i="13"/>
  <c r="K427" i="13"/>
  <c r="K428" i="13"/>
  <c r="K429" i="13"/>
  <c r="K430" i="13"/>
  <c r="K431" i="13"/>
  <c r="K432" i="13"/>
  <c r="K433" i="13"/>
  <c r="K434" i="13"/>
  <c r="K435" i="13"/>
  <c r="K436" i="13"/>
  <c r="K437" i="13"/>
  <c r="K438" i="13"/>
  <c r="K439" i="13"/>
  <c r="K440" i="13"/>
  <c r="K441" i="13"/>
  <c r="K442" i="13"/>
  <c r="K443" i="13"/>
  <c r="K444" i="13"/>
  <c r="K445" i="13"/>
  <c r="K446" i="13"/>
  <c r="K447" i="13"/>
  <c r="K448" i="13"/>
  <c r="K449" i="13"/>
  <c r="K450" i="13"/>
  <c r="K451" i="13"/>
  <c r="K452" i="13"/>
  <c r="K453" i="13"/>
  <c r="K454" i="13"/>
  <c r="K455" i="13"/>
  <c r="K456" i="13"/>
  <c r="K457" i="13"/>
  <c r="K458" i="13"/>
  <c r="K459" i="13"/>
  <c r="K460" i="13"/>
  <c r="K461" i="13"/>
  <c r="K462" i="13"/>
  <c r="K463" i="13"/>
  <c r="K464" i="13"/>
  <c r="K465" i="13"/>
  <c r="K466" i="13"/>
  <c r="K467" i="13"/>
  <c r="K468" i="13"/>
  <c r="K469" i="13"/>
  <c r="K470" i="13"/>
  <c r="K471" i="13"/>
  <c r="K472" i="13"/>
  <c r="K473" i="13"/>
  <c r="K474" i="13"/>
  <c r="K475" i="13"/>
  <c r="K476" i="13"/>
  <c r="K477" i="13"/>
  <c r="K478" i="13"/>
  <c r="K479" i="13"/>
  <c r="K480" i="13"/>
  <c r="K481" i="13"/>
  <c r="K482" i="13"/>
  <c r="K483" i="13"/>
  <c r="K484" i="13"/>
  <c r="K485" i="13"/>
  <c r="K486" i="13"/>
  <c r="K487" i="13"/>
  <c r="K488" i="13"/>
  <c r="K489" i="13"/>
  <c r="K490" i="13"/>
  <c r="K491" i="13"/>
  <c r="K492" i="13"/>
  <c r="K493" i="13"/>
  <c r="K494" i="13"/>
  <c r="K495" i="13"/>
  <c r="K496" i="13"/>
  <c r="K497" i="13"/>
  <c r="K498" i="13"/>
  <c r="K499" i="13"/>
  <c r="K500" i="13"/>
  <c r="K501" i="13"/>
  <c r="K502" i="13"/>
  <c r="K503" i="13"/>
  <c r="K504" i="13"/>
  <c r="K505" i="13"/>
  <c r="K506" i="13"/>
  <c r="K507" i="13"/>
  <c r="K508" i="13"/>
  <c r="K509" i="13"/>
  <c r="K510" i="13"/>
  <c r="K511" i="13"/>
  <c r="K512" i="13"/>
  <c r="K513" i="13"/>
  <c r="K514" i="13"/>
  <c r="K515" i="13"/>
  <c r="K516" i="13"/>
  <c r="K517" i="13"/>
  <c r="K518" i="13"/>
  <c r="K519" i="13"/>
  <c r="K520" i="13"/>
  <c r="K521" i="13"/>
  <c r="K522" i="13"/>
  <c r="K523" i="13"/>
  <c r="K524" i="13"/>
  <c r="K525" i="13"/>
  <c r="K526" i="13"/>
  <c r="K527" i="13"/>
  <c r="K528" i="13"/>
  <c r="K529" i="13"/>
  <c r="K530" i="13"/>
  <c r="K531" i="13"/>
  <c r="K532" i="13"/>
  <c r="K533" i="13"/>
  <c r="K534" i="13"/>
  <c r="K535" i="13"/>
  <c r="K536" i="13"/>
  <c r="K537" i="13"/>
  <c r="K538" i="13"/>
  <c r="K539" i="13"/>
  <c r="K540" i="13"/>
  <c r="K541" i="13"/>
  <c r="K542" i="13"/>
  <c r="K543" i="13"/>
  <c r="K544" i="13"/>
  <c r="K545" i="13"/>
  <c r="K546" i="13"/>
  <c r="K547" i="13"/>
  <c r="K548" i="13"/>
  <c r="K549" i="13"/>
  <c r="K550" i="13"/>
  <c r="K551" i="13"/>
  <c r="K552" i="13"/>
  <c r="K553" i="13"/>
  <c r="K554" i="13"/>
  <c r="K555" i="13"/>
  <c r="K556" i="13"/>
  <c r="K557" i="13"/>
  <c r="K558" i="13"/>
  <c r="K559" i="13"/>
  <c r="K560" i="13"/>
  <c r="K561" i="13"/>
  <c r="K562" i="13"/>
  <c r="K563" i="13"/>
  <c r="K564" i="13"/>
  <c r="K565" i="13"/>
  <c r="K566" i="13"/>
  <c r="K567" i="13"/>
  <c r="K568" i="13"/>
  <c r="K569" i="13"/>
  <c r="K570" i="13"/>
  <c r="K571" i="13"/>
  <c r="K572" i="13"/>
  <c r="K573" i="13"/>
  <c r="K574" i="13"/>
  <c r="K575" i="13"/>
  <c r="K576" i="13"/>
  <c r="K577" i="13"/>
  <c r="K578" i="13"/>
  <c r="K579" i="13"/>
  <c r="K580" i="13"/>
  <c r="K581" i="13"/>
  <c r="K582" i="13"/>
  <c r="K583" i="13"/>
  <c r="K584" i="13"/>
  <c r="K585" i="13"/>
  <c r="K586" i="13"/>
  <c r="K587" i="13"/>
  <c r="K588" i="13"/>
  <c r="K589" i="13"/>
  <c r="K590" i="13"/>
  <c r="K591" i="13"/>
  <c r="K592" i="13"/>
  <c r="K593" i="13"/>
  <c r="K594" i="13"/>
  <c r="K595" i="13"/>
  <c r="K596" i="13"/>
  <c r="K597" i="13"/>
  <c r="K598" i="13"/>
  <c r="K599" i="13"/>
  <c r="K600" i="13"/>
  <c r="K601" i="13"/>
  <c r="K602" i="13"/>
  <c r="K603" i="13"/>
  <c r="K604" i="13"/>
  <c r="K605" i="13"/>
  <c r="K606" i="13"/>
  <c r="K607" i="13"/>
  <c r="K608" i="13"/>
  <c r="K609" i="13"/>
  <c r="K610" i="13"/>
  <c r="K611" i="13"/>
  <c r="K612" i="13"/>
  <c r="K613" i="13"/>
  <c r="K614" i="13"/>
  <c r="K615" i="13"/>
  <c r="K616" i="13"/>
  <c r="K617" i="13"/>
  <c r="K618" i="13"/>
  <c r="K619" i="13"/>
  <c r="K620" i="13"/>
  <c r="K621" i="13"/>
  <c r="K622" i="13"/>
  <c r="K623" i="13"/>
  <c r="K624" i="13"/>
  <c r="K625" i="13"/>
  <c r="K626" i="13"/>
  <c r="K627" i="13"/>
  <c r="K628" i="13"/>
  <c r="K629" i="13"/>
  <c r="K630" i="13"/>
  <c r="K631" i="13"/>
  <c r="K632" i="13"/>
  <c r="K633" i="13"/>
  <c r="K634" i="13"/>
  <c r="K635" i="13"/>
  <c r="K636" i="13"/>
  <c r="K637" i="13"/>
  <c r="K638" i="13"/>
  <c r="K639" i="13"/>
  <c r="K640" i="13"/>
  <c r="K641" i="13"/>
  <c r="K642" i="13"/>
  <c r="K643" i="13"/>
  <c r="K644" i="13"/>
  <c r="K645" i="13"/>
  <c r="K646" i="13"/>
  <c r="K647" i="13"/>
  <c r="K648" i="13"/>
  <c r="K649" i="13"/>
  <c r="K650" i="13"/>
  <c r="K651" i="13"/>
  <c r="K652" i="13"/>
  <c r="K653" i="13"/>
  <c r="K654" i="13"/>
  <c r="K655" i="13"/>
  <c r="K656" i="13"/>
  <c r="K657" i="13"/>
  <c r="K658" i="13"/>
  <c r="K659" i="13"/>
  <c r="K660" i="13"/>
  <c r="K661" i="13"/>
  <c r="K662" i="13"/>
  <c r="K663" i="13"/>
  <c r="K664" i="13"/>
  <c r="K665" i="13"/>
  <c r="K666" i="13"/>
  <c r="K667" i="13"/>
  <c r="K668" i="13"/>
  <c r="K669" i="13"/>
  <c r="K670" i="13"/>
  <c r="K671" i="13"/>
  <c r="K672" i="13"/>
  <c r="K673" i="13"/>
  <c r="K674" i="13"/>
  <c r="K675" i="13"/>
  <c r="K676" i="13"/>
  <c r="K677" i="13"/>
  <c r="K678" i="13"/>
  <c r="K679" i="13"/>
  <c r="K680" i="13"/>
  <c r="K681" i="13"/>
  <c r="K682" i="13"/>
  <c r="K683" i="13"/>
  <c r="K684" i="13"/>
  <c r="K685" i="13"/>
  <c r="K686" i="13"/>
  <c r="K687" i="13"/>
  <c r="K688" i="13"/>
  <c r="K689" i="13"/>
  <c r="K690" i="13"/>
  <c r="K691" i="13"/>
  <c r="K692" i="13"/>
  <c r="K693" i="13"/>
  <c r="K694" i="13"/>
  <c r="K695" i="13"/>
  <c r="K696" i="13"/>
  <c r="K697" i="13"/>
  <c r="K698" i="13"/>
  <c r="K699" i="13"/>
  <c r="K700" i="13"/>
  <c r="K701" i="13"/>
  <c r="K702" i="13"/>
  <c r="K703" i="13"/>
  <c r="K704" i="13"/>
  <c r="K705" i="13"/>
  <c r="K706" i="13"/>
  <c r="K707" i="13"/>
  <c r="K708" i="13"/>
  <c r="K709" i="13"/>
  <c r="K710" i="13"/>
  <c r="K711" i="13"/>
  <c r="K712" i="13"/>
  <c r="K713" i="13"/>
  <c r="K714" i="13"/>
  <c r="K715" i="13"/>
  <c r="K716" i="13"/>
  <c r="K717" i="13"/>
  <c r="K718" i="13"/>
  <c r="K719" i="13"/>
  <c r="K720" i="13"/>
  <c r="K721" i="13"/>
  <c r="K722" i="13"/>
  <c r="K723" i="13"/>
  <c r="K724" i="13"/>
  <c r="K725" i="13"/>
  <c r="K726" i="13"/>
  <c r="K727" i="13"/>
  <c r="K728" i="13"/>
  <c r="K729" i="13"/>
  <c r="K730" i="13"/>
  <c r="K731" i="13"/>
  <c r="K732" i="13"/>
  <c r="K733" i="13"/>
  <c r="K734" i="13"/>
  <c r="K735" i="13"/>
  <c r="K736" i="13"/>
  <c r="K737" i="13"/>
  <c r="K738" i="13"/>
  <c r="K739" i="13"/>
  <c r="K740" i="13"/>
  <c r="K741" i="13"/>
  <c r="K742" i="13"/>
  <c r="K743" i="13"/>
  <c r="K744" i="13"/>
  <c r="K745" i="13"/>
  <c r="K746" i="13"/>
  <c r="K747" i="13"/>
  <c r="K748" i="13"/>
  <c r="K749" i="13"/>
  <c r="K750" i="13"/>
  <c r="K751" i="13"/>
  <c r="K752" i="13"/>
  <c r="K753" i="13"/>
  <c r="K754" i="13"/>
  <c r="K755" i="13"/>
  <c r="K756" i="13"/>
  <c r="K757" i="13"/>
  <c r="K758" i="13"/>
  <c r="K759" i="13"/>
  <c r="K760" i="13"/>
  <c r="K761" i="13"/>
  <c r="K762" i="13"/>
  <c r="K763" i="13"/>
  <c r="K764" i="13"/>
  <c r="K765" i="13"/>
  <c r="K766" i="13"/>
  <c r="K767" i="13"/>
  <c r="K768" i="13"/>
  <c r="K769" i="13"/>
  <c r="K770" i="13"/>
  <c r="K771" i="13"/>
  <c r="K772" i="13"/>
  <c r="K773" i="13"/>
  <c r="K774" i="13"/>
  <c r="K775" i="13"/>
  <c r="K776" i="13"/>
  <c r="K777" i="13"/>
  <c r="K778" i="13"/>
  <c r="K779" i="13"/>
  <c r="K780" i="13"/>
  <c r="K781" i="13"/>
  <c r="K782" i="13"/>
  <c r="K783" i="13"/>
  <c r="K784" i="13"/>
  <c r="K785" i="13"/>
  <c r="K786" i="13"/>
  <c r="K787" i="13"/>
  <c r="K788" i="13"/>
  <c r="K789" i="13"/>
  <c r="K790" i="13"/>
  <c r="K791" i="13"/>
  <c r="K792" i="13"/>
  <c r="K793" i="13"/>
  <c r="K794" i="13"/>
  <c r="K795" i="13"/>
  <c r="K796" i="13"/>
  <c r="K797" i="13"/>
  <c r="K798" i="13"/>
  <c r="K799" i="13"/>
  <c r="K800" i="13"/>
  <c r="K801" i="13"/>
  <c r="K802" i="13"/>
  <c r="K803" i="13"/>
  <c r="K804" i="13"/>
  <c r="K805" i="13"/>
  <c r="K806" i="13"/>
  <c r="K807" i="13"/>
  <c r="K808" i="13"/>
  <c r="K809" i="13"/>
  <c r="K810" i="13"/>
  <c r="K811" i="13"/>
  <c r="K812" i="13"/>
  <c r="K813" i="13"/>
  <c r="K814" i="13"/>
  <c r="K815" i="13"/>
  <c r="K816" i="13"/>
  <c r="K817" i="13"/>
  <c r="K818" i="13"/>
  <c r="K819" i="13"/>
  <c r="K820" i="13"/>
  <c r="K821" i="13"/>
  <c r="K822" i="13"/>
  <c r="K823" i="13"/>
  <c r="K824" i="13"/>
  <c r="K825" i="13"/>
  <c r="K826" i="13"/>
  <c r="K827" i="13"/>
  <c r="K828" i="13"/>
  <c r="K829" i="13"/>
  <c r="K830" i="13"/>
  <c r="K831" i="13"/>
  <c r="K832" i="13"/>
  <c r="K833" i="13"/>
  <c r="K834" i="13"/>
  <c r="K835" i="13"/>
  <c r="K836" i="13"/>
  <c r="K837" i="13"/>
  <c r="K838" i="13"/>
  <c r="K839" i="13"/>
  <c r="K840" i="13"/>
  <c r="K841" i="13"/>
  <c r="K842" i="13"/>
  <c r="K843" i="13"/>
  <c r="K844" i="13"/>
  <c r="K845" i="13"/>
  <c r="K846" i="13"/>
  <c r="K847" i="13"/>
  <c r="K848" i="13"/>
  <c r="K849" i="13"/>
  <c r="K850" i="13"/>
  <c r="K851" i="13"/>
  <c r="K852" i="13"/>
  <c r="K853" i="13"/>
  <c r="K854" i="13"/>
  <c r="K855" i="13"/>
  <c r="K856" i="13"/>
  <c r="K857" i="13"/>
  <c r="K858" i="13"/>
  <c r="K859" i="13"/>
  <c r="K860" i="13"/>
  <c r="K861" i="13"/>
  <c r="K862" i="13"/>
  <c r="K863" i="13"/>
  <c r="K864" i="13"/>
  <c r="K865" i="13"/>
  <c r="K866" i="13"/>
  <c r="K867" i="13"/>
  <c r="K868" i="13"/>
  <c r="K869" i="13"/>
  <c r="K870" i="13"/>
  <c r="K871" i="13"/>
  <c r="K872" i="13"/>
  <c r="K873" i="13"/>
  <c r="K874" i="13"/>
  <c r="K875" i="13"/>
  <c r="K876" i="13"/>
  <c r="K877" i="13"/>
  <c r="K878" i="13"/>
  <c r="K879" i="13"/>
  <c r="K880" i="13"/>
  <c r="K881" i="13"/>
  <c r="K882" i="13"/>
  <c r="K883" i="13"/>
  <c r="K884" i="13"/>
  <c r="K885" i="13"/>
  <c r="K886" i="13"/>
  <c r="K887" i="13"/>
  <c r="K888" i="13"/>
  <c r="K889" i="13"/>
  <c r="K890" i="13"/>
  <c r="K891" i="13"/>
  <c r="K892" i="13"/>
  <c r="K893" i="13"/>
  <c r="K894" i="13"/>
  <c r="K895" i="13"/>
  <c r="K896" i="13"/>
  <c r="K897" i="13"/>
  <c r="K898" i="13"/>
  <c r="K899" i="13"/>
  <c r="K900" i="13"/>
  <c r="K901" i="13"/>
  <c r="K902" i="13"/>
  <c r="K903" i="13"/>
  <c r="K904" i="13"/>
  <c r="K905" i="13"/>
  <c r="K906" i="13"/>
  <c r="K907" i="13"/>
  <c r="K908" i="13"/>
  <c r="K909" i="13"/>
  <c r="K910" i="13"/>
  <c r="K911" i="13"/>
  <c r="K912" i="13"/>
  <c r="K913" i="13"/>
  <c r="K914" i="13"/>
  <c r="K915" i="13"/>
  <c r="K916" i="13"/>
  <c r="K917" i="13"/>
  <c r="K918" i="13"/>
  <c r="K919" i="13"/>
  <c r="K920" i="13"/>
  <c r="K921" i="13"/>
  <c r="K922" i="13"/>
  <c r="K923" i="13"/>
  <c r="K924" i="13"/>
  <c r="K925" i="13"/>
  <c r="K926" i="13"/>
  <c r="K927" i="13"/>
  <c r="K928" i="13"/>
  <c r="K929" i="13"/>
  <c r="K930" i="13"/>
  <c r="K931" i="13"/>
  <c r="K932" i="13"/>
  <c r="K933" i="13"/>
  <c r="K934" i="13"/>
  <c r="K935" i="13"/>
  <c r="K936" i="13"/>
  <c r="K937" i="13"/>
  <c r="K938" i="13"/>
  <c r="K939" i="13"/>
  <c r="K940" i="13"/>
  <c r="K941" i="13"/>
  <c r="K942" i="13"/>
  <c r="K943" i="13"/>
  <c r="K944" i="13"/>
  <c r="K945" i="13"/>
  <c r="K946" i="13"/>
  <c r="K947" i="13"/>
  <c r="K948" i="13"/>
  <c r="K949" i="13"/>
  <c r="K950" i="13"/>
  <c r="K951" i="13"/>
  <c r="K952" i="13"/>
  <c r="K953" i="13"/>
  <c r="K954" i="13"/>
  <c r="K955" i="13"/>
  <c r="K956" i="13"/>
  <c r="K957" i="13"/>
  <c r="K958" i="13"/>
  <c r="K959" i="13"/>
  <c r="K960" i="13"/>
  <c r="K961" i="13"/>
  <c r="K962" i="13"/>
  <c r="K963" i="13"/>
  <c r="K964" i="13"/>
  <c r="K965" i="13"/>
  <c r="K966" i="13"/>
  <c r="K967" i="13"/>
  <c r="K968" i="13"/>
  <c r="K969" i="13"/>
  <c r="K970" i="13"/>
  <c r="K971" i="13"/>
  <c r="K972" i="13"/>
  <c r="K973" i="13"/>
  <c r="K974" i="13"/>
  <c r="K975" i="13"/>
  <c r="K976" i="13"/>
  <c r="K977" i="13"/>
  <c r="K978" i="13"/>
  <c r="K979" i="13"/>
  <c r="K980" i="13"/>
  <c r="K981" i="13"/>
  <c r="K982" i="13"/>
  <c r="K983" i="13"/>
  <c r="K984" i="13"/>
  <c r="K985" i="13"/>
  <c r="K986" i="13"/>
  <c r="K987" i="13"/>
  <c r="K988" i="13"/>
  <c r="K989" i="13"/>
  <c r="K990" i="13"/>
  <c r="K991" i="13"/>
  <c r="K992" i="13"/>
  <c r="K993" i="13"/>
  <c r="K994" i="13"/>
  <c r="K995" i="13"/>
  <c r="K996" i="13"/>
  <c r="K997" i="13"/>
  <c r="K998" i="13"/>
  <c r="K999" i="13"/>
  <c r="K1000" i="13"/>
  <c r="K1001" i="13"/>
  <c r="K1002" i="13"/>
  <c r="K1003" i="13"/>
  <c r="K1004" i="13"/>
  <c r="K1005" i="13"/>
  <c r="K1006" i="13"/>
  <c r="K1007" i="13"/>
  <c r="K1008" i="13"/>
  <c r="K1009" i="13"/>
  <c r="K1010" i="13"/>
  <c r="K1011" i="13"/>
  <c r="K1012" i="13"/>
  <c r="K1013" i="13"/>
  <c r="K1014" i="13"/>
  <c r="K1015" i="13"/>
  <c r="K1016" i="13"/>
  <c r="K1017" i="13"/>
  <c r="K1018" i="13"/>
  <c r="K1019" i="13"/>
  <c r="K1020" i="13"/>
  <c r="K1021" i="13"/>
  <c r="K1022" i="13"/>
  <c r="K1023" i="13"/>
  <c r="K1024" i="13"/>
  <c r="K1025" i="13"/>
  <c r="K1026" i="13"/>
  <c r="K1027" i="13"/>
  <c r="K1028" i="13"/>
  <c r="K1029" i="13"/>
  <c r="K1030" i="13"/>
  <c r="K1031" i="13"/>
  <c r="K1032" i="13"/>
  <c r="K1033" i="13"/>
  <c r="K1034" i="13"/>
  <c r="K1035" i="13"/>
  <c r="K1036" i="13"/>
  <c r="K1037" i="13"/>
  <c r="K1038" i="13"/>
  <c r="K1039" i="13"/>
  <c r="K1040" i="13"/>
  <c r="K1041" i="13"/>
  <c r="K1042" i="13"/>
  <c r="K1043" i="13"/>
  <c r="K1044" i="13"/>
  <c r="K1045" i="13"/>
  <c r="K1046" i="13"/>
  <c r="K1047" i="13"/>
  <c r="K1048" i="13"/>
  <c r="K1049" i="13"/>
  <c r="K1050" i="13"/>
  <c r="K1051" i="13"/>
  <c r="K1052" i="13"/>
  <c r="K1053" i="13"/>
  <c r="K1054" i="13"/>
  <c r="K1055" i="13"/>
  <c r="K1056" i="13"/>
  <c r="K1057" i="13"/>
  <c r="K1058" i="13"/>
  <c r="K1059" i="13"/>
  <c r="K1060" i="13"/>
  <c r="K1061" i="13"/>
  <c r="K1062" i="13"/>
  <c r="K1063" i="13"/>
  <c r="K1064" i="13"/>
  <c r="K1065" i="13"/>
  <c r="K1066" i="13"/>
  <c r="K1067" i="13"/>
  <c r="K1068" i="13"/>
  <c r="K1069" i="13"/>
  <c r="K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0" i="13"/>
  <c r="G91" i="13"/>
  <c r="G92" i="13"/>
  <c r="G93" i="13"/>
  <c r="G94" i="13"/>
  <c r="G95" i="13"/>
  <c r="G96" i="13"/>
  <c r="G97" i="13"/>
  <c r="G98" i="13"/>
  <c r="G99" i="13"/>
  <c r="G100" i="13"/>
  <c r="G101" i="13"/>
  <c r="G102" i="13"/>
  <c r="G103" i="13"/>
  <c r="G104" i="13"/>
  <c r="G105" i="13"/>
  <c r="G106" i="13"/>
  <c r="G107" i="13"/>
  <c r="G108" i="13"/>
  <c r="G109" i="13"/>
  <c r="G110" i="13"/>
  <c r="G111" i="13"/>
  <c r="G112" i="13"/>
  <c r="G113" i="13"/>
  <c r="G114" i="13"/>
  <c r="G115" i="13"/>
  <c r="G116" i="13"/>
  <c r="G117" i="13"/>
  <c r="G118" i="13"/>
  <c r="G119" i="13"/>
  <c r="G120" i="13"/>
  <c r="G121" i="13"/>
  <c r="G122" i="13"/>
  <c r="G123" i="13"/>
  <c r="G124" i="13"/>
  <c r="G125" i="13"/>
  <c r="G126" i="13"/>
  <c r="G127" i="13"/>
  <c r="G128" i="13"/>
  <c r="G129" i="13"/>
  <c r="G130" i="13"/>
  <c r="G131" i="13"/>
  <c r="G132" i="13"/>
  <c r="G133" i="13"/>
  <c r="G134" i="13"/>
  <c r="G135" i="13"/>
  <c r="G136" i="13"/>
  <c r="G137" i="13"/>
  <c r="G138" i="13"/>
  <c r="G139" i="13"/>
  <c r="G140" i="13"/>
  <c r="G141" i="13"/>
  <c r="G142" i="13"/>
  <c r="G143" i="13"/>
  <c r="G144" i="13"/>
  <c r="G145" i="13"/>
  <c r="G146" i="13"/>
  <c r="G147" i="13"/>
  <c r="G148" i="13"/>
  <c r="G149" i="13"/>
  <c r="G150" i="13"/>
  <c r="G151" i="13"/>
  <c r="G152" i="13"/>
  <c r="G153" i="13"/>
  <c r="G154" i="13"/>
  <c r="G155" i="13"/>
  <c r="G156" i="13"/>
  <c r="G157" i="13"/>
  <c r="G158" i="13"/>
  <c r="G159" i="13"/>
  <c r="G160" i="13"/>
  <c r="G161" i="13"/>
  <c r="G162" i="13"/>
  <c r="G163" i="13"/>
  <c r="G164" i="13"/>
  <c r="G165" i="13"/>
  <c r="G166" i="13"/>
  <c r="G167" i="13"/>
  <c r="G168" i="13"/>
  <c r="G169" i="13"/>
  <c r="G170" i="13"/>
  <c r="G171" i="13"/>
  <c r="G172" i="13"/>
  <c r="G173" i="13"/>
  <c r="G174" i="13"/>
  <c r="G175" i="13"/>
  <c r="G176" i="13"/>
  <c r="G177" i="13"/>
  <c r="G178" i="13"/>
  <c r="G179" i="13"/>
  <c r="G180" i="13"/>
  <c r="G181" i="13"/>
  <c r="G182" i="13"/>
  <c r="G183" i="13"/>
  <c r="G184" i="13"/>
  <c r="G185" i="13"/>
  <c r="G186" i="13"/>
  <c r="G187" i="13"/>
  <c r="G188" i="13"/>
  <c r="G189" i="13"/>
  <c r="G190" i="13"/>
  <c r="G191" i="13"/>
  <c r="G192" i="13"/>
  <c r="G193" i="13"/>
  <c r="G194" i="13"/>
  <c r="G195" i="13"/>
  <c r="G196" i="13"/>
  <c r="G197" i="13"/>
  <c r="G198" i="13"/>
  <c r="G199" i="13"/>
  <c r="G200" i="13"/>
  <c r="G201" i="13"/>
  <c r="G202" i="13"/>
  <c r="G203" i="13"/>
  <c r="G204" i="13"/>
  <c r="G205" i="13"/>
  <c r="G206" i="13"/>
  <c r="G207" i="13"/>
  <c r="G208" i="13"/>
  <c r="G209" i="13"/>
  <c r="G210" i="13"/>
  <c r="G211" i="13"/>
  <c r="G212" i="13"/>
  <c r="G213" i="13"/>
  <c r="G214" i="13"/>
  <c r="G215" i="13"/>
  <c r="G216" i="13"/>
  <c r="G217" i="13"/>
  <c r="G218" i="13"/>
  <c r="G219" i="13"/>
  <c r="G220" i="13"/>
  <c r="G221" i="13"/>
  <c r="G222" i="13"/>
  <c r="G223" i="13"/>
  <c r="G224" i="13"/>
  <c r="G225" i="13"/>
  <c r="G226" i="13"/>
  <c r="G227" i="13"/>
  <c r="G228" i="13"/>
  <c r="G229" i="13"/>
  <c r="G230" i="13"/>
  <c r="G231" i="13"/>
  <c r="G232" i="13"/>
  <c r="G233" i="13"/>
  <c r="G234" i="13"/>
  <c r="G235" i="13"/>
  <c r="G236" i="13"/>
  <c r="G237" i="13"/>
  <c r="G238" i="13"/>
  <c r="G239" i="13"/>
  <c r="G240" i="13"/>
  <c r="G241" i="13"/>
  <c r="G242" i="13"/>
  <c r="G243" i="13"/>
  <c r="G244" i="13"/>
  <c r="G245" i="13"/>
  <c r="G246" i="13"/>
  <c r="G247" i="13"/>
  <c r="G248" i="13"/>
  <c r="G249" i="13"/>
  <c r="G250" i="13"/>
  <c r="G251" i="13"/>
  <c r="G252" i="13"/>
  <c r="G253" i="13"/>
  <c r="G254" i="13"/>
  <c r="G255" i="13"/>
  <c r="G256" i="13"/>
  <c r="G257" i="13"/>
  <c r="G258" i="13"/>
  <c r="G259" i="13"/>
  <c r="G260" i="13"/>
  <c r="G261" i="13"/>
  <c r="G262" i="13"/>
  <c r="G263" i="13"/>
  <c r="G264" i="13"/>
  <c r="G265" i="13"/>
  <c r="G266" i="13"/>
  <c r="G267" i="13"/>
  <c r="G268" i="13"/>
  <c r="G269" i="13"/>
  <c r="G270" i="13"/>
  <c r="G271" i="13"/>
  <c r="G272" i="13"/>
  <c r="G273" i="13"/>
  <c r="G274" i="13"/>
  <c r="G275" i="13"/>
  <c r="G276" i="13"/>
  <c r="G277" i="13"/>
  <c r="G278" i="13"/>
  <c r="G279" i="13"/>
  <c r="G280" i="13"/>
  <c r="G281" i="13"/>
  <c r="G282" i="13"/>
  <c r="G283" i="13"/>
  <c r="G284" i="13"/>
  <c r="G285" i="13"/>
  <c r="G286" i="13"/>
  <c r="G287" i="13"/>
  <c r="G288" i="13"/>
  <c r="G289" i="13"/>
  <c r="G290" i="13"/>
  <c r="G291" i="13"/>
  <c r="G292" i="13"/>
  <c r="G293" i="13"/>
  <c r="G294" i="13"/>
  <c r="G295" i="13"/>
  <c r="G296" i="13"/>
  <c r="G297" i="13"/>
  <c r="G298" i="13"/>
  <c r="G299" i="13"/>
  <c r="G300" i="13"/>
  <c r="G301" i="13"/>
  <c r="G302" i="13"/>
  <c r="G303" i="13"/>
  <c r="G304" i="13"/>
  <c r="G305" i="13"/>
  <c r="G306" i="13"/>
  <c r="G307" i="13"/>
  <c r="G308" i="13"/>
  <c r="G309" i="13"/>
  <c r="G310" i="13"/>
  <c r="G311" i="13"/>
  <c r="G312" i="13"/>
  <c r="G313" i="13"/>
  <c r="G314" i="13"/>
  <c r="G315" i="13"/>
  <c r="G316" i="13"/>
  <c r="G317" i="13"/>
  <c r="G318" i="13"/>
  <c r="G319" i="13"/>
  <c r="G320" i="13"/>
  <c r="G321" i="13"/>
  <c r="G322" i="13"/>
  <c r="G323" i="13"/>
  <c r="G324" i="13"/>
  <c r="G325" i="13"/>
  <c r="G326" i="13"/>
  <c r="G327" i="13"/>
  <c r="G328" i="13"/>
  <c r="G329" i="13"/>
  <c r="G330" i="13"/>
  <c r="G331" i="13"/>
  <c r="G332" i="13"/>
  <c r="G333" i="13"/>
  <c r="G334" i="13"/>
  <c r="G335" i="13"/>
  <c r="G336" i="13"/>
  <c r="G337" i="13"/>
  <c r="G338" i="13"/>
  <c r="G339" i="13"/>
  <c r="G340" i="13"/>
  <c r="G341" i="13"/>
  <c r="G342" i="13"/>
  <c r="G343" i="13"/>
  <c r="G344" i="13"/>
  <c r="G345" i="13"/>
  <c r="G346" i="13"/>
  <c r="G347" i="13"/>
  <c r="G348" i="13"/>
  <c r="G349" i="13"/>
  <c r="G350" i="13"/>
  <c r="G351" i="13"/>
  <c r="G352" i="13"/>
  <c r="G353" i="13"/>
  <c r="G354" i="13"/>
  <c r="G355" i="13"/>
  <c r="G356" i="13"/>
  <c r="G357" i="13"/>
  <c r="G358" i="13"/>
  <c r="G359" i="13"/>
  <c r="G360" i="13"/>
  <c r="G361" i="13"/>
  <c r="G362" i="13"/>
  <c r="G363" i="13"/>
  <c r="G364" i="13"/>
  <c r="G365" i="13"/>
  <c r="G366" i="13"/>
  <c r="G367" i="13"/>
  <c r="G368" i="13"/>
  <c r="G369" i="13"/>
  <c r="G370" i="13"/>
  <c r="G371" i="13"/>
  <c r="G372" i="13"/>
  <c r="G373" i="13"/>
  <c r="G374" i="13"/>
  <c r="G375" i="13"/>
  <c r="G376" i="13"/>
  <c r="G377" i="13"/>
  <c r="G378" i="13"/>
  <c r="G379" i="13"/>
  <c r="G380" i="13"/>
  <c r="G381" i="13"/>
  <c r="G382" i="13"/>
  <c r="G383" i="13"/>
  <c r="G384" i="13"/>
  <c r="G385" i="13"/>
  <c r="G386" i="13"/>
  <c r="G387" i="13"/>
  <c r="G388" i="13"/>
  <c r="G389" i="13"/>
  <c r="G390" i="13"/>
  <c r="G391" i="13"/>
  <c r="G392" i="13"/>
  <c r="G393" i="13"/>
  <c r="G394" i="13"/>
  <c r="G395" i="13"/>
  <c r="G396" i="13"/>
  <c r="G397" i="13"/>
  <c r="G398" i="13"/>
  <c r="G399" i="13"/>
  <c r="G400" i="13"/>
  <c r="G401" i="13"/>
  <c r="G402" i="13"/>
  <c r="G403" i="13"/>
  <c r="G404" i="13"/>
  <c r="G405" i="13"/>
  <c r="G406" i="13"/>
  <c r="G407" i="13"/>
  <c r="G408" i="13"/>
  <c r="G409" i="13"/>
  <c r="G410" i="13"/>
  <c r="G411" i="13"/>
  <c r="G412" i="13"/>
  <c r="G413" i="13"/>
  <c r="G414" i="13"/>
  <c r="G415" i="13"/>
  <c r="G416" i="13"/>
  <c r="G417" i="13"/>
  <c r="G418" i="13"/>
  <c r="G419" i="13"/>
  <c r="G420" i="13"/>
  <c r="G421" i="13"/>
  <c r="G422" i="13"/>
  <c r="G423" i="13"/>
  <c r="G424" i="13"/>
  <c r="G425" i="13"/>
  <c r="G426" i="13"/>
  <c r="G427" i="13"/>
  <c r="G428" i="13"/>
  <c r="G429" i="13"/>
  <c r="G430" i="13"/>
  <c r="G431" i="13"/>
  <c r="G432" i="13"/>
  <c r="G433" i="13"/>
  <c r="G434" i="13"/>
  <c r="G435" i="13"/>
  <c r="G436" i="13"/>
  <c r="G437" i="13"/>
  <c r="G438" i="13"/>
  <c r="G439" i="13"/>
  <c r="G440" i="13"/>
  <c r="G441" i="13"/>
  <c r="G442" i="13"/>
  <c r="G443" i="13"/>
  <c r="G444" i="13"/>
  <c r="G445" i="13"/>
  <c r="G446" i="13"/>
  <c r="G447" i="13"/>
  <c r="G448" i="13"/>
  <c r="G449" i="13"/>
  <c r="G450" i="13"/>
  <c r="G451" i="13"/>
  <c r="G452" i="13"/>
  <c r="G453" i="13"/>
  <c r="G454" i="13"/>
  <c r="G455" i="13"/>
  <c r="G456" i="13"/>
  <c r="G457" i="13"/>
  <c r="G458" i="13"/>
  <c r="G459" i="13"/>
  <c r="G460" i="13"/>
  <c r="G461" i="13"/>
  <c r="G462" i="13"/>
  <c r="G463" i="13"/>
  <c r="G464" i="13"/>
  <c r="G465" i="13"/>
  <c r="G466" i="13"/>
  <c r="G467" i="13"/>
  <c r="G468" i="13"/>
  <c r="G469" i="13"/>
  <c r="G470" i="13"/>
  <c r="G471" i="13"/>
  <c r="G472" i="13"/>
  <c r="G473" i="13"/>
  <c r="G474" i="13"/>
  <c r="G475" i="13"/>
  <c r="G476" i="13"/>
  <c r="G477" i="13"/>
  <c r="G478" i="13"/>
  <c r="G479" i="13"/>
  <c r="G480" i="13"/>
  <c r="G481" i="13"/>
  <c r="G482" i="13"/>
  <c r="G483" i="13"/>
  <c r="G484" i="13"/>
  <c r="G485" i="13"/>
  <c r="G486" i="13"/>
  <c r="G487" i="13"/>
  <c r="G488" i="13"/>
  <c r="G489" i="13"/>
  <c r="G490" i="13"/>
  <c r="G491" i="13"/>
  <c r="G492" i="13"/>
  <c r="G493" i="13"/>
  <c r="G494" i="13"/>
  <c r="G495" i="13"/>
  <c r="G496" i="13"/>
  <c r="G497" i="13"/>
  <c r="G498" i="13"/>
  <c r="G499" i="13"/>
  <c r="G500" i="13"/>
  <c r="G501" i="13"/>
  <c r="G502" i="13"/>
  <c r="G503" i="13"/>
  <c r="G504" i="13"/>
  <c r="G505" i="13"/>
  <c r="G506" i="13"/>
  <c r="G507" i="13"/>
  <c r="G508" i="13"/>
  <c r="G509" i="13"/>
  <c r="G510" i="13"/>
  <c r="G511" i="13"/>
  <c r="G512" i="13"/>
  <c r="G513" i="13"/>
  <c r="G514" i="13"/>
  <c r="G515" i="13"/>
  <c r="G516" i="13"/>
  <c r="G517" i="13"/>
  <c r="G518" i="13"/>
  <c r="G519" i="13"/>
  <c r="G520" i="13"/>
  <c r="G521" i="13"/>
  <c r="G522" i="13"/>
  <c r="G523" i="13"/>
  <c r="G524" i="13"/>
  <c r="G525" i="13"/>
  <c r="G526" i="13"/>
  <c r="G527" i="13"/>
  <c r="G528" i="13"/>
  <c r="G529" i="13"/>
  <c r="G530" i="13"/>
  <c r="G531" i="13"/>
  <c r="G532" i="13"/>
  <c r="G533" i="13"/>
  <c r="G534" i="13"/>
  <c r="G535" i="13"/>
  <c r="G536" i="13"/>
  <c r="G537" i="13"/>
  <c r="G538" i="13"/>
  <c r="G539" i="13"/>
  <c r="G540" i="13"/>
  <c r="G541" i="13"/>
  <c r="G542" i="13"/>
  <c r="G543" i="13"/>
  <c r="G544" i="13"/>
  <c r="G545" i="13"/>
  <c r="G546" i="13"/>
  <c r="G547" i="13"/>
  <c r="G548" i="13"/>
  <c r="G549" i="13"/>
  <c r="G550" i="13"/>
  <c r="G551" i="13"/>
  <c r="G552" i="13"/>
  <c r="G553" i="13"/>
  <c r="G554" i="13"/>
  <c r="G555" i="13"/>
  <c r="G556" i="13"/>
  <c r="G557" i="13"/>
  <c r="G558" i="13"/>
  <c r="G559" i="13"/>
  <c r="G560" i="13"/>
  <c r="G561" i="13"/>
  <c r="G562" i="13"/>
  <c r="G563" i="13"/>
  <c r="G564" i="13"/>
  <c r="G565" i="13"/>
  <c r="G566" i="13"/>
  <c r="G567" i="13"/>
  <c r="G568" i="13"/>
  <c r="G569" i="13"/>
  <c r="G570" i="13"/>
  <c r="G571" i="13"/>
  <c r="G572" i="13"/>
  <c r="G573" i="13"/>
  <c r="G574" i="13"/>
  <c r="G575" i="13"/>
  <c r="G576" i="13"/>
  <c r="G577" i="13"/>
  <c r="G578" i="13"/>
  <c r="G579" i="13"/>
  <c r="G580" i="13"/>
  <c r="G581" i="13"/>
  <c r="G582" i="13"/>
  <c r="G583" i="13"/>
  <c r="G584" i="13"/>
  <c r="G585" i="13"/>
  <c r="G586" i="13"/>
  <c r="G587" i="13"/>
  <c r="G588" i="13"/>
  <c r="G589" i="13"/>
  <c r="G590" i="13"/>
  <c r="G591" i="13"/>
  <c r="G592" i="13"/>
  <c r="G593" i="13"/>
  <c r="G594" i="13"/>
  <c r="G595" i="13"/>
  <c r="G596" i="13"/>
  <c r="G597" i="13"/>
  <c r="G598" i="13"/>
  <c r="G599" i="13"/>
  <c r="G600" i="13"/>
  <c r="G601" i="13"/>
  <c r="G602" i="13"/>
  <c r="G603" i="13"/>
  <c r="G604" i="13"/>
  <c r="G605" i="13"/>
  <c r="G606" i="13"/>
  <c r="G607" i="13"/>
  <c r="G608" i="13"/>
  <c r="G609" i="13"/>
  <c r="G610" i="13"/>
  <c r="G611" i="13"/>
  <c r="G612" i="13"/>
  <c r="G613" i="13"/>
  <c r="G614" i="13"/>
  <c r="G615" i="13"/>
  <c r="G616" i="13"/>
  <c r="G617" i="13"/>
  <c r="G618" i="13"/>
  <c r="G619" i="13"/>
  <c r="G620" i="13"/>
  <c r="G621" i="13"/>
  <c r="G622" i="13"/>
  <c r="G623" i="13"/>
  <c r="G624" i="13"/>
  <c r="G625" i="13"/>
  <c r="G626" i="13"/>
  <c r="G627" i="13"/>
  <c r="G628" i="13"/>
  <c r="G629" i="13"/>
  <c r="G630" i="13"/>
  <c r="G631" i="13"/>
  <c r="G632" i="13"/>
  <c r="G633" i="13"/>
  <c r="G634" i="13"/>
  <c r="G635" i="13"/>
  <c r="G636" i="13"/>
  <c r="G637" i="13"/>
  <c r="G638" i="13"/>
  <c r="G639" i="13"/>
  <c r="G640" i="13"/>
  <c r="G641" i="13"/>
  <c r="G642" i="13"/>
  <c r="G643" i="13"/>
  <c r="G644" i="13"/>
  <c r="G645" i="13"/>
  <c r="G646" i="13"/>
  <c r="G647" i="13"/>
  <c r="G648" i="13"/>
  <c r="G649" i="13"/>
  <c r="G650" i="13"/>
  <c r="G651" i="13"/>
  <c r="G652" i="13"/>
  <c r="G653" i="13"/>
  <c r="G654" i="13"/>
  <c r="G655" i="13"/>
  <c r="G656" i="13"/>
  <c r="G657" i="13"/>
  <c r="G658" i="13"/>
  <c r="G659" i="13"/>
  <c r="G660" i="13"/>
  <c r="G661" i="13"/>
  <c r="G662" i="13"/>
  <c r="G663" i="13"/>
  <c r="G664" i="13"/>
  <c r="G665" i="13"/>
  <c r="G666" i="13"/>
  <c r="G667" i="13"/>
  <c r="G668" i="13"/>
  <c r="G669" i="13"/>
  <c r="G670" i="13"/>
  <c r="G671" i="13"/>
  <c r="G672" i="13"/>
  <c r="G673" i="13"/>
  <c r="G674" i="13"/>
  <c r="G675" i="13"/>
  <c r="G676" i="13"/>
  <c r="G677" i="13"/>
  <c r="G678" i="13"/>
  <c r="G679" i="13"/>
  <c r="G680" i="13"/>
  <c r="G681" i="13"/>
  <c r="G682" i="13"/>
  <c r="G683" i="13"/>
  <c r="G684" i="13"/>
  <c r="G685" i="13"/>
  <c r="G686" i="13"/>
  <c r="G687" i="13"/>
  <c r="G688" i="13"/>
  <c r="G689" i="13"/>
  <c r="G690" i="13"/>
  <c r="G691" i="13"/>
  <c r="G692" i="13"/>
  <c r="G693" i="13"/>
  <c r="G694" i="13"/>
  <c r="G695" i="13"/>
  <c r="G696" i="13"/>
  <c r="G697" i="13"/>
  <c r="G698" i="13"/>
  <c r="G699" i="13"/>
  <c r="G700" i="13"/>
  <c r="G701" i="13"/>
  <c r="G702" i="13"/>
  <c r="G703" i="13"/>
  <c r="G704" i="13"/>
  <c r="G705" i="13"/>
  <c r="G706" i="13"/>
  <c r="G707" i="13"/>
  <c r="G708" i="13"/>
  <c r="G709" i="13"/>
  <c r="G710" i="13"/>
  <c r="G711" i="13"/>
  <c r="G712" i="13"/>
  <c r="G713" i="13"/>
  <c r="G714" i="13"/>
  <c r="G715" i="13"/>
  <c r="G716" i="13"/>
  <c r="G717" i="13"/>
  <c r="G718" i="13"/>
  <c r="G719" i="13"/>
  <c r="G720" i="13"/>
  <c r="G721" i="13"/>
  <c r="G722" i="13"/>
  <c r="G723" i="13"/>
  <c r="G724" i="13"/>
  <c r="G725" i="13"/>
  <c r="G726" i="13"/>
  <c r="G727" i="13"/>
  <c r="G728" i="13"/>
  <c r="G729" i="13"/>
  <c r="G730" i="13"/>
  <c r="G731" i="13"/>
  <c r="G732" i="13"/>
  <c r="G733" i="13"/>
  <c r="G734" i="13"/>
  <c r="G735" i="13"/>
  <c r="G736" i="13"/>
  <c r="G737" i="13"/>
  <c r="G738" i="13"/>
  <c r="G739" i="13"/>
  <c r="G740" i="13"/>
  <c r="G741" i="13"/>
  <c r="G742" i="13"/>
  <c r="G743" i="13"/>
  <c r="G744" i="13"/>
  <c r="G745" i="13"/>
  <c r="G746" i="13"/>
  <c r="G747" i="13"/>
  <c r="G748" i="13"/>
  <c r="G749" i="13"/>
  <c r="G750" i="13"/>
  <c r="G751" i="13"/>
  <c r="G752" i="13"/>
  <c r="G753" i="13"/>
  <c r="G754" i="13"/>
  <c r="G755" i="13"/>
  <c r="G756" i="13"/>
  <c r="G757" i="13"/>
  <c r="G758" i="13"/>
  <c r="G759" i="13"/>
  <c r="G760" i="13"/>
  <c r="G761" i="13"/>
  <c r="G762" i="13"/>
  <c r="G763" i="13"/>
  <c r="G764" i="13"/>
  <c r="G765" i="13"/>
  <c r="G766" i="13"/>
  <c r="G767" i="13"/>
  <c r="G768" i="13"/>
  <c r="G769" i="13"/>
  <c r="G770" i="13"/>
  <c r="G771" i="13"/>
  <c r="G772" i="13"/>
  <c r="G773" i="13"/>
  <c r="G774" i="13"/>
  <c r="G775" i="13"/>
  <c r="G776" i="13"/>
  <c r="G777" i="13"/>
  <c r="G778" i="13"/>
  <c r="G779" i="13"/>
  <c r="G780" i="13"/>
  <c r="G781" i="13"/>
  <c r="G782" i="13"/>
  <c r="G783" i="13"/>
  <c r="G784" i="13"/>
  <c r="G785" i="13"/>
  <c r="G786" i="13"/>
  <c r="G787" i="13"/>
  <c r="G788" i="13"/>
  <c r="G789" i="13"/>
  <c r="G790" i="13"/>
  <c r="G791" i="13"/>
  <c r="G792" i="13"/>
  <c r="G793" i="13"/>
  <c r="G794" i="13"/>
  <c r="G795" i="13"/>
  <c r="G796" i="13"/>
  <c r="G797" i="13"/>
  <c r="G798" i="13"/>
  <c r="G799" i="13"/>
  <c r="G800" i="13"/>
  <c r="G801" i="13"/>
  <c r="G802" i="13"/>
  <c r="G803" i="13"/>
  <c r="G804" i="13"/>
  <c r="G805" i="13"/>
  <c r="G806" i="13"/>
  <c r="G807" i="13"/>
  <c r="G808" i="13"/>
  <c r="G809" i="13"/>
  <c r="G810" i="13"/>
  <c r="G811" i="13"/>
  <c r="G812" i="13"/>
  <c r="G813" i="13"/>
  <c r="G814" i="13"/>
  <c r="G815" i="13"/>
  <c r="G816" i="13"/>
  <c r="G817" i="13"/>
  <c r="G818" i="13"/>
  <c r="G819" i="13"/>
  <c r="G820" i="13"/>
  <c r="G821" i="13"/>
  <c r="G822" i="13"/>
  <c r="G823" i="13"/>
  <c r="G824" i="13"/>
  <c r="G825" i="13"/>
  <c r="G826" i="13"/>
  <c r="G827" i="13"/>
  <c r="G828" i="13"/>
  <c r="G829" i="13"/>
  <c r="G830" i="13"/>
  <c r="G831" i="13"/>
  <c r="G832" i="13"/>
  <c r="G833" i="13"/>
  <c r="G834" i="13"/>
  <c r="G835" i="13"/>
  <c r="G836" i="13"/>
  <c r="G837" i="13"/>
  <c r="G838" i="13"/>
  <c r="G839" i="13"/>
  <c r="G840" i="13"/>
  <c r="G841" i="13"/>
  <c r="G842" i="13"/>
  <c r="G843" i="13"/>
  <c r="G844" i="13"/>
  <c r="G845" i="13"/>
  <c r="G846" i="13"/>
  <c r="G847" i="13"/>
  <c r="G848" i="13"/>
  <c r="G849" i="13"/>
  <c r="G850" i="13"/>
  <c r="G851" i="13"/>
  <c r="G852" i="13"/>
  <c r="G853" i="13"/>
  <c r="G854" i="13"/>
  <c r="G855" i="13"/>
  <c r="G856" i="13"/>
  <c r="G857" i="13"/>
  <c r="G858" i="13"/>
  <c r="G859" i="13"/>
  <c r="G860" i="13"/>
  <c r="G861" i="13"/>
  <c r="G862" i="13"/>
  <c r="G863" i="13"/>
  <c r="G864" i="13"/>
  <c r="G865" i="13"/>
  <c r="G866" i="13"/>
  <c r="G867" i="13"/>
  <c r="G868" i="13"/>
  <c r="G869" i="13"/>
  <c r="G870" i="13"/>
  <c r="G871" i="13"/>
  <c r="G872" i="13"/>
  <c r="G873" i="13"/>
  <c r="G874" i="13"/>
  <c r="G875" i="13"/>
  <c r="G876" i="13"/>
  <c r="G877" i="13"/>
  <c r="G878" i="13"/>
  <c r="G879" i="13"/>
  <c r="G880" i="13"/>
  <c r="G881" i="13"/>
  <c r="G882" i="13"/>
  <c r="G883" i="13"/>
  <c r="G884" i="13"/>
  <c r="G885" i="13"/>
  <c r="G886" i="13"/>
  <c r="G887" i="13"/>
  <c r="G888" i="13"/>
  <c r="G889" i="13"/>
  <c r="G890" i="13"/>
  <c r="G891" i="13"/>
  <c r="G892" i="13"/>
  <c r="G893" i="13"/>
  <c r="G894" i="13"/>
  <c r="G895" i="13"/>
  <c r="G896" i="13"/>
  <c r="G897" i="13"/>
  <c r="G898" i="13"/>
  <c r="G899" i="13"/>
  <c r="G900" i="13"/>
  <c r="G901" i="13"/>
  <c r="G902" i="13"/>
  <c r="G903" i="13"/>
  <c r="G904" i="13"/>
  <c r="G905" i="13"/>
  <c r="G906" i="13"/>
  <c r="G907" i="13"/>
  <c r="G908" i="13"/>
  <c r="G909" i="13"/>
  <c r="G910" i="13"/>
  <c r="G911" i="13"/>
  <c r="G912" i="13"/>
  <c r="G913" i="13"/>
  <c r="G914" i="13"/>
  <c r="G915" i="13"/>
  <c r="G916" i="13"/>
  <c r="G917" i="13"/>
  <c r="G918" i="13"/>
  <c r="G919" i="13"/>
  <c r="G920" i="13"/>
  <c r="G921" i="13"/>
  <c r="G922" i="13"/>
  <c r="G923" i="13"/>
  <c r="G924" i="13"/>
  <c r="G925" i="13"/>
  <c r="G926" i="13"/>
  <c r="G927" i="13"/>
  <c r="G928" i="13"/>
  <c r="G929" i="13"/>
  <c r="G930" i="13"/>
  <c r="G931" i="13"/>
  <c r="G932" i="13"/>
  <c r="G933" i="13"/>
  <c r="G934" i="13"/>
  <c r="G935" i="13"/>
  <c r="G936" i="13"/>
  <c r="G937" i="13"/>
  <c r="G938" i="13"/>
  <c r="G939" i="13"/>
  <c r="G940" i="13"/>
  <c r="G941" i="13"/>
  <c r="G942" i="13"/>
  <c r="G943" i="13"/>
  <c r="G944" i="13"/>
  <c r="G945" i="13"/>
  <c r="G946" i="13"/>
  <c r="G947" i="13"/>
  <c r="G948" i="13"/>
  <c r="G949" i="13"/>
  <c r="G950" i="13"/>
  <c r="G951" i="13"/>
  <c r="G952" i="13"/>
  <c r="G953" i="13"/>
  <c r="G954" i="13"/>
  <c r="G955" i="13"/>
  <c r="G956" i="13"/>
  <c r="G957" i="13"/>
  <c r="G958" i="13"/>
  <c r="G959" i="13"/>
  <c r="G960" i="13"/>
  <c r="G961" i="13"/>
  <c r="G962" i="13"/>
  <c r="G963" i="13"/>
  <c r="G964" i="13"/>
  <c r="G965" i="13"/>
  <c r="G966" i="13"/>
  <c r="G967" i="13"/>
  <c r="G968" i="13"/>
  <c r="G969" i="13"/>
  <c r="G970" i="13"/>
  <c r="G971" i="13"/>
  <c r="G972" i="13"/>
  <c r="G973" i="13"/>
  <c r="G974" i="13"/>
  <c r="G975" i="13"/>
  <c r="G976" i="13"/>
  <c r="G977" i="13"/>
  <c r="G978" i="13"/>
  <c r="G979" i="13"/>
  <c r="G980" i="13"/>
  <c r="G981" i="13"/>
  <c r="G982" i="13"/>
  <c r="G983" i="13"/>
  <c r="G984" i="13"/>
  <c r="G985" i="13"/>
  <c r="G986" i="13"/>
  <c r="G987" i="13"/>
  <c r="G988" i="13"/>
  <c r="G989" i="13"/>
  <c r="G990" i="13"/>
  <c r="G991" i="13"/>
  <c r="G992" i="13"/>
  <c r="G993" i="13"/>
  <c r="G994" i="13"/>
  <c r="G995" i="13"/>
  <c r="G996" i="13"/>
  <c r="G997" i="13"/>
  <c r="G998" i="13"/>
  <c r="G999" i="13"/>
  <c r="G1000" i="13"/>
  <c r="G1001" i="13"/>
  <c r="G1002" i="13"/>
  <c r="G1003" i="13"/>
  <c r="G1004" i="13"/>
  <c r="G1005" i="13"/>
  <c r="G1006" i="13"/>
  <c r="G1007" i="13"/>
  <c r="G1008" i="13"/>
  <c r="G1009" i="13"/>
  <c r="G1010" i="13"/>
  <c r="G1011" i="13"/>
  <c r="G1012" i="13"/>
  <c r="G1013" i="13"/>
  <c r="G1014" i="13"/>
  <c r="G1015" i="13"/>
  <c r="G1016" i="13"/>
  <c r="G1017" i="13"/>
  <c r="G1018" i="13"/>
  <c r="G1019" i="13"/>
  <c r="G1020" i="13"/>
  <c r="G1021" i="13"/>
  <c r="G1022" i="13"/>
  <c r="G1023" i="13"/>
  <c r="G1024" i="13"/>
  <c r="G1025" i="13"/>
  <c r="G1026" i="13"/>
  <c r="G1027" i="13"/>
  <c r="G1028" i="13"/>
  <c r="G1029" i="13"/>
  <c r="G1030" i="13"/>
  <c r="G1031" i="13"/>
  <c r="G1032" i="13"/>
  <c r="G1033" i="13"/>
  <c r="G1034" i="13"/>
  <c r="G1035" i="13"/>
  <c r="G1036" i="13"/>
  <c r="G1037" i="13"/>
  <c r="G1038" i="13"/>
  <c r="G1039" i="13"/>
  <c r="G1040" i="13"/>
  <c r="G1041" i="13"/>
  <c r="G1042" i="13"/>
  <c r="G1043" i="13"/>
  <c r="G1044" i="13"/>
  <c r="G1045" i="13"/>
  <c r="G1046" i="13"/>
  <c r="G1047" i="13"/>
  <c r="G1048" i="13"/>
  <c r="G1049" i="13"/>
  <c r="G1050" i="13"/>
  <c r="G1051" i="13"/>
  <c r="G1052" i="13"/>
  <c r="G1053" i="13"/>
  <c r="G1054" i="13"/>
  <c r="G1055" i="13"/>
  <c r="G1056" i="13"/>
  <c r="G1057" i="13"/>
  <c r="G1058" i="13"/>
  <c r="G1059" i="13"/>
  <c r="G1060" i="13"/>
  <c r="G1061" i="13"/>
  <c r="G1062" i="13"/>
  <c r="G1063" i="13"/>
  <c r="G1064" i="13"/>
  <c r="G1065" i="13"/>
  <c r="G1066" i="13"/>
  <c r="G1067" i="13"/>
  <c r="G1068" i="13"/>
  <c r="G1069" i="13"/>
  <c r="G10" i="13"/>
  <c r="H1060" i="13" l="1"/>
  <c r="H1048" i="13"/>
  <c r="H1036" i="13"/>
  <c r="H1024" i="13"/>
  <c r="H1012" i="13"/>
  <c r="H1000" i="13"/>
  <c r="H988" i="13"/>
  <c r="H976" i="13"/>
  <c r="H968" i="13"/>
  <c r="H956" i="13"/>
  <c r="U956" i="13"/>
  <c r="Q956" i="13"/>
  <c r="H944" i="13"/>
  <c r="H936" i="13"/>
  <c r="Q936" i="13" s="1"/>
  <c r="U936" i="13"/>
  <c r="H928" i="13"/>
  <c r="Q928" i="13" s="1"/>
  <c r="U928" i="13"/>
  <c r="H916" i="13"/>
  <c r="U916" i="13"/>
  <c r="Q916" i="13"/>
  <c r="H908" i="13"/>
  <c r="Q908" i="13" s="1"/>
  <c r="U908" i="13"/>
  <c r="H900" i="13"/>
  <c r="Q900" i="13" s="1"/>
  <c r="U900" i="13"/>
  <c r="H888" i="13"/>
  <c r="Q888" i="13" s="1"/>
  <c r="U888" i="13"/>
  <c r="H880" i="13"/>
  <c r="Q880" i="13"/>
  <c r="U880" i="13"/>
  <c r="H872" i="13"/>
  <c r="H864" i="13"/>
  <c r="H856" i="13"/>
  <c r="Q856" i="13" s="1"/>
  <c r="U856" i="13"/>
  <c r="H836" i="13"/>
  <c r="H1066" i="13"/>
  <c r="H1062" i="13"/>
  <c r="H1058" i="13"/>
  <c r="H1054" i="13"/>
  <c r="H1050" i="13"/>
  <c r="H1046" i="13"/>
  <c r="H1042" i="13"/>
  <c r="H1038" i="13"/>
  <c r="H1034" i="13"/>
  <c r="H1030" i="13"/>
  <c r="H1026" i="13"/>
  <c r="H1022" i="13"/>
  <c r="H1018" i="13"/>
  <c r="H1014" i="13"/>
  <c r="H1010" i="13"/>
  <c r="H1006" i="13"/>
  <c r="H1002" i="13"/>
  <c r="H998" i="13"/>
  <c r="H994" i="13"/>
  <c r="H990" i="13"/>
  <c r="H986" i="13"/>
  <c r="H982" i="13"/>
  <c r="H978" i="13"/>
  <c r="H974" i="13"/>
  <c r="Q974" i="13"/>
  <c r="U974" i="13"/>
  <c r="H970" i="13"/>
  <c r="Q970" i="13" s="1"/>
  <c r="U970" i="13"/>
  <c r="H966" i="13"/>
  <c r="Q966" i="13" s="1"/>
  <c r="U966" i="13"/>
  <c r="H962" i="13"/>
  <c r="Q962" i="13" s="1"/>
  <c r="U962" i="13"/>
  <c r="H958" i="13"/>
  <c r="Q958" i="13" s="1"/>
  <c r="U958" i="13"/>
  <c r="H954" i="13"/>
  <c r="H950" i="13"/>
  <c r="H946" i="13"/>
  <c r="Q946" i="13" s="1"/>
  <c r="U946" i="13"/>
  <c r="H942" i="13"/>
  <c r="Q942" i="13"/>
  <c r="U942" i="13"/>
  <c r="H938" i="13"/>
  <c r="Q938" i="13" s="1"/>
  <c r="U938" i="13"/>
  <c r="H934" i="13"/>
  <c r="Q934" i="13" s="1"/>
  <c r="U934" i="13"/>
  <c r="H930" i="13"/>
  <c r="H926" i="13"/>
  <c r="Q926" i="13"/>
  <c r="U926" i="13"/>
  <c r="H922" i="13"/>
  <c r="H918" i="13"/>
  <c r="H914" i="13"/>
  <c r="H910" i="13"/>
  <c r="Q910" i="13"/>
  <c r="U910" i="13"/>
  <c r="H906" i="13"/>
  <c r="Q906" i="13" s="1"/>
  <c r="U906" i="13"/>
  <c r="H902" i="13"/>
  <c r="Q902" i="13" s="1"/>
  <c r="U902" i="13"/>
  <c r="H898" i="13"/>
  <c r="H894" i="13"/>
  <c r="H890" i="13"/>
  <c r="H886" i="13"/>
  <c r="Q886" i="13" s="1"/>
  <c r="U886" i="13"/>
  <c r="H882" i="13"/>
  <c r="Q882" i="13" s="1"/>
  <c r="U882" i="13"/>
  <c r="H878" i="13"/>
  <c r="H874" i="13"/>
  <c r="Q874" i="13" s="1"/>
  <c r="U874" i="13"/>
  <c r="H870" i="13"/>
  <c r="H866" i="13"/>
  <c r="Q866" i="13" s="1"/>
  <c r="U866" i="13"/>
  <c r="H862" i="13"/>
  <c r="Q862" i="13"/>
  <c r="U862" i="13"/>
  <c r="H858" i="13"/>
  <c r="Q858" i="13" s="1"/>
  <c r="U858" i="13"/>
  <c r="H854" i="13"/>
  <c r="H850" i="13"/>
  <c r="Q850" i="13" s="1"/>
  <c r="U850" i="13"/>
  <c r="H846" i="13"/>
  <c r="H842" i="13"/>
  <c r="H838" i="13"/>
  <c r="Q838" i="13" s="1"/>
  <c r="U838" i="13"/>
  <c r="H834" i="13"/>
  <c r="Q834" i="13" s="1"/>
  <c r="U834" i="13"/>
  <c r="H830" i="13"/>
  <c r="H826" i="13"/>
  <c r="H822" i="13"/>
  <c r="Q822" i="13" s="1"/>
  <c r="U822" i="13"/>
  <c r="H818" i="13"/>
  <c r="Q818" i="13" s="1"/>
  <c r="U818" i="13"/>
  <c r="H814" i="13"/>
  <c r="Q814" i="13" s="1"/>
  <c r="U814" i="13"/>
  <c r="H810" i="13"/>
  <c r="Q810" i="13" s="1"/>
  <c r="U810" i="13"/>
  <c r="H806" i="13"/>
  <c r="Q806" i="13" s="1"/>
  <c r="U806" i="13"/>
  <c r="H802" i="13"/>
  <c r="Q802" i="13" s="1"/>
  <c r="U802" i="13"/>
  <c r="H798" i="13"/>
  <c r="Q798" i="13" s="1"/>
  <c r="U798" i="13"/>
  <c r="H794" i="13"/>
  <c r="Q794" i="13" s="1"/>
  <c r="U794" i="13"/>
  <c r="H790" i="13"/>
  <c r="Q790" i="13" s="1"/>
  <c r="U790" i="13"/>
  <c r="H786" i="13"/>
  <c r="Q786" i="13" s="1"/>
  <c r="U786" i="13"/>
  <c r="H782" i="13"/>
  <c r="Q782" i="13" s="1"/>
  <c r="U782" i="13"/>
  <c r="H778" i="13"/>
  <c r="Q778" i="13" s="1"/>
  <c r="U778" i="13"/>
  <c r="H774" i="13"/>
  <c r="Q774" i="13"/>
  <c r="R774" i="13" s="1"/>
  <c r="S774" i="13" s="1"/>
  <c r="U774" i="13"/>
  <c r="H770" i="13"/>
  <c r="H766" i="13"/>
  <c r="Q766" i="13"/>
  <c r="U766" i="13"/>
  <c r="H762" i="13"/>
  <c r="Q762" i="13" s="1"/>
  <c r="U762" i="13"/>
  <c r="H758" i="13"/>
  <c r="Q758" i="13" s="1"/>
  <c r="U758" i="13"/>
  <c r="H754" i="13"/>
  <c r="Q754" i="13" s="1"/>
  <c r="U754" i="13"/>
  <c r="H750" i="13"/>
  <c r="Q750" i="13" s="1"/>
  <c r="U750" i="13"/>
  <c r="H746" i="13"/>
  <c r="H742" i="13"/>
  <c r="Q742" i="13" s="1"/>
  <c r="U742" i="13"/>
  <c r="H738" i="13"/>
  <c r="U738" i="13"/>
  <c r="Q738" i="13"/>
  <c r="H734" i="13"/>
  <c r="Q734" i="13" s="1"/>
  <c r="U734" i="13"/>
  <c r="H730" i="13"/>
  <c r="H726" i="13"/>
  <c r="Q726" i="13" s="1"/>
  <c r="U726" i="13"/>
  <c r="H722" i="13"/>
  <c r="H718" i="13"/>
  <c r="Q718" i="13" s="1"/>
  <c r="U718" i="13"/>
  <c r="H714" i="13"/>
  <c r="Q714" i="13" s="1"/>
  <c r="U714" i="13"/>
  <c r="H710" i="13"/>
  <c r="H706" i="13"/>
  <c r="Q706" i="13" s="1"/>
  <c r="U706" i="13"/>
  <c r="H702" i="13"/>
  <c r="H698" i="13"/>
  <c r="Q698" i="13" s="1"/>
  <c r="U698" i="13"/>
  <c r="H694" i="13"/>
  <c r="Q694" i="13" s="1"/>
  <c r="U694" i="13"/>
  <c r="H690" i="13"/>
  <c r="H686" i="13"/>
  <c r="H682" i="13"/>
  <c r="H678" i="13"/>
  <c r="H674" i="13"/>
  <c r="H670" i="13"/>
  <c r="H666" i="13"/>
  <c r="Q666" i="13" s="1"/>
  <c r="U666" i="13"/>
  <c r="H662" i="13"/>
  <c r="Q662" i="13" s="1"/>
  <c r="U662" i="13"/>
  <c r="H658" i="13"/>
  <c r="Q658" i="13" s="1"/>
  <c r="U658" i="13"/>
  <c r="H654" i="13"/>
  <c r="Q654" i="13" s="1"/>
  <c r="U654" i="13"/>
  <c r="H650" i="13"/>
  <c r="Q650" i="13" s="1"/>
  <c r="U650" i="13"/>
  <c r="H646" i="13"/>
  <c r="Q646" i="13" s="1"/>
  <c r="U646" i="13"/>
  <c r="H642" i="13"/>
  <c r="Q642" i="13" s="1"/>
  <c r="U642" i="13"/>
  <c r="H638" i="13"/>
  <c r="Q638" i="13" s="1"/>
  <c r="U638" i="13"/>
  <c r="H634" i="13"/>
  <c r="H630" i="13"/>
  <c r="H626" i="13"/>
  <c r="Q626" i="13" s="1"/>
  <c r="U626" i="13"/>
  <c r="H622" i="13"/>
  <c r="Q622" i="13" s="1"/>
  <c r="U622" i="13"/>
  <c r="H618" i="13"/>
  <c r="Q618" i="13" s="1"/>
  <c r="U618" i="13"/>
  <c r="H614" i="13"/>
  <c r="Q614" i="13" s="1"/>
  <c r="U614" i="13"/>
  <c r="H610" i="13"/>
  <c r="Q610" i="13" s="1"/>
  <c r="U610" i="13"/>
  <c r="H606" i="13"/>
  <c r="Q606" i="13" s="1"/>
  <c r="U606" i="13"/>
  <c r="H602" i="13"/>
  <c r="Q602" i="13" s="1"/>
  <c r="U602" i="13"/>
  <c r="H598" i="13"/>
  <c r="Q598" i="13" s="1"/>
  <c r="U598" i="13"/>
  <c r="H594" i="13"/>
  <c r="Q594" i="13"/>
  <c r="R594" i="13" s="1"/>
  <c r="S594" i="13" s="1"/>
  <c r="U594" i="13"/>
  <c r="H590" i="13"/>
  <c r="Q590" i="13" s="1"/>
  <c r="U590" i="13"/>
  <c r="H586" i="13"/>
  <c r="Q586" i="13" s="1"/>
  <c r="U586" i="13"/>
  <c r="H582" i="13"/>
  <c r="H578" i="13"/>
  <c r="Q578" i="13" s="1"/>
  <c r="U578" i="13"/>
  <c r="H574" i="13"/>
  <c r="Q574" i="13" s="1"/>
  <c r="U574" i="13"/>
  <c r="H570" i="13"/>
  <c r="H566" i="13"/>
  <c r="H562" i="13"/>
  <c r="Q562" i="13" s="1"/>
  <c r="U562" i="13"/>
  <c r="H558" i="13"/>
  <c r="Q558" i="13" s="1"/>
  <c r="U558" i="13"/>
  <c r="H554" i="13"/>
  <c r="H550" i="13"/>
  <c r="Q550" i="13"/>
  <c r="U550" i="13"/>
  <c r="H546" i="13"/>
  <c r="Q546" i="13" s="1"/>
  <c r="U546" i="13"/>
  <c r="H542" i="13"/>
  <c r="H538" i="13"/>
  <c r="Q538" i="13" s="1"/>
  <c r="U538" i="13"/>
  <c r="H534" i="13"/>
  <c r="Q534" i="13" s="1"/>
  <c r="U534" i="13"/>
  <c r="H530" i="13"/>
  <c r="Q530" i="13" s="1"/>
  <c r="U530" i="13"/>
  <c r="H526" i="13"/>
  <c r="Q526" i="13" s="1"/>
  <c r="U526" i="13"/>
  <c r="H522" i="13"/>
  <c r="H518" i="13"/>
  <c r="Q518" i="13" s="1"/>
  <c r="U518" i="13"/>
  <c r="H514" i="13"/>
  <c r="H510" i="13"/>
  <c r="Q510" i="13" s="1"/>
  <c r="U510" i="13"/>
  <c r="H506" i="13"/>
  <c r="H502" i="13"/>
  <c r="H498" i="13"/>
  <c r="Q498" i="13" s="1"/>
  <c r="U498" i="13"/>
  <c r="H494" i="13"/>
  <c r="Q494" i="13" s="1"/>
  <c r="U494" i="13"/>
  <c r="H490" i="13"/>
  <c r="Q490" i="13" s="1"/>
  <c r="U490" i="13"/>
  <c r="H486" i="13"/>
  <c r="H482" i="13"/>
  <c r="Q482" i="13" s="1"/>
  <c r="U482" i="13"/>
  <c r="H478" i="13"/>
  <c r="H474" i="13"/>
  <c r="H470" i="13"/>
  <c r="H466" i="13"/>
  <c r="Q466" i="13" s="1"/>
  <c r="U466" i="13"/>
  <c r="H462" i="13"/>
  <c r="U462" i="13"/>
  <c r="Q462" i="13"/>
  <c r="H458" i="13"/>
  <c r="H454" i="13"/>
  <c r="H450" i="13"/>
  <c r="Q450" i="13" s="1"/>
  <c r="U450" i="13"/>
  <c r="H446" i="13"/>
  <c r="H442" i="13"/>
  <c r="Q442" i="13" s="1"/>
  <c r="U442" i="13"/>
  <c r="H438" i="13"/>
  <c r="Q438" i="13" s="1"/>
  <c r="U438" i="13"/>
  <c r="H434" i="13"/>
  <c r="H430" i="13"/>
  <c r="U430" i="13"/>
  <c r="Q430" i="13"/>
  <c r="H426" i="13"/>
  <c r="H422" i="13"/>
  <c r="Q422" i="13" s="1"/>
  <c r="U422" i="13"/>
  <c r="H418" i="13"/>
  <c r="Q418" i="13" s="1"/>
  <c r="U418" i="13"/>
  <c r="H414" i="13"/>
  <c r="Q414" i="13" s="1"/>
  <c r="U414" i="13"/>
  <c r="H410" i="13"/>
  <c r="Q410" i="13" s="1"/>
  <c r="U410" i="13"/>
  <c r="H406" i="13"/>
  <c r="H402" i="13"/>
  <c r="Q402" i="13" s="1"/>
  <c r="U402" i="13"/>
  <c r="H398" i="13"/>
  <c r="Q398" i="13" s="1"/>
  <c r="U398" i="13"/>
  <c r="H394" i="13"/>
  <c r="Q394" i="13" s="1"/>
  <c r="U394" i="13"/>
  <c r="H390" i="13"/>
  <c r="H386" i="13"/>
  <c r="Q386" i="13" s="1"/>
  <c r="U386" i="13"/>
  <c r="H382" i="13"/>
  <c r="Q382" i="13" s="1"/>
  <c r="U382" i="13"/>
  <c r="H378" i="13"/>
  <c r="Q378" i="13" s="1"/>
  <c r="U378" i="13"/>
  <c r="H374" i="13"/>
  <c r="H370" i="13"/>
  <c r="Q370" i="13" s="1"/>
  <c r="U370" i="13"/>
  <c r="H366" i="13"/>
  <c r="H362" i="13"/>
  <c r="Q362" i="13" s="1"/>
  <c r="U362" i="13"/>
  <c r="H358" i="13"/>
  <c r="Q358" i="13" s="1"/>
  <c r="U358" i="13"/>
  <c r="H354" i="13"/>
  <c r="H350" i="13"/>
  <c r="Q350" i="13" s="1"/>
  <c r="U350" i="13"/>
  <c r="H346" i="13"/>
  <c r="H342" i="13"/>
  <c r="H338" i="13"/>
  <c r="Q338" i="13" s="1"/>
  <c r="U338" i="13"/>
  <c r="H334" i="13"/>
  <c r="Q334" i="13" s="1"/>
  <c r="U334" i="13"/>
  <c r="H330" i="13"/>
  <c r="H326" i="13"/>
  <c r="Q326" i="13" s="1"/>
  <c r="U326" i="13"/>
  <c r="H322" i="13"/>
  <c r="H318" i="13"/>
  <c r="Q318" i="13" s="1"/>
  <c r="U318" i="13"/>
  <c r="H314" i="13"/>
  <c r="Q314" i="13" s="1"/>
  <c r="U314" i="13"/>
  <c r="H310" i="13"/>
  <c r="H306" i="13"/>
  <c r="H302" i="13"/>
  <c r="H298" i="13"/>
  <c r="H294" i="13"/>
  <c r="Q294" i="13" s="1"/>
  <c r="U294" i="13"/>
  <c r="H290" i="13"/>
  <c r="Q290" i="13" s="1"/>
  <c r="U290" i="13"/>
  <c r="H286" i="13"/>
  <c r="Q286" i="13" s="1"/>
  <c r="U286" i="13"/>
  <c r="H282" i="13"/>
  <c r="H278" i="13"/>
  <c r="H274" i="13"/>
  <c r="H270" i="13"/>
  <c r="H266" i="13"/>
  <c r="Q266" i="13" s="1"/>
  <c r="U266" i="13"/>
  <c r="H262" i="13"/>
  <c r="Q262" i="13" s="1"/>
  <c r="U262" i="13"/>
  <c r="H258" i="13"/>
  <c r="Q258" i="13" s="1"/>
  <c r="U258" i="13"/>
  <c r="H254" i="13"/>
  <c r="Q254" i="13"/>
  <c r="U254" i="13"/>
  <c r="H250" i="13"/>
  <c r="Q250" i="13" s="1"/>
  <c r="U250" i="13"/>
  <c r="H246" i="13"/>
  <c r="Q246" i="13" s="1"/>
  <c r="U246" i="13"/>
  <c r="H242" i="13"/>
  <c r="Q242" i="13" s="1"/>
  <c r="U242" i="13"/>
  <c r="H238" i="13"/>
  <c r="H234" i="13"/>
  <c r="H230" i="13"/>
  <c r="Q230" i="13" s="1"/>
  <c r="U230" i="13"/>
  <c r="H226" i="13"/>
  <c r="Q226" i="13" s="1"/>
  <c r="U226" i="13"/>
  <c r="H222" i="13"/>
  <c r="H218" i="13"/>
  <c r="Q218" i="13" s="1"/>
  <c r="U218" i="13"/>
  <c r="H214" i="13"/>
  <c r="Q214" i="13" s="1"/>
  <c r="U214" i="13"/>
  <c r="H210" i="13"/>
  <c r="Q210" i="13" s="1"/>
  <c r="U210" i="13"/>
  <c r="H206" i="13"/>
  <c r="Q206" i="13"/>
  <c r="R206" i="13" s="1"/>
  <c r="S206" i="13" s="1"/>
  <c r="U206" i="13"/>
  <c r="H202" i="13"/>
  <c r="Q202" i="13" s="1"/>
  <c r="U202" i="13"/>
  <c r="H198" i="13"/>
  <c r="Q198" i="13" s="1"/>
  <c r="U198" i="13"/>
  <c r="H194" i="13"/>
  <c r="Q194" i="13" s="1"/>
  <c r="U194" i="13"/>
  <c r="H190" i="13"/>
  <c r="Q190" i="13" s="1"/>
  <c r="U190" i="13"/>
  <c r="H186" i="13"/>
  <c r="Q186" i="13" s="1"/>
  <c r="U186" i="13"/>
  <c r="H182" i="13"/>
  <c r="H178" i="13"/>
  <c r="Q178" i="13" s="1"/>
  <c r="U178" i="13"/>
  <c r="H174" i="13"/>
  <c r="H170" i="13"/>
  <c r="Q170" i="13" s="1"/>
  <c r="U170" i="13"/>
  <c r="H166" i="13"/>
  <c r="Q166" i="13"/>
  <c r="U166" i="13"/>
  <c r="H162" i="13"/>
  <c r="H158" i="13"/>
  <c r="H154" i="13"/>
  <c r="Q154" i="13" s="1"/>
  <c r="U154" i="13"/>
  <c r="H150" i="13"/>
  <c r="H146" i="13"/>
  <c r="H142" i="13"/>
  <c r="Q142" i="13" s="1"/>
  <c r="U142" i="13"/>
  <c r="H138" i="13"/>
  <c r="H134" i="13"/>
  <c r="Q134" i="13" s="1"/>
  <c r="U134" i="13"/>
  <c r="H130" i="13"/>
  <c r="U130" i="13"/>
  <c r="Q130" i="13"/>
  <c r="H126" i="13"/>
  <c r="H122" i="13"/>
  <c r="Q122" i="13" s="1"/>
  <c r="U122" i="13"/>
  <c r="H118" i="13"/>
  <c r="Q118" i="13" s="1"/>
  <c r="U118" i="13"/>
  <c r="H114" i="13"/>
  <c r="Q114" i="13" s="1"/>
  <c r="U114" i="13"/>
  <c r="H110" i="13"/>
  <c r="H106" i="13"/>
  <c r="Q106" i="13" s="1"/>
  <c r="U106" i="13"/>
  <c r="H102" i="13"/>
  <c r="Q102" i="13" s="1"/>
  <c r="U102" i="13"/>
  <c r="H98" i="13"/>
  <c r="H94" i="13"/>
  <c r="H90" i="13"/>
  <c r="H86" i="13"/>
  <c r="H82" i="13"/>
  <c r="H78" i="13"/>
  <c r="H74" i="13"/>
  <c r="H70" i="13"/>
  <c r="Q70" i="13" s="1"/>
  <c r="U70" i="13"/>
  <c r="H66" i="13"/>
  <c r="H62" i="13"/>
  <c r="Q62" i="13" s="1"/>
  <c r="U62" i="13"/>
  <c r="H58" i="13"/>
  <c r="Q58" i="13" s="1"/>
  <c r="U58" i="13"/>
  <c r="H54" i="13"/>
  <c r="Q54" i="13" s="1"/>
  <c r="U54" i="13"/>
  <c r="H50" i="13"/>
  <c r="Q50" i="13"/>
  <c r="U50" i="13"/>
  <c r="H46" i="13"/>
  <c r="Q46" i="13" s="1"/>
  <c r="U46" i="13"/>
  <c r="H42" i="13"/>
  <c r="H38" i="13"/>
  <c r="Q38" i="13" s="1"/>
  <c r="U38" i="13"/>
  <c r="H34" i="13"/>
  <c r="U34" i="13"/>
  <c r="Q34" i="13"/>
  <c r="H30" i="13"/>
  <c r="Q30" i="13" s="1"/>
  <c r="U30" i="13"/>
  <c r="H26" i="13"/>
  <c r="H22" i="13"/>
  <c r="H18" i="13"/>
  <c r="U18" i="13"/>
  <c r="Q18" i="13"/>
  <c r="H14" i="13"/>
  <c r="H1040" i="13"/>
  <c r="H1069" i="13"/>
  <c r="H1065" i="13"/>
  <c r="H1061" i="13"/>
  <c r="H1057" i="13"/>
  <c r="H1053" i="13"/>
  <c r="H1049" i="13"/>
  <c r="H1045" i="13"/>
  <c r="H1041" i="13"/>
  <c r="H1037" i="13"/>
  <c r="H1033" i="13"/>
  <c r="H1029" i="13"/>
  <c r="H1025" i="13"/>
  <c r="H1021" i="13"/>
  <c r="H1017" i="13"/>
  <c r="H1013" i="13"/>
  <c r="H1009" i="13"/>
  <c r="H1005" i="13"/>
  <c r="H1001" i="13"/>
  <c r="H997" i="13"/>
  <c r="H993" i="13"/>
  <c r="H989" i="13"/>
  <c r="H985" i="13"/>
  <c r="H981" i="13"/>
  <c r="H977" i="13"/>
  <c r="H973" i="13"/>
  <c r="H969" i="13"/>
  <c r="Q969" i="13" s="1"/>
  <c r="U969" i="13"/>
  <c r="H965" i="13"/>
  <c r="Q965" i="13" s="1"/>
  <c r="U965" i="13"/>
  <c r="H961" i="13"/>
  <c r="Q961" i="13" s="1"/>
  <c r="U961" i="13"/>
  <c r="H957" i="13"/>
  <c r="H953" i="13"/>
  <c r="Q953" i="13" s="1"/>
  <c r="U953" i="13"/>
  <c r="H949" i="13"/>
  <c r="H945" i="13"/>
  <c r="Q945" i="13" s="1"/>
  <c r="U945" i="13"/>
  <c r="H941" i="13"/>
  <c r="H937" i="13"/>
  <c r="Q937" i="13" s="1"/>
  <c r="U937" i="13"/>
  <c r="H933" i="13"/>
  <c r="H929" i="13"/>
  <c r="H925" i="13"/>
  <c r="H921" i="13"/>
  <c r="H917" i="13"/>
  <c r="H913" i="13"/>
  <c r="H909" i="13"/>
  <c r="H905" i="13"/>
  <c r="Q905" i="13" s="1"/>
  <c r="U905" i="13"/>
  <c r="H901" i="13"/>
  <c r="Q901" i="13" s="1"/>
  <c r="U901" i="13"/>
  <c r="H897" i="13"/>
  <c r="H893" i="13"/>
  <c r="Q893" i="13" s="1"/>
  <c r="U893" i="13"/>
  <c r="H889" i="13"/>
  <c r="Q889" i="13" s="1"/>
  <c r="U889" i="13"/>
  <c r="H885" i="13"/>
  <c r="Q885" i="13"/>
  <c r="U885" i="13"/>
  <c r="H881" i="13"/>
  <c r="Q881" i="13" s="1"/>
  <c r="U881" i="13"/>
  <c r="H877" i="13"/>
  <c r="Q877" i="13" s="1"/>
  <c r="U877" i="13"/>
  <c r="H873" i="13"/>
  <c r="Q873" i="13" s="1"/>
  <c r="U873" i="13"/>
  <c r="H869" i="13"/>
  <c r="H865" i="13"/>
  <c r="H861" i="13"/>
  <c r="Q861" i="13" s="1"/>
  <c r="U861" i="13"/>
  <c r="H857" i="13"/>
  <c r="H853" i="13"/>
  <c r="Q853" i="13" s="1"/>
  <c r="U853" i="13"/>
  <c r="H849" i="13"/>
  <c r="Q849" i="13" s="1"/>
  <c r="U849" i="13"/>
  <c r="H845" i="13"/>
  <c r="Q845" i="13" s="1"/>
  <c r="U845" i="13"/>
  <c r="H841" i="13"/>
  <c r="Q841" i="13" s="1"/>
  <c r="U841" i="13"/>
  <c r="H837" i="13"/>
  <c r="H833" i="13"/>
  <c r="Q833" i="13" s="1"/>
  <c r="U833" i="13"/>
  <c r="H829" i="13"/>
  <c r="H825" i="13"/>
  <c r="Q825" i="13" s="1"/>
  <c r="U825" i="13"/>
  <c r="H821" i="13"/>
  <c r="Q821" i="13" s="1"/>
  <c r="U821" i="13"/>
  <c r="H817" i="13"/>
  <c r="Q817" i="13" s="1"/>
  <c r="U817" i="13"/>
  <c r="H813" i="13"/>
  <c r="Q813" i="13" s="1"/>
  <c r="U813" i="13"/>
  <c r="H809" i="13"/>
  <c r="Q809" i="13" s="1"/>
  <c r="U809" i="13"/>
  <c r="H805" i="13"/>
  <c r="H801" i="13"/>
  <c r="Q801" i="13" s="1"/>
  <c r="U801" i="13"/>
  <c r="H797" i="13"/>
  <c r="Q797" i="13" s="1"/>
  <c r="U797" i="13"/>
  <c r="H793" i="13"/>
  <c r="Q793" i="13" s="1"/>
  <c r="U793" i="13"/>
  <c r="H789" i="13"/>
  <c r="U789" i="13"/>
  <c r="Q789" i="13"/>
  <c r="H785" i="13"/>
  <c r="Q785" i="13" s="1"/>
  <c r="U785" i="13"/>
  <c r="H781" i="13"/>
  <c r="H777" i="13"/>
  <c r="Q777" i="13" s="1"/>
  <c r="U777" i="13"/>
  <c r="H773" i="13"/>
  <c r="Q773" i="13" s="1"/>
  <c r="U773" i="13"/>
  <c r="H769" i="13"/>
  <c r="Q769" i="13" s="1"/>
  <c r="U769" i="13"/>
  <c r="H765" i="13"/>
  <c r="H761" i="13"/>
  <c r="Q761" i="13" s="1"/>
  <c r="U761" i="13"/>
  <c r="H757" i="13"/>
  <c r="Q757" i="13"/>
  <c r="U757" i="13"/>
  <c r="H753" i="13"/>
  <c r="Q753" i="13" s="1"/>
  <c r="U753" i="13"/>
  <c r="H749" i="13"/>
  <c r="Q749" i="13" s="1"/>
  <c r="U749" i="13"/>
  <c r="H745" i="13"/>
  <c r="Q745" i="13" s="1"/>
  <c r="U745" i="13"/>
  <c r="H741" i="13"/>
  <c r="Q741" i="13" s="1"/>
  <c r="U741" i="13"/>
  <c r="H737" i="13"/>
  <c r="U737" i="13"/>
  <c r="Q737" i="13"/>
  <c r="H733" i="13"/>
  <c r="H729" i="13"/>
  <c r="Q729" i="13"/>
  <c r="U729" i="13"/>
  <c r="H725" i="13"/>
  <c r="Q725" i="13" s="1"/>
  <c r="U725" i="13"/>
  <c r="H721" i="13"/>
  <c r="H717" i="13"/>
  <c r="H713" i="13"/>
  <c r="Q713" i="13" s="1"/>
  <c r="U713" i="13"/>
  <c r="H709" i="13"/>
  <c r="Q709" i="13" s="1"/>
  <c r="U709" i="13"/>
  <c r="H705" i="13"/>
  <c r="H701" i="13"/>
  <c r="H697" i="13"/>
  <c r="Q697" i="13" s="1"/>
  <c r="U697" i="13"/>
  <c r="H693" i="13"/>
  <c r="H689" i="13"/>
  <c r="H685" i="13"/>
  <c r="H681" i="13"/>
  <c r="H677" i="13"/>
  <c r="H673" i="13"/>
  <c r="H669" i="13"/>
  <c r="H665" i="13"/>
  <c r="H661" i="13"/>
  <c r="Q661" i="13" s="1"/>
  <c r="U661" i="13"/>
  <c r="H657" i="13"/>
  <c r="H653" i="13"/>
  <c r="Q653" i="13" s="1"/>
  <c r="U653" i="13"/>
  <c r="H649" i="13"/>
  <c r="Q649" i="13" s="1"/>
  <c r="U649" i="13"/>
  <c r="H645" i="13"/>
  <c r="U645" i="13"/>
  <c r="Q645" i="13"/>
  <c r="H641" i="13"/>
  <c r="Q641" i="13" s="1"/>
  <c r="U641" i="13"/>
  <c r="H637" i="13"/>
  <c r="Q637" i="13" s="1"/>
  <c r="U637" i="13"/>
  <c r="H633" i="13"/>
  <c r="Q633" i="13" s="1"/>
  <c r="U633" i="13"/>
  <c r="H629" i="13"/>
  <c r="H625" i="13"/>
  <c r="H621" i="13"/>
  <c r="H617" i="13"/>
  <c r="H613" i="13"/>
  <c r="Q613" i="13" s="1"/>
  <c r="U613" i="13"/>
  <c r="H609" i="13"/>
  <c r="Q609" i="13" s="1"/>
  <c r="U609" i="13"/>
  <c r="H605" i="13"/>
  <c r="Q605" i="13" s="1"/>
  <c r="U605" i="13"/>
  <c r="H601" i="13"/>
  <c r="Q601" i="13" s="1"/>
  <c r="U601" i="13"/>
  <c r="H597" i="13"/>
  <c r="Q597" i="13"/>
  <c r="U597" i="13"/>
  <c r="H593" i="13"/>
  <c r="Q593" i="13" s="1"/>
  <c r="U593" i="13"/>
  <c r="H589" i="13"/>
  <c r="H585" i="13"/>
  <c r="Q585" i="13" s="1"/>
  <c r="U585" i="13"/>
  <c r="H581" i="13"/>
  <c r="Q581" i="13" s="1"/>
  <c r="U581" i="13"/>
  <c r="H577" i="13"/>
  <c r="H573" i="13"/>
  <c r="Q573" i="13" s="1"/>
  <c r="U573" i="13"/>
  <c r="H569" i="13"/>
  <c r="Q569" i="13" s="1"/>
  <c r="U569" i="13"/>
  <c r="H565" i="13"/>
  <c r="Q565" i="13" s="1"/>
  <c r="U565" i="13"/>
  <c r="H561" i="13"/>
  <c r="H557" i="13"/>
  <c r="Q557" i="13" s="1"/>
  <c r="U557" i="13"/>
  <c r="H553" i="13"/>
  <c r="Q553" i="13" s="1"/>
  <c r="U553" i="13"/>
  <c r="H549" i="13"/>
  <c r="Q549" i="13" s="1"/>
  <c r="U549" i="13"/>
  <c r="H545" i="13"/>
  <c r="Q545" i="13" s="1"/>
  <c r="U545" i="13"/>
  <c r="H541" i="13"/>
  <c r="Q541" i="13" s="1"/>
  <c r="U541" i="13"/>
  <c r="H537" i="13"/>
  <c r="H533" i="13"/>
  <c r="H529" i="13"/>
  <c r="Q529" i="13" s="1"/>
  <c r="U529" i="13"/>
  <c r="H525" i="13"/>
  <c r="Q525" i="13" s="1"/>
  <c r="U525" i="13"/>
  <c r="H521" i="13"/>
  <c r="Q521" i="13" s="1"/>
  <c r="U521" i="13"/>
  <c r="H517" i="13"/>
  <c r="Q517" i="13" s="1"/>
  <c r="U517" i="13"/>
  <c r="H513" i="13"/>
  <c r="H509" i="13"/>
  <c r="H505" i="13"/>
  <c r="H501" i="13"/>
  <c r="H497" i="13"/>
  <c r="H493" i="13"/>
  <c r="Q493" i="13" s="1"/>
  <c r="U493" i="13"/>
  <c r="H489" i="13"/>
  <c r="Q489" i="13" s="1"/>
  <c r="U489" i="13"/>
  <c r="H485" i="13"/>
  <c r="Q485" i="13" s="1"/>
  <c r="U485" i="13"/>
  <c r="H481" i="13"/>
  <c r="H477" i="13"/>
  <c r="H473" i="13"/>
  <c r="H469" i="13"/>
  <c r="Q469" i="13"/>
  <c r="U469" i="13"/>
  <c r="H465" i="13"/>
  <c r="H461" i="13"/>
  <c r="H457" i="13"/>
  <c r="Q457" i="13" s="1"/>
  <c r="U457" i="13"/>
  <c r="H453" i="13"/>
  <c r="Q453" i="13" s="1"/>
  <c r="U453" i="13"/>
  <c r="H449" i="13"/>
  <c r="Q449" i="13" s="1"/>
  <c r="U449" i="13"/>
  <c r="H445" i="13"/>
  <c r="Q445" i="13" s="1"/>
  <c r="U445" i="13"/>
  <c r="H441" i="13"/>
  <c r="H437" i="13"/>
  <c r="Q437" i="13" s="1"/>
  <c r="U437" i="13"/>
  <c r="H433" i="13"/>
  <c r="Q433" i="13" s="1"/>
  <c r="U433" i="13"/>
  <c r="H429" i="13"/>
  <c r="Q429" i="13" s="1"/>
  <c r="U429" i="13"/>
  <c r="H425" i="13"/>
  <c r="Q425" i="13" s="1"/>
  <c r="U425" i="13"/>
  <c r="H421" i="13"/>
  <c r="Q421" i="13" s="1"/>
  <c r="U421" i="13"/>
  <c r="H417" i="13"/>
  <c r="Q417" i="13" s="1"/>
  <c r="U417" i="13"/>
  <c r="H413" i="13"/>
  <c r="Q413" i="13" s="1"/>
  <c r="U413" i="13"/>
  <c r="H409" i="13"/>
  <c r="Q409" i="13" s="1"/>
  <c r="U409" i="13"/>
  <c r="H405" i="13"/>
  <c r="Q405" i="13"/>
  <c r="U405" i="13"/>
  <c r="H401" i="13"/>
  <c r="H397" i="13"/>
  <c r="Q397" i="13" s="1"/>
  <c r="U397" i="13"/>
  <c r="H393" i="13"/>
  <c r="H389" i="13"/>
  <c r="H385" i="13"/>
  <c r="Q385" i="13" s="1"/>
  <c r="U385" i="13"/>
  <c r="H381" i="13"/>
  <c r="H377" i="13"/>
  <c r="H373" i="13"/>
  <c r="Q373" i="13"/>
  <c r="U373" i="13"/>
  <c r="H369" i="13"/>
  <c r="Q369" i="13" s="1"/>
  <c r="U369" i="13"/>
  <c r="H365" i="13"/>
  <c r="Q365" i="13" s="1"/>
  <c r="U365" i="13"/>
  <c r="H361" i="13"/>
  <c r="Q361" i="13" s="1"/>
  <c r="U361" i="13"/>
  <c r="H357" i="13"/>
  <c r="Q357" i="13" s="1"/>
  <c r="U357" i="13"/>
  <c r="H353" i="13"/>
  <c r="H349" i="13"/>
  <c r="Q349" i="13" s="1"/>
  <c r="U349" i="13"/>
  <c r="H345" i="13"/>
  <c r="Q345" i="13" s="1"/>
  <c r="U345" i="13"/>
  <c r="H341" i="13"/>
  <c r="Q341" i="13"/>
  <c r="U341" i="13"/>
  <c r="H337" i="13"/>
  <c r="U337" i="13"/>
  <c r="Q337" i="13"/>
  <c r="H333" i="13"/>
  <c r="Q333" i="13" s="1"/>
  <c r="U333" i="13"/>
  <c r="H329" i="13"/>
  <c r="H325" i="13"/>
  <c r="Q325" i="13" s="1"/>
  <c r="U325" i="13"/>
  <c r="H321" i="13"/>
  <c r="H317" i="13"/>
  <c r="Q317" i="13" s="1"/>
  <c r="U317" i="13"/>
  <c r="H313" i="13"/>
  <c r="H309" i="13"/>
  <c r="H305" i="13"/>
  <c r="Q305" i="13" s="1"/>
  <c r="U305" i="13"/>
  <c r="H301" i="13"/>
  <c r="Q301" i="13" s="1"/>
  <c r="U301" i="13"/>
  <c r="H297" i="13"/>
  <c r="Q297" i="13" s="1"/>
  <c r="U297" i="13"/>
  <c r="H293" i="13"/>
  <c r="H289" i="13"/>
  <c r="Q289" i="13" s="1"/>
  <c r="U289" i="13"/>
  <c r="H285" i="13"/>
  <c r="H281" i="13"/>
  <c r="H277" i="13"/>
  <c r="H273" i="13"/>
  <c r="H269" i="13"/>
  <c r="H265" i="13"/>
  <c r="Q265" i="13" s="1"/>
  <c r="U265" i="13"/>
  <c r="H261" i="13"/>
  <c r="H257" i="13"/>
  <c r="Q257" i="13" s="1"/>
  <c r="U257" i="13"/>
  <c r="H253" i="13"/>
  <c r="H249" i="13"/>
  <c r="Q249" i="13"/>
  <c r="U249" i="13"/>
  <c r="H245" i="13"/>
  <c r="Q245" i="13" s="1"/>
  <c r="U245" i="13"/>
  <c r="H241" i="13"/>
  <c r="Q241" i="13" s="1"/>
  <c r="U241" i="13"/>
  <c r="H237" i="13"/>
  <c r="Q237" i="13" s="1"/>
  <c r="U237" i="13"/>
  <c r="H233" i="13"/>
  <c r="Q233" i="13" s="1"/>
  <c r="U233" i="13"/>
  <c r="H229" i="13"/>
  <c r="H225" i="13"/>
  <c r="Q225" i="13" s="1"/>
  <c r="U225" i="13"/>
  <c r="H221" i="13"/>
  <c r="Q221" i="13" s="1"/>
  <c r="U221" i="13"/>
  <c r="H217" i="13"/>
  <c r="Q217" i="13" s="1"/>
  <c r="U217" i="13"/>
  <c r="H213" i="13"/>
  <c r="Q213" i="13" s="1"/>
  <c r="U213" i="13"/>
  <c r="H209" i="13"/>
  <c r="H205" i="13"/>
  <c r="Q205" i="13" s="1"/>
  <c r="U205" i="13"/>
  <c r="H201" i="13"/>
  <c r="Q201" i="13" s="1"/>
  <c r="U201" i="13"/>
  <c r="H197" i="13"/>
  <c r="U197" i="13"/>
  <c r="Q197" i="13"/>
  <c r="H193" i="13"/>
  <c r="Q193" i="13" s="1"/>
  <c r="U193" i="13"/>
  <c r="H189" i="13"/>
  <c r="Q189" i="13" s="1"/>
  <c r="U189" i="13"/>
  <c r="H185" i="13"/>
  <c r="Q185" i="13" s="1"/>
  <c r="U185" i="13"/>
  <c r="H181" i="13"/>
  <c r="H177" i="13"/>
  <c r="Q177" i="13" s="1"/>
  <c r="U177" i="13"/>
  <c r="H173" i="13"/>
  <c r="Q173" i="13" s="1"/>
  <c r="U173" i="13"/>
  <c r="H169" i="13"/>
  <c r="H165" i="13"/>
  <c r="H161" i="13"/>
  <c r="H157" i="13"/>
  <c r="Q157" i="13" s="1"/>
  <c r="U157" i="13"/>
  <c r="H153" i="13"/>
  <c r="Q153" i="13"/>
  <c r="U153" i="13"/>
  <c r="H149" i="13"/>
  <c r="Q149" i="13" s="1"/>
  <c r="U149" i="13"/>
  <c r="H145" i="13"/>
  <c r="H141" i="13"/>
  <c r="H137" i="13"/>
  <c r="Q137" i="13" s="1"/>
  <c r="U137" i="13"/>
  <c r="H133" i="13"/>
  <c r="Q133" i="13" s="1"/>
  <c r="U133" i="13"/>
  <c r="H129" i="13"/>
  <c r="H125" i="13"/>
  <c r="H121" i="13"/>
  <c r="Q121" i="13" s="1"/>
  <c r="U121" i="13"/>
  <c r="H117" i="13"/>
  <c r="H113" i="13"/>
  <c r="Q113" i="13" s="1"/>
  <c r="U113" i="13"/>
  <c r="H109" i="13"/>
  <c r="Q109" i="13" s="1"/>
  <c r="U109" i="13"/>
  <c r="H105" i="13"/>
  <c r="Q105" i="13" s="1"/>
  <c r="U105" i="13"/>
  <c r="H101" i="13"/>
  <c r="Q101" i="13" s="1"/>
  <c r="U101" i="13"/>
  <c r="H97" i="13"/>
  <c r="H93" i="13"/>
  <c r="Q93" i="13" s="1"/>
  <c r="U93" i="13"/>
  <c r="H89" i="13"/>
  <c r="Q89" i="13" s="1"/>
  <c r="U89" i="13"/>
  <c r="H85" i="13"/>
  <c r="Q85" i="13"/>
  <c r="U85" i="13"/>
  <c r="H81" i="13"/>
  <c r="Q81" i="13" s="1"/>
  <c r="U81" i="13"/>
  <c r="H77" i="13"/>
  <c r="H73" i="13"/>
  <c r="Q73" i="13" s="1"/>
  <c r="U73" i="13"/>
  <c r="H69" i="13"/>
  <c r="H65" i="13"/>
  <c r="Q65" i="13" s="1"/>
  <c r="U65" i="13"/>
  <c r="H61" i="13"/>
  <c r="Q61" i="13" s="1"/>
  <c r="U61" i="13"/>
  <c r="H57" i="13"/>
  <c r="Q57" i="13" s="1"/>
  <c r="U57" i="13"/>
  <c r="H53" i="13"/>
  <c r="Q53" i="13"/>
  <c r="U53" i="13"/>
  <c r="H49" i="13"/>
  <c r="H45" i="13"/>
  <c r="Q45" i="13" s="1"/>
  <c r="U45" i="13"/>
  <c r="H41" i="13"/>
  <c r="H37" i="13"/>
  <c r="H33" i="13"/>
  <c r="H29" i="13"/>
  <c r="Q29" i="13" s="1"/>
  <c r="U29" i="13"/>
  <c r="H25" i="13"/>
  <c r="Q25" i="13" s="1"/>
  <c r="U25" i="13"/>
  <c r="H21" i="13"/>
  <c r="Q21" i="13" s="1"/>
  <c r="U21" i="13"/>
  <c r="H17" i="13"/>
  <c r="Q17" i="13" s="1"/>
  <c r="U17" i="13"/>
  <c r="H13" i="13"/>
  <c r="Q13" i="13" s="1"/>
  <c r="U13" i="13"/>
  <c r="H1064" i="13"/>
  <c r="H1052" i="13"/>
  <c r="H1032" i="13"/>
  <c r="H1020" i="13"/>
  <c r="H1008" i="13"/>
  <c r="H996" i="13"/>
  <c r="H984" i="13"/>
  <c r="H964" i="13"/>
  <c r="Q964" i="13" s="1"/>
  <c r="U964" i="13"/>
  <c r="H952" i="13"/>
  <c r="H940" i="13"/>
  <c r="H924" i="13"/>
  <c r="H912" i="13"/>
  <c r="H896" i="13"/>
  <c r="Q896" i="13" s="1"/>
  <c r="U896" i="13"/>
  <c r="H884" i="13"/>
  <c r="Q884" i="13" s="1"/>
  <c r="U884" i="13"/>
  <c r="H876" i="13"/>
  <c r="H868" i="13"/>
  <c r="Q868" i="13" s="1"/>
  <c r="U868" i="13"/>
  <c r="H860" i="13"/>
  <c r="H852" i="13"/>
  <c r="H848" i="13"/>
  <c r="Q848" i="13" s="1"/>
  <c r="U848" i="13"/>
  <c r="H844" i="13"/>
  <c r="Q844" i="13" s="1"/>
  <c r="U844" i="13"/>
  <c r="H832" i="13"/>
  <c r="Q832" i="13"/>
  <c r="U832" i="13"/>
  <c r="H828" i="13"/>
  <c r="H824" i="13"/>
  <c r="Q824" i="13" s="1"/>
  <c r="U824" i="13"/>
  <c r="H820" i="13"/>
  <c r="H816" i="13"/>
  <c r="H812" i="13"/>
  <c r="Q812" i="13"/>
  <c r="U812" i="13"/>
  <c r="H808" i="13"/>
  <c r="H804" i="13"/>
  <c r="H800" i="13"/>
  <c r="Q800" i="13" s="1"/>
  <c r="U800" i="13"/>
  <c r="H796" i="13"/>
  <c r="Q796" i="13" s="1"/>
  <c r="U796" i="13"/>
  <c r="H792" i="13"/>
  <c r="Q792" i="13" s="1"/>
  <c r="U792" i="13"/>
  <c r="H788" i="13"/>
  <c r="H784" i="13"/>
  <c r="H780" i="13"/>
  <c r="H776" i="13"/>
  <c r="H772" i="13"/>
  <c r="Q772" i="13" s="1"/>
  <c r="U772" i="13"/>
  <c r="H768" i="13"/>
  <c r="Q768" i="13" s="1"/>
  <c r="U768" i="13"/>
  <c r="H764" i="13"/>
  <c r="H760" i="13"/>
  <c r="Q760" i="13" s="1"/>
  <c r="U760" i="13"/>
  <c r="H756" i="13"/>
  <c r="H752" i="13"/>
  <c r="Q752" i="13" s="1"/>
  <c r="U752" i="13"/>
  <c r="H748" i="13"/>
  <c r="Q748" i="13" s="1"/>
  <c r="U748" i="13"/>
  <c r="H744" i="13"/>
  <c r="H740" i="13"/>
  <c r="H736" i="13"/>
  <c r="Q736" i="13" s="1"/>
  <c r="U736" i="13"/>
  <c r="H732" i="13"/>
  <c r="H728" i="13"/>
  <c r="H724" i="13"/>
  <c r="H720" i="13"/>
  <c r="Q720" i="13"/>
  <c r="U720" i="13"/>
  <c r="H716" i="13"/>
  <c r="H712" i="13"/>
  <c r="H708" i="13"/>
  <c r="Q708" i="13" s="1"/>
  <c r="U708" i="13"/>
  <c r="H704" i="13"/>
  <c r="Q704" i="13" s="1"/>
  <c r="U704" i="13"/>
  <c r="H700" i="13"/>
  <c r="H696" i="13"/>
  <c r="H692" i="13"/>
  <c r="Q692" i="13" s="1"/>
  <c r="U692" i="13"/>
  <c r="H688" i="13"/>
  <c r="Q688" i="13" s="1"/>
  <c r="U688" i="13"/>
  <c r="H684" i="13"/>
  <c r="H680" i="13"/>
  <c r="H676" i="13"/>
  <c r="H672" i="13"/>
  <c r="H668" i="13"/>
  <c r="H664" i="13"/>
  <c r="H660" i="13"/>
  <c r="Q660" i="13" s="1"/>
  <c r="U660" i="13"/>
  <c r="H656" i="13"/>
  <c r="Q656" i="13" s="1"/>
  <c r="U656" i="13"/>
  <c r="H652" i="13"/>
  <c r="Q652" i="13" s="1"/>
  <c r="U652" i="13"/>
  <c r="H648" i="13"/>
  <c r="Q648" i="13" s="1"/>
  <c r="U648" i="13"/>
  <c r="H644" i="13"/>
  <c r="Q644" i="13" s="1"/>
  <c r="U644" i="13"/>
  <c r="H640" i="13"/>
  <c r="Q640" i="13" s="1"/>
  <c r="U640" i="13"/>
  <c r="H636" i="13"/>
  <c r="H632" i="13"/>
  <c r="Q632" i="13" s="1"/>
  <c r="U632" i="13"/>
  <c r="H628" i="13"/>
  <c r="Q628" i="13" s="1"/>
  <c r="U628" i="13"/>
  <c r="H624" i="13"/>
  <c r="H620" i="13"/>
  <c r="H616" i="13"/>
  <c r="H612" i="13"/>
  <c r="Q612" i="13" s="1"/>
  <c r="U612" i="13"/>
  <c r="H608" i="13"/>
  <c r="Q608" i="13"/>
  <c r="U608" i="13"/>
  <c r="H604" i="13"/>
  <c r="Q604" i="13" s="1"/>
  <c r="U604" i="13"/>
  <c r="H600" i="13"/>
  <c r="Q600" i="13" s="1"/>
  <c r="U600" i="13"/>
  <c r="H596" i="13"/>
  <c r="Q596" i="13" s="1"/>
  <c r="U596" i="13"/>
  <c r="H592" i="13"/>
  <c r="Q592" i="13" s="1"/>
  <c r="U592" i="13"/>
  <c r="H588" i="13"/>
  <c r="Q588" i="13" s="1"/>
  <c r="U588" i="13"/>
  <c r="H584" i="13"/>
  <c r="Q584" i="13" s="1"/>
  <c r="U584" i="13"/>
  <c r="H580" i="13"/>
  <c r="Q580" i="13" s="1"/>
  <c r="U580" i="13"/>
  <c r="H576" i="13"/>
  <c r="Q576" i="13" s="1"/>
  <c r="U576" i="13"/>
  <c r="H572" i="13"/>
  <c r="Q572" i="13" s="1"/>
  <c r="U572" i="13"/>
  <c r="H568" i="13"/>
  <c r="Q568" i="13" s="1"/>
  <c r="U568" i="13"/>
  <c r="H564" i="13"/>
  <c r="Q564" i="13" s="1"/>
  <c r="U564" i="13"/>
  <c r="H560" i="13"/>
  <c r="Q560" i="13" s="1"/>
  <c r="U560" i="13"/>
  <c r="H556" i="13"/>
  <c r="Q556" i="13"/>
  <c r="U556" i="13"/>
  <c r="H552" i="13"/>
  <c r="Q552" i="13" s="1"/>
  <c r="U552" i="13"/>
  <c r="H548" i="13"/>
  <c r="H544" i="13"/>
  <c r="Q544" i="13" s="1"/>
  <c r="U544" i="13"/>
  <c r="H540" i="13"/>
  <c r="Q540" i="13"/>
  <c r="U540" i="13"/>
  <c r="H536" i="13"/>
  <c r="H532" i="13"/>
  <c r="H528" i="13"/>
  <c r="Q528" i="13" s="1"/>
  <c r="U528" i="13"/>
  <c r="H524" i="13"/>
  <c r="Q524" i="13" s="1"/>
  <c r="U524" i="13"/>
  <c r="H520" i="13"/>
  <c r="Q520" i="13" s="1"/>
  <c r="U520" i="13"/>
  <c r="H516" i="13"/>
  <c r="H512" i="13"/>
  <c r="Q512" i="13" s="1"/>
  <c r="U512" i="13"/>
  <c r="H508" i="13"/>
  <c r="H504" i="13"/>
  <c r="H500" i="13"/>
  <c r="H496" i="13"/>
  <c r="Q496" i="13" s="1"/>
  <c r="U496" i="13"/>
  <c r="H492" i="13"/>
  <c r="Q492" i="13"/>
  <c r="U492" i="13"/>
  <c r="H488" i="13"/>
  <c r="Q488" i="13" s="1"/>
  <c r="U488" i="13"/>
  <c r="H484" i="13"/>
  <c r="Q484" i="13" s="1"/>
  <c r="U484" i="13"/>
  <c r="H480" i="13"/>
  <c r="H476" i="13"/>
  <c r="H472" i="13"/>
  <c r="Q472" i="13" s="1"/>
  <c r="U472" i="13"/>
  <c r="H468" i="13"/>
  <c r="H464" i="13"/>
  <c r="Q464" i="13" s="1"/>
  <c r="U464" i="13"/>
  <c r="H460" i="13"/>
  <c r="H456" i="13"/>
  <c r="Q456" i="13" s="1"/>
  <c r="U456" i="13"/>
  <c r="H452" i="13"/>
  <c r="H448" i="13"/>
  <c r="Q448" i="13" s="1"/>
  <c r="U448" i="13"/>
  <c r="H444" i="13"/>
  <c r="Q444" i="13"/>
  <c r="U444" i="13"/>
  <c r="H440" i="13"/>
  <c r="Q440" i="13" s="1"/>
  <c r="U440" i="13"/>
  <c r="H436" i="13"/>
  <c r="H432" i="13"/>
  <c r="Q432" i="13" s="1"/>
  <c r="U432" i="13"/>
  <c r="H428" i="13"/>
  <c r="H424" i="13"/>
  <c r="H420" i="13"/>
  <c r="Q420" i="13" s="1"/>
  <c r="U420" i="13"/>
  <c r="H416" i="13"/>
  <c r="H412" i="13"/>
  <c r="Q412" i="13" s="1"/>
  <c r="U412" i="13"/>
  <c r="H408" i="13"/>
  <c r="Q408" i="13" s="1"/>
  <c r="U408" i="13"/>
  <c r="H404" i="13"/>
  <c r="Q404" i="13" s="1"/>
  <c r="U404" i="13"/>
  <c r="H400" i="13"/>
  <c r="Q400" i="13" s="1"/>
  <c r="U400" i="13"/>
  <c r="H396" i="13"/>
  <c r="H392" i="13"/>
  <c r="H388" i="13"/>
  <c r="H384" i="13"/>
  <c r="Q384" i="13" s="1"/>
  <c r="U384" i="13"/>
  <c r="H380" i="13"/>
  <c r="H376" i="13"/>
  <c r="H372" i="13"/>
  <c r="H368" i="13"/>
  <c r="H364" i="13"/>
  <c r="Q364" i="13"/>
  <c r="U364" i="13"/>
  <c r="H360" i="13"/>
  <c r="Q360" i="13" s="1"/>
  <c r="U360" i="13"/>
  <c r="H356" i="13"/>
  <c r="Q356" i="13" s="1"/>
  <c r="U356" i="13"/>
  <c r="H352" i="13"/>
  <c r="Q352" i="13"/>
  <c r="U352" i="13"/>
  <c r="H348" i="13"/>
  <c r="Q348" i="13" s="1"/>
  <c r="U348" i="13"/>
  <c r="H344" i="13"/>
  <c r="Q344" i="13" s="1"/>
  <c r="U344" i="13"/>
  <c r="H340" i="13"/>
  <c r="Q340" i="13" s="1"/>
  <c r="U340" i="13"/>
  <c r="H336" i="13"/>
  <c r="H332" i="13"/>
  <c r="H328" i="13"/>
  <c r="Q328" i="13" s="1"/>
  <c r="U328" i="13"/>
  <c r="H324" i="13"/>
  <c r="Q324" i="13" s="1"/>
  <c r="U324" i="13"/>
  <c r="H320" i="13"/>
  <c r="H316" i="13"/>
  <c r="H312" i="13"/>
  <c r="H308" i="13"/>
  <c r="H304" i="13"/>
  <c r="Q304" i="13" s="1"/>
  <c r="U304" i="13"/>
  <c r="H300" i="13"/>
  <c r="H296" i="13"/>
  <c r="H292" i="13"/>
  <c r="H288" i="13"/>
  <c r="H284" i="13"/>
  <c r="H280" i="13"/>
  <c r="H276" i="13"/>
  <c r="Q276" i="13" s="1"/>
  <c r="U276" i="13"/>
  <c r="H272" i="13"/>
  <c r="H268" i="13"/>
  <c r="Q268" i="13" s="1"/>
  <c r="U268" i="13"/>
  <c r="H264" i="13"/>
  <c r="Q264" i="13" s="1"/>
  <c r="U264" i="13"/>
  <c r="H260" i="13"/>
  <c r="Q260" i="13" s="1"/>
  <c r="U260" i="13"/>
  <c r="H256" i="13"/>
  <c r="H252" i="13"/>
  <c r="Q252" i="13" s="1"/>
  <c r="U252" i="13"/>
  <c r="H248" i="13"/>
  <c r="Q248" i="13" s="1"/>
  <c r="U248" i="13"/>
  <c r="H244" i="13"/>
  <c r="Q244" i="13" s="1"/>
  <c r="U244" i="13"/>
  <c r="H240" i="13"/>
  <c r="H236" i="13"/>
  <c r="Q236" i="13" s="1"/>
  <c r="U236" i="13"/>
  <c r="H232" i="13"/>
  <c r="Q232" i="13" s="1"/>
  <c r="U232" i="13"/>
  <c r="H228" i="13"/>
  <c r="Q228" i="13" s="1"/>
  <c r="U228" i="13"/>
  <c r="H224" i="13"/>
  <c r="Q224" i="13" s="1"/>
  <c r="U224" i="13"/>
  <c r="H220" i="13"/>
  <c r="H216" i="13"/>
  <c r="H212" i="13"/>
  <c r="Q212" i="13" s="1"/>
  <c r="U212" i="13"/>
  <c r="H208" i="13"/>
  <c r="H204" i="13"/>
  <c r="Q204" i="13" s="1"/>
  <c r="U204" i="13"/>
  <c r="H200" i="13"/>
  <c r="H196" i="13"/>
  <c r="Q196" i="13" s="1"/>
  <c r="U196" i="13"/>
  <c r="H192" i="13"/>
  <c r="Q192" i="13" s="1"/>
  <c r="U192" i="13"/>
  <c r="H188" i="13"/>
  <c r="Q188" i="13" s="1"/>
  <c r="U188" i="13"/>
  <c r="H184" i="13"/>
  <c r="Q184" i="13" s="1"/>
  <c r="U184" i="13"/>
  <c r="H180" i="13"/>
  <c r="H176" i="13"/>
  <c r="Q176" i="13" s="1"/>
  <c r="U176" i="13"/>
  <c r="H172" i="13"/>
  <c r="H168" i="13"/>
  <c r="H164" i="13"/>
  <c r="Q164" i="13" s="1"/>
  <c r="U164" i="13"/>
  <c r="H160" i="13"/>
  <c r="H156" i="13"/>
  <c r="H152" i="13"/>
  <c r="Q152" i="13" s="1"/>
  <c r="U152" i="13"/>
  <c r="H148" i="13"/>
  <c r="H144" i="13"/>
  <c r="Q144" i="13" s="1"/>
  <c r="U144" i="13"/>
  <c r="H140" i="13"/>
  <c r="H136" i="13"/>
  <c r="H132" i="13"/>
  <c r="H128" i="13"/>
  <c r="H124" i="13"/>
  <c r="H120" i="13"/>
  <c r="Q120" i="13" s="1"/>
  <c r="U120" i="13"/>
  <c r="H116" i="13"/>
  <c r="Q116" i="13" s="1"/>
  <c r="U116" i="13"/>
  <c r="H112" i="13"/>
  <c r="H108" i="13"/>
  <c r="H104" i="13"/>
  <c r="Q104" i="13" s="1"/>
  <c r="U104" i="13"/>
  <c r="H100" i="13"/>
  <c r="H96" i="13"/>
  <c r="Q96" i="13" s="1"/>
  <c r="U96" i="13"/>
  <c r="H92" i="13"/>
  <c r="U92" i="13"/>
  <c r="Q92" i="13"/>
  <c r="H88" i="13"/>
  <c r="U88" i="13"/>
  <c r="Q88" i="13"/>
  <c r="H84" i="13"/>
  <c r="Q84" i="13" s="1"/>
  <c r="U84" i="13"/>
  <c r="H80" i="13"/>
  <c r="H76" i="13"/>
  <c r="Q76" i="13" s="1"/>
  <c r="U76" i="13"/>
  <c r="H72" i="13"/>
  <c r="H68" i="13"/>
  <c r="Q68" i="13" s="1"/>
  <c r="U68" i="13"/>
  <c r="H64" i="13"/>
  <c r="Q64" i="13" s="1"/>
  <c r="U64" i="13"/>
  <c r="H60" i="13"/>
  <c r="Q60" i="13" s="1"/>
  <c r="U60" i="13"/>
  <c r="H56" i="13"/>
  <c r="Q56" i="13" s="1"/>
  <c r="U56" i="13"/>
  <c r="H52" i="13"/>
  <c r="Q52" i="13" s="1"/>
  <c r="U52" i="13"/>
  <c r="H48" i="13"/>
  <c r="Q48" i="13" s="1"/>
  <c r="U48" i="13"/>
  <c r="H44" i="13"/>
  <c r="Q44" i="13"/>
  <c r="U44" i="13"/>
  <c r="H40" i="13"/>
  <c r="Q40" i="13" s="1"/>
  <c r="U40" i="13"/>
  <c r="H36" i="13"/>
  <c r="Q36" i="13" s="1"/>
  <c r="U36" i="13"/>
  <c r="H32" i="13"/>
  <c r="Q32" i="13" s="1"/>
  <c r="U32" i="13"/>
  <c r="H28" i="13"/>
  <c r="H24" i="13"/>
  <c r="H20" i="13"/>
  <c r="H16" i="13"/>
  <c r="H12" i="13"/>
  <c r="Q12" i="13" s="1"/>
  <c r="U12" i="13"/>
  <c r="H1068" i="13"/>
  <c r="H1056" i="13"/>
  <c r="H1044" i="13"/>
  <c r="H1028" i="13"/>
  <c r="H1016" i="13"/>
  <c r="H1004" i="13"/>
  <c r="H992" i="13"/>
  <c r="H980" i="13"/>
  <c r="H972" i="13"/>
  <c r="Q972" i="13" s="1"/>
  <c r="U972" i="13"/>
  <c r="H960" i="13"/>
  <c r="Q960" i="13" s="1"/>
  <c r="U960" i="13"/>
  <c r="H948" i="13"/>
  <c r="Q948" i="13" s="1"/>
  <c r="U948" i="13"/>
  <c r="H932" i="13"/>
  <c r="U932" i="13"/>
  <c r="Q932" i="13"/>
  <c r="H920" i="13"/>
  <c r="H904" i="13"/>
  <c r="H892" i="13"/>
  <c r="Q892" i="13"/>
  <c r="U892" i="13"/>
  <c r="H840" i="13"/>
  <c r="Q840" i="13" s="1"/>
  <c r="U840" i="13"/>
  <c r="H10" i="13"/>
  <c r="H1067" i="13"/>
  <c r="H1063" i="13"/>
  <c r="H1059" i="13"/>
  <c r="H1055" i="13"/>
  <c r="H1051" i="13"/>
  <c r="H1047" i="13"/>
  <c r="H1043" i="13"/>
  <c r="H1039" i="13"/>
  <c r="H1035" i="13"/>
  <c r="H1031" i="13"/>
  <c r="H1027" i="13"/>
  <c r="H1023" i="13"/>
  <c r="H1019" i="13"/>
  <c r="H1015" i="13"/>
  <c r="H1011" i="13"/>
  <c r="H1007" i="13"/>
  <c r="H1003" i="13"/>
  <c r="H999" i="13"/>
  <c r="H995" i="13"/>
  <c r="H991" i="13"/>
  <c r="H987" i="13"/>
  <c r="H983" i="13"/>
  <c r="H979" i="13"/>
  <c r="Q979" i="13" s="1"/>
  <c r="U979" i="13"/>
  <c r="H975" i="13"/>
  <c r="H971" i="13"/>
  <c r="Q971" i="13" s="1"/>
  <c r="U971" i="13"/>
  <c r="H967" i="13"/>
  <c r="H963" i="13"/>
  <c r="Q963" i="13" s="1"/>
  <c r="U963" i="13"/>
  <c r="H959" i="13"/>
  <c r="Q959" i="13" s="1"/>
  <c r="U959" i="13"/>
  <c r="H955" i="13"/>
  <c r="Q955" i="13" s="1"/>
  <c r="U955" i="13"/>
  <c r="H951" i="13"/>
  <c r="H947" i="13"/>
  <c r="Q947" i="13" s="1"/>
  <c r="U947" i="13"/>
  <c r="H943" i="13"/>
  <c r="Q943" i="13" s="1"/>
  <c r="U943" i="13"/>
  <c r="H939" i="13"/>
  <c r="H935" i="13"/>
  <c r="H931" i="13"/>
  <c r="Q931" i="13" s="1"/>
  <c r="U931" i="13"/>
  <c r="H927" i="13"/>
  <c r="H923" i="13"/>
  <c r="Q923" i="13" s="1"/>
  <c r="U923" i="13"/>
  <c r="H919" i="13"/>
  <c r="Q919" i="13" s="1"/>
  <c r="U919" i="13"/>
  <c r="H915" i="13"/>
  <c r="U915" i="13"/>
  <c r="Q915" i="13"/>
  <c r="H911" i="13"/>
  <c r="H907" i="13"/>
  <c r="H903" i="13"/>
  <c r="Q903" i="13" s="1"/>
  <c r="U903" i="13"/>
  <c r="H899" i="13"/>
  <c r="Q899" i="13" s="1"/>
  <c r="U899" i="13"/>
  <c r="H895" i="13"/>
  <c r="Q895" i="13" s="1"/>
  <c r="U895" i="13"/>
  <c r="H891" i="13"/>
  <c r="Q891" i="13" s="1"/>
  <c r="U891" i="13"/>
  <c r="H887" i="13"/>
  <c r="Q887" i="13" s="1"/>
  <c r="U887" i="13"/>
  <c r="H883" i="13"/>
  <c r="Q883" i="13" s="1"/>
  <c r="U883" i="13"/>
  <c r="H879" i="13"/>
  <c r="Q879" i="13" s="1"/>
  <c r="U879" i="13"/>
  <c r="H875" i="13"/>
  <c r="H871" i="13"/>
  <c r="Q871" i="13" s="1"/>
  <c r="U871" i="13"/>
  <c r="H867" i="13"/>
  <c r="Q867" i="13" s="1"/>
  <c r="U867" i="13"/>
  <c r="H863" i="13"/>
  <c r="Q863" i="13" s="1"/>
  <c r="U863" i="13"/>
  <c r="H859" i="13"/>
  <c r="Q859" i="13" s="1"/>
  <c r="U859" i="13"/>
  <c r="H855" i="13"/>
  <c r="Q855" i="13" s="1"/>
  <c r="U855" i="13"/>
  <c r="H851" i="13"/>
  <c r="Q851" i="13" s="1"/>
  <c r="U851" i="13"/>
  <c r="H847" i="13"/>
  <c r="Q847" i="13" s="1"/>
  <c r="U847" i="13"/>
  <c r="H843" i="13"/>
  <c r="Q843" i="13" s="1"/>
  <c r="U843" i="13"/>
  <c r="H839" i="13"/>
  <c r="Q839" i="13" s="1"/>
  <c r="U839" i="13"/>
  <c r="H835" i="13"/>
  <c r="H831" i="13"/>
  <c r="Q831" i="13" s="1"/>
  <c r="U831" i="13"/>
  <c r="H827" i="13"/>
  <c r="Q827" i="13" s="1"/>
  <c r="U827" i="13"/>
  <c r="H823" i="13"/>
  <c r="Q823" i="13" s="1"/>
  <c r="U823" i="13"/>
  <c r="H819" i="13"/>
  <c r="Q819" i="13" s="1"/>
  <c r="U819" i="13"/>
  <c r="H815" i="13"/>
  <c r="Q815" i="13" s="1"/>
  <c r="U815" i="13"/>
  <c r="H811" i="13"/>
  <c r="Q811" i="13" s="1"/>
  <c r="U811" i="13"/>
  <c r="H807" i="13"/>
  <c r="H803" i="13"/>
  <c r="H799" i="13"/>
  <c r="Q799" i="13" s="1"/>
  <c r="U799" i="13"/>
  <c r="H795" i="13"/>
  <c r="H791" i="13"/>
  <c r="Q791" i="13" s="1"/>
  <c r="U791" i="13"/>
  <c r="H787" i="13"/>
  <c r="Q787" i="13" s="1"/>
  <c r="U787" i="13"/>
  <c r="H783" i="13"/>
  <c r="Q783" i="13" s="1"/>
  <c r="U783" i="13"/>
  <c r="H779" i="13"/>
  <c r="H775" i="13"/>
  <c r="Q775" i="13"/>
  <c r="U775" i="13"/>
  <c r="H771" i="13"/>
  <c r="Q771" i="13" s="1"/>
  <c r="U771" i="13"/>
  <c r="H767" i="13"/>
  <c r="Q767" i="13" s="1"/>
  <c r="U767" i="13"/>
  <c r="H763" i="13"/>
  <c r="H759" i="13"/>
  <c r="Q759" i="13"/>
  <c r="U759" i="13"/>
  <c r="H755" i="13"/>
  <c r="H751" i="13"/>
  <c r="Q751" i="13" s="1"/>
  <c r="U751" i="13"/>
  <c r="H747" i="13"/>
  <c r="H743" i="13"/>
  <c r="H739" i="13"/>
  <c r="Q739" i="13" s="1"/>
  <c r="U739" i="13"/>
  <c r="H735" i="13"/>
  <c r="Q735" i="13" s="1"/>
  <c r="U735" i="13"/>
  <c r="H731" i="13"/>
  <c r="H727" i="13"/>
  <c r="Q727" i="13" s="1"/>
  <c r="U727" i="13"/>
  <c r="H723" i="13"/>
  <c r="H719" i="13"/>
  <c r="Q719" i="13" s="1"/>
  <c r="U719" i="13"/>
  <c r="H715" i="13"/>
  <c r="Q715" i="13" s="1"/>
  <c r="U715" i="13"/>
  <c r="H711" i="13"/>
  <c r="H707" i="13"/>
  <c r="Q707" i="13" s="1"/>
  <c r="U707" i="13"/>
  <c r="H703" i="13"/>
  <c r="H699" i="13"/>
  <c r="H695" i="13"/>
  <c r="H691" i="13"/>
  <c r="Q691" i="13"/>
  <c r="U691" i="13"/>
  <c r="H687" i="13"/>
  <c r="H683" i="13"/>
  <c r="H679" i="13"/>
  <c r="Q679" i="13" s="1"/>
  <c r="U679" i="13"/>
  <c r="H675" i="13"/>
  <c r="H671" i="13"/>
  <c r="H667" i="13"/>
  <c r="H663" i="13"/>
  <c r="Q663" i="13" s="1"/>
  <c r="U663" i="13"/>
  <c r="H659" i="13"/>
  <c r="H655" i="13"/>
  <c r="Q655" i="13" s="1"/>
  <c r="U655" i="13"/>
  <c r="H651" i="13"/>
  <c r="Q651" i="13" s="1"/>
  <c r="U651" i="13"/>
  <c r="H647" i="13"/>
  <c r="Q647" i="13" s="1"/>
  <c r="U647" i="13"/>
  <c r="H643" i="13"/>
  <c r="Q643" i="13" s="1"/>
  <c r="U643" i="13"/>
  <c r="H639" i="13"/>
  <c r="Q639" i="13" s="1"/>
  <c r="U639" i="13"/>
  <c r="H635" i="13"/>
  <c r="H631" i="13"/>
  <c r="Q631" i="13"/>
  <c r="U631" i="13"/>
  <c r="H627" i="13"/>
  <c r="Q627" i="13" s="1"/>
  <c r="U627" i="13"/>
  <c r="H623" i="13"/>
  <c r="Q623" i="13" s="1"/>
  <c r="U623" i="13"/>
  <c r="H619" i="13"/>
  <c r="Q619" i="13" s="1"/>
  <c r="U619" i="13"/>
  <c r="H615" i="13"/>
  <c r="Q615" i="13" s="1"/>
  <c r="U615" i="13"/>
  <c r="H611" i="13"/>
  <c r="Q611" i="13" s="1"/>
  <c r="U611" i="13"/>
  <c r="H607" i="13"/>
  <c r="Q607" i="13" s="1"/>
  <c r="U607" i="13"/>
  <c r="H603" i="13"/>
  <c r="Q603" i="13" s="1"/>
  <c r="U603" i="13"/>
  <c r="H599" i="13"/>
  <c r="Q599" i="13" s="1"/>
  <c r="U599" i="13"/>
  <c r="H595" i="13"/>
  <c r="Q595" i="13"/>
  <c r="U595" i="13"/>
  <c r="H591" i="13"/>
  <c r="U591" i="13"/>
  <c r="Q591" i="13"/>
  <c r="H587" i="13"/>
  <c r="Q587" i="13" s="1"/>
  <c r="U587" i="13"/>
  <c r="H583" i="13"/>
  <c r="H579" i="13"/>
  <c r="Q579" i="13" s="1"/>
  <c r="U579" i="13"/>
  <c r="H575" i="13"/>
  <c r="Q575" i="13" s="1"/>
  <c r="U575" i="13"/>
  <c r="H571" i="13"/>
  <c r="Q571" i="13" s="1"/>
  <c r="U571" i="13"/>
  <c r="H567" i="13"/>
  <c r="Q567" i="13" s="1"/>
  <c r="U567" i="13"/>
  <c r="H563" i="13"/>
  <c r="Q563" i="13" s="1"/>
  <c r="U563" i="13"/>
  <c r="H559" i="13"/>
  <c r="H555" i="13"/>
  <c r="Q555" i="13" s="1"/>
  <c r="U555" i="13"/>
  <c r="H551" i="13"/>
  <c r="Q551" i="13" s="1"/>
  <c r="U551" i="13"/>
  <c r="H547" i="13"/>
  <c r="H543" i="13"/>
  <c r="Q543" i="13" s="1"/>
  <c r="U543" i="13"/>
  <c r="H539" i="13"/>
  <c r="Q539" i="13" s="1"/>
  <c r="U539" i="13"/>
  <c r="H535" i="13"/>
  <c r="H531" i="13"/>
  <c r="Q531" i="13" s="1"/>
  <c r="U531" i="13"/>
  <c r="H527" i="13"/>
  <c r="Q527" i="13" s="1"/>
  <c r="U527" i="13"/>
  <c r="H523" i="13"/>
  <c r="H519" i="13"/>
  <c r="Q519" i="13" s="1"/>
  <c r="U519" i="13"/>
  <c r="H515" i="13"/>
  <c r="H511" i="13"/>
  <c r="H507" i="13"/>
  <c r="H503" i="13"/>
  <c r="H499" i="13"/>
  <c r="Q499" i="13" s="1"/>
  <c r="U499" i="13"/>
  <c r="H495" i="13"/>
  <c r="Q495" i="13" s="1"/>
  <c r="U495" i="13"/>
  <c r="H491" i="13"/>
  <c r="Q491" i="13" s="1"/>
  <c r="U491" i="13"/>
  <c r="H487" i="13"/>
  <c r="Q487" i="13" s="1"/>
  <c r="U487" i="13"/>
  <c r="H483" i="13"/>
  <c r="Q483" i="13"/>
  <c r="U483" i="13"/>
  <c r="H479" i="13"/>
  <c r="H475" i="13"/>
  <c r="H471" i="13"/>
  <c r="H467" i="13"/>
  <c r="Q467" i="13" s="1"/>
  <c r="U467" i="13"/>
  <c r="H463" i="13"/>
  <c r="H459" i="13"/>
  <c r="H455" i="13"/>
  <c r="Q455" i="13" s="1"/>
  <c r="U455" i="13"/>
  <c r="H451" i="13"/>
  <c r="Q451" i="13" s="1"/>
  <c r="U451" i="13"/>
  <c r="H447" i="13"/>
  <c r="Q447" i="13" s="1"/>
  <c r="U447" i="13"/>
  <c r="H443" i="13"/>
  <c r="Q443" i="13" s="1"/>
  <c r="U443" i="13"/>
  <c r="H439" i="13"/>
  <c r="Q439" i="13" s="1"/>
  <c r="U439" i="13"/>
  <c r="H435" i="13"/>
  <c r="Q435" i="13" s="1"/>
  <c r="U435" i="13"/>
  <c r="H431" i="13"/>
  <c r="Q431" i="13" s="1"/>
  <c r="U431" i="13"/>
  <c r="H427" i="13"/>
  <c r="H423" i="13"/>
  <c r="H419" i="13"/>
  <c r="Q419" i="13" s="1"/>
  <c r="U419" i="13"/>
  <c r="H415" i="13"/>
  <c r="Q415" i="13" s="1"/>
  <c r="U415" i="13"/>
  <c r="H411" i="13"/>
  <c r="Q411" i="13" s="1"/>
  <c r="U411" i="13"/>
  <c r="H407" i="13"/>
  <c r="Q407" i="13" s="1"/>
  <c r="U407" i="13"/>
  <c r="H403" i="13"/>
  <c r="Q403" i="13" s="1"/>
  <c r="U403" i="13"/>
  <c r="H399" i="13"/>
  <c r="H395" i="13"/>
  <c r="H391" i="13"/>
  <c r="H387" i="13"/>
  <c r="H383" i="13"/>
  <c r="H379" i="13"/>
  <c r="H375" i="13"/>
  <c r="Q375" i="13" s="1"/>
  <c r="U375" i="13"/>
  <c r="H371" i="13"/>
  <c r="Q371" i="13" s="1"/>
  <c r="U371" i="13"/>
  <c r="H367" i="13"/>
  <c r="Q367" i="13" s="1"/>
  <c r="U367" i="13"/>
  <c r="H363" i="13"/>
  <c r="Q363" i="13" s="1"/>
  <c r="U363" i="13"/>
  <c r="H359" i="13"/>
  <c r="Q359" i="13" s="1"/>
  <c r="U359" i="13"/>
  <c r="H355" i="13"/>
  <c r="H351" i="13"/>
  <c r="H347" i="13"/>
  <c r="H343" i="13"/>
  <c r="Q343" i="13" s="1"/>
  <c r="U343" i="13"/>
  <c r="H339" i="13"/>
  <c r="H335" i="13"/>
  <c r="Q335" i="13" s="1"/>
  <c r="U335" i="13"/>
  <c r="H331" i="13"/>
  <c r="Q331" i="13" s="1"/>
  <c r="U331" i="13"/>
  <c r="H327" i="13"/>
  <c r="Q327" i="13" s="1"/>
  <c r="U327" i="13"/>
  <c r="H323" i="13"/>
  <c r="H319" i="13"/>
  <c r="Q319" i="13" s="1"/>
  <c r="U319" i="13"/>
  <c r="H315" i="13"/>
  <c r="Q315" i="13" s="1"/>
  <c r="U315" i="13"/>
  <c r="H311" i="13"/>
  <c r="H307" i="13"/>
  <c r="H303" i="13"/>
  <c r="H299" i="13"/>
  <c r="H295" i="13"/>
  <c r="Q295" i="13" s="1"/>
  <c r="U295" i="13"/>
  <c r="H291" i="13"/>
  <c r="H287" i="13"/>
  <c r="Q287" i="13" s="1"/>
  <c r="U287" i="13"/>
  <c r="H283" i="13"/>
  <c r="H279" i="13"/>
  <c r="Q279" i="13" s="1"/>
  <c r="U279" i="13"/>
  <c r="H275" i="13"/>
  <c r="U275" i="13"/>
  <c r="Q275" i="13"/>
  <c r="H271" i="13"/>
  <c r="Q271" i="13" s="1"/>
  <c r="U271" i="13"/>
  <c r="H267" i="13"/>
  <c r="H263" i="13"/>
  <c r="Q263" i="13" s="1"/>
  <c r="U263" i="13"/>
  <c r="H259" i="13"/>
  <c r="H255" i="13"/>
  <c r="Q255" i="13" s="1"/>
  <c r="U255" i="13"/>
  <c r="H251" i="13"/>
  <c r="Q251" i="13" s="1"/>
  <c r="U251" i="13"/>
  <c r="H247" i="13"/>
  <c r="Q247" i="13" s="1"/>
  <c r="U247" i="13"/>
  <c r="H243" i="13"/>
  <c r="H239" i="13"/>
  <c r="H235" i="13"/>
  <c r="H231" i="13"/>
  <c r="Q231" i="13" s="1"/>
  <c r="U231" i="13"/>
  <c r="H227" i="13"/>
  <c r="Q227" i="13" s="1"/>
  <c r="U227" i="13"/>
  <c r="H223" i="13"/>
  <c r="U223" i="13"/>
  <c r="Q223" i="13"/>
  <c r="H219" i="13"/>
  <c r="Q219" i="13" s="1"/>
  <c r="U219" i="13"/>
  <c r="H215" i="13"/>
  <c r="Q215" i="13" s="1"/>
  <c r="U215" i="13"/>
  <c r="H211" i="13"/>
  <c r="Q211" i="13" s="1"/>
  <c r="U211" i="13"/>
  <c r="H207" i="13"/>
  <c r="Q207" i="13" s="1"/>
  <c r="U207" i="13"/>
  <c r="H203" i="13"/>
  <c r="H199" i="13"/>
  <c r="Q199" i="13" s="1"/>
  <c r="U199" i="13"/>
  <c r="H195" i="13"/>
  <c r="Q195" i="13" s="1"/>
  <c r="U195" i="13"/>
  <c r="H191" i="13"/>
  <c r="Q191" i="13" s="1"/>
  <c r="U191" i="13"/>
  <c r="H187" i="13"/>
  <c r="Q187" i="13" s="1"/>
  <c r="U187" i="13"/>
  <c r="H183" i="13"/>
  <c r="Q183" i="13" s="1"/>
  <c r="U183" i="13"/>
  <c r="H179" i="13"/>
  <c r="Q179" i="13" s="1"/>
  <c r="U179" i="13"/>
  <c r="H175" i="13"/>
  <c r="U175" i="13"/>
  <c r="Q175" i="13"/>
  <c r="H171" i="13"/>
  <c r="Q171" i="13" s="1"/>
  <c r="U171" i="13"/>
  <c r="H167" i="13"/>
  <c r="H163" i="13"/>
  <c r="H159" i="13"/>
  <c r="H155" i="13"/>
  <c r="H151" i="13"/>
  <c r="H147" i="13"/>
  <c r="H143" i="13"/>
  <c r="H139" i="13"/>
  <c r="Q139" i="13" s="1"/>
  <c r="U139" i="13"/>
  <c r="H135" i="13"/>
  <c r="Q135" i="13" s="1"/>
  <c r="U135" i="13"/>
  <c r="H131" i="13"/>
  <c r="Q131" i="13" s="1"/>
  <c r="U131" i="13"/>
  <c r="H127" i="13"/>
  <c r="H123" i="13"/>
  <c r="H119" i="13"/>
  <c r="Q119" i="13" s="1"/>
  <c r="U119" i="13"/>
  <c r="H115" i="13"/>
  <c r="Q115" i="13" s="1"/>
  <c r="U115" i="13"/>
  <c r="H111" i="13"/>
  <c r="H107" i="13"/>
  <c r="Q107" i="13" s="1"/>
  <c r="U107" i="13"/>
  <c r="H103" i="13"/>
  <c r="Q103" i="13" s="1"/>
  <c r="U103" i="13"/>
  <c r="H99" i="13"/>
  <c r="Q99" i="13" s="1"/>
  <c r="U99" i="13"/>
  <c r="H95" i="13"/>
  <c r="Q95" i="13" s="1"/>
  <c r="U95" i="13"/>
  <c r="H91" i="13"/>
  <c r="Q91" i="13" s="1"/>
  <c r="U91" i="13"/>
  <c r="H87" i="13"/>
  <c r="Q87" i="13" s="1"/>
  <c r="U87" i="13"/>
  <c r="H83" i="13"/>
  <c r="H79" i="13"/>
  <c r="H75" i="13"/>
  <c r="H71" i="13"/>
  <c r="H67" i="13"/>
  <c r="Q67" i="13"/>
  <c r="U67" i="13"/>
  <c r="H63" i="13"/>
  <c r="Q63" i="13" s="1"/>
  <c r="U63" i="13"/>
  <c r="H59" i="13"/>
  <c r="Q59" i="13" s="1"/>
  <c r="U59" i="13"/>
  <c r="H55" i="13"/>
  <c r="Q55" i="13" s="1"/>
  <c r="U55" i="13"/>
  <c r="H51" i="13"/>
  <c r="Q51" i="13" s="1"/>
  <c r="U51" i="13"/>
  <c r="H47" i="13"/>
  <c r="H43" i="13"/>
  <c r="Q43" i="13" s="1"/>
  <c r="U43" i="13"/>
  <c r="H39" i="13"/>
  <c r="H35" i="13"/>
  <c r="Q35" i="13"/>
  <c r="U35" i="13"/>
  <c r="H31" i="13"/>
  <c r="Q31" i="13" s="1"/>
  <c r="U31" i="13"/>
  <c r="H27" i="13"/>
  <c r="H23" i="13"/>
  <c r="H19" i="13"/>
  <c r="Q19" i="13" s="1"/>
  <c r="U19" i="13"/>
  <c r="H15" i="13"/>
  <c r="H11" i="13"/>
  <c r="R845" i="13"/>
  <c r="S845" i="13" s="1"/>
  <c r="R813" i="13"/>
  <c r="S813" i="13" s="1"/>
  <c r="R937" i="13"/>
  <c r="S937" i="13" s="1"/>
  <c r="R905" i="13"/>
  <c r="S905" i="13" s="1"/>
  <c r="R873" i="13"/>
  <c r="S873" i="13" s="1"/>
  <c r="R841" i="13"/>
  <c r="S841" i="13" s="1"/>
  <c r="R825" i="13"/>
  <c r="S825" i="13" s="1"/>
  <c r="R809" i="13"/>
  <c r="S809" i="13" s="1"/>
  <c r="R627" i="13"/>
  <c r="S627" i="13" s="1"/>
  <c r="R610" i="13"/>
  <c r="S610" i="13" s="1"/>
  <c r="R893" i="13"/>
  <c r="S893" i="13" s="1"/>
  <c r="R861" i="13"/>
  <c r="S861" i="13" s="1"/>
  <c r="R623" i="13"/>
  <c r="S623" i="13" s="1"/>
  <c r="R102" i="13"/>
  <c r="S102" i="13" s="1"/>
  <c r="R885" i="13"/>
  <c r="S885" i="13" s="1"/>
  <c r="R821" i="13"/>
  <c r="S821" i="13" s="1"/>
  <c r="R642" i="13"/>
  <c r="S642" i="13" s="1"/>
  <c r="R877" i="13"/>
  <c r="S877" i="13" s="1"/>
  <c r="R797" i="13"/>
  <c r="S797" i="13" s="1"/>
  <c r="R881" i="13"/>
  <c r="S881" i="13" s="1"/>
  <c r="R849" i="13"/>
  <c r="S849" i="13" s="1"/>
  <c r="R833" i="13"/>
  <c r="S833" i="13" s="1"/>
  <c r="R817" i="13"/>
  <c r="S817" i="13" s="1"/>
  <c r="R790" i="13"/>
  <c r="S790" i="13" s="1"/>
  <c r="R691" i="13"/>
  <c r="S691" i="13" s="1"/>
  <c r="R778" i="13"/>
  <c r="S778" i="13" s="1"/>
  <c r="R762" i="13"/>
  <c r="S762" i="13" s="1"/>
  <c r="R738" i="13"/>
  <c r="S738" i="13" s="1"/>
  <c r="R720" i="13"/>
  <c r="S720" i="13" s="1"/>
  <c r="R658" i="13"/>
  <c r="S658" i="13" s="1"/>
  <c r="R608" i="13"/>
  <c r="S608" i="13" s="1"/>
  <c r="R546" i="13"/>
  <c r="S546" i="13" s="1"/>
  <c r="R466" i="13"/>
  <c r="S466" i="13" s="1"/>
  <c r="R450" i="13"/>
  <c r="S450" i="13" s="1"/>
  <c r="R370" i="13"/>
  <c r="S370" i="13" s="1"/>
  <c r="R149" i="13"/>
  <c r="S149" i="13" s="1"/>
  <c r="R106" i="13"/>
  <c r="S106" i="13" s="1"/>
  <c r="R50" i="13"/>
  <c r="S50" i="13" s="1"/>
  <c r="R34" i="13"/>
  <c r="S34" i="13" s="1"/>
  <c r="R18" i="13"/>
  <c r="S18" i="13" s="1"/>
  <c r="R350" i="13"/>
  <c r="S350" i="13" s="1"/>
  <c r="R318" i="13"/>
  <c r="S318" i="13" s="1"/>
  <c r="R122" i="13"/>
  <c r="S122" i="13" s="1"/>
  <c r="R118" i="13"/>
  <c r="S118" i="13" s="1"/>
  <c r="R133" i="13"/>
  <c r="S133" i="13" s="1"/>
  <c r="R85" i="13"/>
  <c r="S85" i="13" s="1"/>
  <c r="R53" i="13"/>
  <c r="S53" i="13" s="1"/>
  <c r="R21" i="13"/>
  <c r="S21" i="13" s="1"/>
  <c r="R131" i="13" l="1"/>
  <c r="S131" i="13" s="1"/>
  <c r="R643" i="13"/>
  <c r="S643" i="13" s="1"/>
  <c r="R190" i="13"/>
  <c r="S190" i="13" s="1"/>
  <c r="R418" i="13"/>
  <c r="S418" i="13" s="1"/>
  <c r="R622" i="13"/>
  <c r="S622" i="13" s="1"/>
  <c r="R734" i="13"/>
  <c r="S734" i="13" s="1"/>
  <c r="R176" i="13"/>
  <c r="S176" i="13" s="1"/>
  <c r="R736" i="13"/>
  <c r="S736" i="13" s="1"/>
  <c r="R334" i="13"/>
  <c r="S334" i="13" s="1"/>
  <c r="R498" i="13"/>
  <c r="S498" i="13" s="1"/>
  <c r="R530" i="13"/>
  <c r="S530" i="13" s="1"/>
  <c r="R706" i="13"/>
  <c r="S706" i="13" s="1"/>
  <c r="R367" i="13"/>
  <c r="S367" i="13" s="1"/>
  <c r="R760" i="13"/>
  <c r="S760" i="13" s="1"/>
  <c r="R241" i="13"/>
  <c r="S241" i="13" s="1"/>
  <c r="R386" i="13"/>
  <c r="S386" i="13" s="1"/>
  <c r="R578" i="13"/>
  <c r="S578" i="13" s="1"/>
  <c r="R853" i="13"/>
  <c r="S853" i="13" s="1"/>
  <c r="R286" i="13"/>
  <c r="S286" i="13" s="1"/>
  <c r="R793" i="13"/>
  <c r="S793" i="13" s="1"/>
  <c r="R956" i="13"/>
  <c r="S956" i="13" s="1"/>
  <c r="R759" i="13"/>
  <c r="S759" i="13" s="1"/>
  <c r="R373" i="13"/>
  <c r="S373" i="13" s="1"/>
  <c r="R527" i="13"/>
  <c r="S527" i="13" s="1"/>
  <c r="R889" i="13"/>
  <c r="S889" i="13" s="1"/>
  <c r="R254" i="13"/>
  <c r="S254" i="13" s="1"/>
  <c r="R337" i="13"/>
  <c r="S337" i="13" s="1"/>
  <c r="R801" i="13"/>
  <c r="S801" i="13" s="1"/>
  <c r="R758" i="13"/>
  <c r="S758" i="13" s="1"/>
  <c r="R179" i="13"/>
  <c r="S179" i="13" s="1"/>
  <c r="R579" i="13"/>
  <c r="S579" i="13" s="1"/>
  <c r="R775" i="13"/>
  <c r="S775" i="13" s="1"/>
  <c r="R357" i="13"/>
  <c r="S357" i="13" s="1"/>
  <c r="R402" i="13"/>
  <c r="S402" i="13" s="1"/>
  <c r="R591" i="13"/>
  <c r="S591" i="13" s="1"/>
  <c r="R595" i="13"/>
  <c r="S595" i="13" s="1"/>
  <c r="R688" i="13"/>
  <c r="S688" i="13" s="1"/>
  <c r="R101" i="13"/>
  <c r="S101" i="13" s="1"/>
  <c r="R901" i="13"/>
  <c r="S901" i="13" s="1"/>
  <c r="R718" i="13"/>
  <c r="S718" i="13" s="1"/>
  <c r="R611" i="13"/>
  <c r="S611" i="13" s="1"/>
  <c r="R640" i="13"/>
  <c r="S640" i="13" s="1"/>
  <c r="R482" i="13"/>
  <c r="S482" i="13" s="1"/>
  <c r="R562" i="13"/>
  <c r="S562" i="13" s="1"/>
  <c r="R590" i="13"/>
  <c r="S590" i="13" s="1"/>
  <c r="R626" i="13"/>
  <c r="S626" i="13" s="1"/>
  <c r="R371" i="13"/>
  <c r="S371" i="13" s="1"/>
  <c r="R177" i="13"/>
  <c r="S177" i="13" s="1"/>
  <c r="R654" i="13"/>
  <c r="S654" i="13" s="1"/>
  <c r="R31" i="13"/>
  <c r="S31" i="13" s="1"/>
  <c r="R55" i="13"/>
  <c r="S55" i="13" s="1"/>
  <c r="R63" i="13"/>
  <c r="S63" i="13" s="1"/>
  <c r="R107" i="13"/>
  <c r="S107" i="13" s="1"/>
  <c r="R171" i="13"/>
  <c r="S171" i="13" s="1"/>
  <c r="R183" i="13"/>
  <c r="S183" i="13" s="1"/>
  <c r="R219" i="13"/>
  <c r="S219" i="13" s="1"/>
  <c r="R231" i="13"/>
  <c r="S231" i="13" s="1"/>
  <c r="R271" i="13"/>
  <c r="S271" i="13" s="1"/>
  <c r="R295" i="13"/>
  <c r="S295" i="13" s="1"/>
  <c r="R327" i="13"/>
  <c r="S327" i="13" s="1"/>
  <c r="R343" i="13"/>
  <c r="S343" i="13" s="1"/>
  <c r="R411" i="13"/>
  <c r="S411" i="13" s="1"/>
  <c r="R455" i="13"/>
  <c r="S455" i="13" s="1"/>
  <c r="R543" i="13"/>
  <c r="S543" i="13" s="1"/>
  <c r="R619" i="13"/>
  <c r="S619" i="13" s="1"/>
  <c r="R639" i="13"/>
  <c r="S639" i="13" s="1"/>
  <c r="R663" i="13"/>
  <c r="S663" i="13" s="1"/>
  <c r="R715" i="13"/>
  <c r="S715" i="13" s="1"/>
  <c r="R735" i="13"/>
  <c r="S735" i="13" s="1"/>
  <c r="R783" i="13"/>
  <c r="S783" i="13" s="1"/>
  <c r="R823" i="13"/>
  <c r="S823" i="13" s="1"/>
  <c r="R839" i="13"/>
  <c r="S839" i="13" s="1"/>
  <c r="R859" i="13"/>
  <c r="S859" i="13" s="1"/>
  <c r="R919" i="13"/>
  <c r="S919" i="13" s="1"/>
  <c r="R955" i="13"/>
  <c r="S955" i="13" s="1"/>
  <c r="R971" i="13"/>
  <c r="S971" i="13" s="1"/>
  <c r="R948" i="13"/>
  <c r="S948" i="13" s="1"/>
  <c r="R972" i="13"/>
  <c r="S972" i="13" s="1"/>
  <c r="R36" i="13"/>
  <c r="S36" i="13" s="1"/>
  <c r="R68" i="13"/>
  <c r="S68" i="13" s="1"/>
  <c r="R144" i="13"/>
  <c r="S144" i="13" s="1"/>
  <c r="R164" i="13"/>
  <c r="S164" i="13" s="1"/>
  <c r="R184" i="13"/>
  <c r="S184" i="13" s="1"/>
  <c r="R324" i="13"/>
  <c r="S324" i="13" s="1"/>
  <c r="R440" i="13"/>
  <c r="S440" i="13" s="1"/>
  <c r="R456" i="13"/>
  <c r="S456" i="13" s="1"/>
  <c r="R488" i="13"/>
  <c r="S488" i="13" s="1"/>
  <c r="R552" i="13"/>
  <c r="S552" i="13" s="1"/>
  <c r="R580" i="13"/>
  <c r="S580" i="13" s="1"/>
  <c r="R628" i="13"/>
  <c r="S628" i="13" s="1"/>
  <c r="R644" i="13"/>
  <c r="S644" i="13" s="1"/>
  <c r="R692" i="13"/>
  <c r="S692" i="13" s="1"/>
  <c r="R704" i="13"/>
  <c r="S704" i="13" s="1"/>
  <c r="R964" i="13"/>
  <c r="S964" i="13" s="1"/>
  <c r="R29" i="13"/>
  <c r="S29" i="13" s="1"/>
  <c r="R105" i="13"/>
  <c r="S105" i="13" s="1"/>
  <c r="R173" i="13"/>
  <c r="S173" i="13" s="1"/>
  <c r="R201" i="13"/>
  <c r="S201" i="13" s="1"/>
  <c r="R233" i="13"/>
  <c r="S233" i="13" s="1"/>
  <c r="R289" i="13"/>
  <c r="S289" i="13" s="1"/>
  <c r="R305" i="13"/>
  <c r="S305" i="13" s="1"/>
  <c r="R317" i="13"/>
  <c r="S317" i="13" s="1"/>
  <c r="R361" i="13"/>
  <c r="S361" i="13" s="1"/>
  <c r="R369" i="13"/>
  <c r="S369" i="13" s="1"/>
  <c r="R413" i="13"/>
  <c r="S413" i="13" s="1"/>
  <c r="R541" i="13"/>
  <c r="S541" i="13" s="1"/>
  <c r="R593" i="13"/>
  <c r="S593" i="13" s="1"/>
  <c r="R637" i="13"/>
  <c r="S637" i="13" s="1"/>
  <c r="R87" i="13"/>
  <c r="S87" i="13" s="1"/>
  <c r="R95" i="13"/>
  <c r="S95" i="13" s="1"/>
  <c r="R135" i="13"/>
  <c r="S135" i="13" s="1"/>
  <c r="R207" i="13"/>
  <c r="S207" i="13" s="1"/>
  <c r="R247" i="13"/>
  <c r="S247" i="13" s="1"/>
  <c r="R263" i="13"/>
  <c r="S263" i="13" s="1"/>
  <c r="R279" i="13"/>
  <c r="S279" i="13" s="1"/>
  <c r="R359" i="13"/>
  <c r="S359" i="13" s="1"/>
  <c r="R443" i="13"/>
  <c r="S443" i="13" s="1"/>
  <c r="R487" i="13"/>
  <c r="S487" i="13" s="1"/>
  <c r="R575" i="13"/>
  <c r="S575" i="13" s="1"/>
  <c r="R603" i="13"/>
  <c r="S603" i="13" s="1"/>
  <c r="R647" i="13"/>
  <c r="S647" i="13" s="1"/>
  <c r="R655" i="13"/>
  <c r="S655" i="13" s="1"/>
  <c r="R727" i="13"/>
  <c r="S727" i="13" s="1"/>
  <c r="R791" i="13"/>
  <c r="S791" i="13" s="1"/>
  <c r="R811" i="13"/>
  <c r="S811" i="13" s="1"/>
  <c r="R891" i="13"/>
  <c r="S891" i="13" s="1"/>
  <c r="R903" i="13"/>
  <c r="S903" i="13" s="1"/>
  <c r="R52" i="13"/>
  <c r="S52" i="13" s="1"/>
  <c r="R120" i="13"/>
  <c r="S120" i="13" s="1"/>
  <c r="R192" i="13"/>
  <c r="S192" i="13" s="1"/>
  <c r="R228" i="13"/>
  <c r="S228" i="13" s="1"/>
  <c r="R244" i="13"/>
  <c r="S244" i="13" s="1"/>
  <c r="R260" i="13"/>
  <c r="S260" i="13" s="1"/>
  <c r="R344" i="13"/>
  <c r="S344" i="13" s="1"/>
  <c r="R356" i="13"/>
  <c r="S356" i="13" s="1"/>
  <c r="R404" i="13"/>
  <c r="S404" i="13" s="1"/>
  <c r="R420" i="13"/>
  <c r="S420" i="13" s="1"/>
  <c r="R432" i="13"/>
  <c r="S432" i="13" s="1"/>
  <c r="R448" i="13"/>
  <c r="S448" i="13" s="1"/>
  <c r="R496" i="13"/>
  <c r="S496" i="13" s="1"/>
  <c r="R520" i="13"/>
  <c r="S520" i="13" s="1"/>
  <c r="R544" i="13"/>
  <c r="S544" i="13" s="1"/>
  <c r="R560" i="13"/>
  <c r="S560" i="13" s="1"/>
  <c r="R568" i="13"/>
  <c r="S568" i="13" s="1"/>
  <c r="R596" i="13"/>
  <c r="S596" i="13" s="1"/>
  <c r="R660" i="13"/>
  <c r="S660" i="13" s="1"/>
  <c r="R792" i="13"/>
  <c r="S792" i="13" s="1"/>
  <c r="R844" i="13"/>
  <c r="S844" i="13" s="1"/>
  <c r="R13" i="13"/>
  <c r="S13" i="13" s="1"/>
  <c r="R45" i="13"/>
  <c r="S45" i="13" s="1"/>
  <c r="R61" i="13"/>
  <c r="S61" i="13" s="1"/>
  <c r="R189" i="13"/>
  <c r="S189" i="13" s="1"/>
  <c r="R225" i="13"/>
  <c r="S225" i="13" s="1"/>
  <c r="R265" i="13"/>
  <c r="S265" i="13" s="1"/>
  <c r="R429" i="13"/>
  <c r="S429" i="13" s="1"/>
  <c r="R445" i="13"/>
  <c r="S445" i="13" s="1"/>
  <c r="R585" i="13"/>
  <c r="S585" i="13" s="1"/>
  <c r="R601" i="13"/>
  <c r="S601" i="13" s="1"/>
  <c r="R609" i="13"/>
  <c r="S609" i="13" s="1"/>
  <c r="R713" i="13"/>
  <c r="S713" i="13" s="1"/>
  <c r="R761" i="13"/>
  <c r="S761" i="13" s="1"/>
  <c r="R43" i="13"/>
  <c r="S43" i="13" s="1"/>
  <c r="R59" i="13"/>
  <c r="S59" i="13" s="1"/>
  <c r="R103" i="13"/>
  <c r="S103" i="13" s="1"/>
  <c r="R119" i="13"/>
  <c r="S119" i="13" s="1"/>
  <c r="R187" i="13"/>
  <c r="S187" i="13" s="1"/>
  <c r="R199" i="13"/>
  <c r="S199" i="13" s="1"/>
  <c r="R215" i="13"/>
  <c r="S215" i="13" s="1"/>
  <c r="R315" i="13"/>
  <c r="S315" i="13" s="1"/>
  <c r="R331" i="13"/>
  <c r="S331" i="13" s="1"/>
  <c r="R407" i="13"/>
  <c r="S407" i="13" s="1"/>
  <c r="R415" i="13"/>
  <c r="S415" i="13" s="1"/>
  <c r="R539" i="13"/>
  <c r="S539" i="13" s="1"/>
  <c r="R555" i="13"/>
  <c r="S555" i="13" s="1"/>
  <c r="R719" i="13"/>
  <c r="S719" i="13" s="1"/>
  <c r="R827" i="13"/>
  <c r="S827" i="13" s="1"/>
  <c r="R843" i="13"/>
  <c r="S843" i="13" s="1"/>
  <c r="R855" i="13"/>
  <c r="S855" i="13" s="1"/>
  <c r="R863" i="13"/>
  <c r="S863" i="13" s="1"/>
  <c r="R879" i="13"/>
  <c r="S879" i="13" s="1"/>
  <c r="R923" i="13"/>
  <c r="S923" i="13" s="1"/>
  <c r="R943" i="13"/>
  <c r="S943" i="13" s="1"/>
  <c r="R959" i="13"/>
  <c r="S959" i="13" s="1"/>
  <c r="R960" i="13"/>
  <c r="S960" i="13" s="1"/>
  <c r="R40" i="13"/>
  <c r="S40" i="13" s="1"/>
  <c r="R212" i="13"/>
  <c r="S212" i="13" s="1"/>
  <c r="R276" i="13"/>
  <c r="S276" i="13" s="1"/>
  <c r="R304" i="13"/>
  <c r="S304" i="13" s="1"/>
  <c r="R472" i="13"/>
  <c r="S472" i="13" s="1"/>
  <c r="R484" i="13"/>
  <c r="S484" i="13" s="1"/>
  <c r="R512" i="13"/>
  <c r="S512" i="13" s="1"/>
  <c r="R528" i="13"/>
  <c r="S528" i="13" s="1"/>
  <c r="R576" i="13"/>
  <c r="S576" i="13" s="1"/>
  <c r="R584" i="13"/>
  <c r="S584" i="13" s="1"/>
  <c r="R632" i="13"/>
  <c r="S632" i="13" s="1"/>
  <c r="R648" i="13"/>
  <c r="S648" i="13" s="1"/>
  <c r="R708" i="13"/>
  <c r="S708" i="13" s="1"/>
  <c r="R800" i="13"/>
  <c r="S800" i="13" s="1"/>
  <c r="R81" i="13"/>
  <c r="S81" i="13" s="1"/>
  <c r="R93" i="13"/>
  <c r="S93" i="13" s="1"/>
  <c r="R109" i="13"/>
  <c r="S109" i="13" s="1"/>
  <c r="R205" i="13"/>
  <c r="S205" i="13" s="1"/>
  <c r="R237" i="13"/>
  <c r="S237" i="13" s="1"/>
  <c r="R257" i="13"/>
  <c r="S257" i="13" s="1"/>
  <c r="R301" i="13"/>
  <c r="S301" i="13" s="1"/>
  <c r="R349" i="13"/>
  <c r="S349" i="13" s="1"/>
  <c r="R365" i="13"/>
  <c r="S365" i="13" s="1"/>
  <c r="R417" i="13"/>
  <c r="S417" i="13" s="1"/>
  <c r="R633" i="13"/>
  <c r="S633" i="13" s="1"/>
  <c r="R91" i="13"/>
  <c r="S91" i="13" s="1"/>
  <c r="R139" i="13"/>
  <c r="S139" i="13" s="1"/>
  <c r="R251" i="13"/>
  <c r="S251" i="13" s="1"/>
  <c r="R363" i="13"/>
  <c r="S363" i="13" s="1"/>
  <c r="R375" i="13"/>
  <c r="S375" i="13" s="1"/>
  <c r="R439" i="13"/>
  <c r="S439" i="13" s="1"/>
  <c r="R447" i="13"/>
  <c r="S447" i="13" s="1"/>
  <c r="R491" i="13"/>
  <c r="S491" i="13" s="1"/>
  <c r="R571" i="13"/>
  <c r="S571" i="13" s="1"/>
  <c r="R587" i="13"/>
  <c r="S587" i="13" s="1"/>
  <c r="R599" i="13"/>
  <c r="S599" i="13" s="1"/>
  <c r="R651" i="13"/>
  <c r="S651" i="13" s="1"/>
  <c r="R751" i="13"/>
  <c r="S751" i="13" s="1"/>
  <c r="R815" i="13"/>
  <c r="S815" i="13" s="1"/>
  <c r="R871" i="13"/>
  <c r="S871" i="13" s="1"/>
  <c r="R887" i="13"/>
  <c r="S887" i="13" s="1"/>
  <c r="R48" i="13"/>
  <c r="S48" i="13" s="1"/>
  <c r="R84" i="13"/>
  <c r="S84" i="13" s="1"/>
  <c r="R104" i="13"/>
  <c r="S104" i="13" s="1"/>
  <c r="R116" i="13"/>
  <c r="S116" i="13" s="1"/>
  <c r="R196" i="13"/>
  <c r="S196" i="13" s="1"/>
  <c r="R232" i="13"/>
  <c r="S232" i="13" s="1"/>
  <c r="R248" i="13"/>
  <c r="S248" i="13" s="1"/>
  <c r="R340" i="13"/>
  <c r="S340" i="13" s="1"/>
  <c r="R400" i="13"/>
  <c r="S400" i="13" s="1"/>
  <c r="R408" i="13"/>
  <c r="S408" i="13" s="1"/>
  <c r="R464" i="13"/>
  <c r="S464" i="13" s="1"/>
  <c r="R564" i="13"/>
  <c r="S564" i="13" s="1"/>
  <c r="R592" i="13"/>
  <c r="S592" i="13" s="1"/>
  <c r="R600" i="13"/>
  <c r="S600" i="13" s="1"/>
  <c r="R612" i="13"/>
  <c r="S612" i="13" s="1"/>
  <c r="R656" i="13"/>
  <c r="S656" i="13" s="1"/>
  <c r="R772" i="13"/>
  <c r="S772" i="13" s="1"/>
  <c r="R824" i="13"/>
  <c r="S824" i="13" s="1"/>
  <c r="R848" i="13"/>
  <c r="S848" i="13" s="1"/>
  <c r="R868" i="13"/>
  <c r="S868" i="13" s="1"/>
  <c r="R57" i="13"/>
  <c r="S57" i="13" s="1"/>
  <c r="R65" i="13"/>
  <c r="S65" i="13" s="1"/>
  <c r="R157" i="13"/>
  <c r="S157" i="13" s="1"/>
  <c r="R193" i="13"/>
  <c r="S193" i="13" s="1"/>
  <c r="R221" i="13"/>
  <c r="S221" i="13" s="1"/>
  <c r="R333" i="13"/>
  <c r="S333" i="13" s="1"/>
  <c r="R385" i="13"/>
  <c r="S385" i="13" s="1"/>
  <c r="R397" i="13"/>
  <c r="S397" i="13" s="1"/>
  <c r="R425" i="13"/>
  <c r="S425" i="13" s="1"/>
  <c r="R433" i="13"/>
  <c r="S433" i="13" s="1"/>
  <c r="R489" i="13"/>
  <c r="S489" i="13" s="1"/>
  <c r="R521" i="13"/>
  <c r="S521" i="13" s="1"/>
  <c r="R553" i="13"/>
  <c r="S553" i="13" s="1"/>
  <c r="R431" i="13"/>
  <c r="S431" i="13" s="1"/>
  <c r="R495" i="13"/>
  <c r="S495" i="13" s="1"/>
  <c r="R565" i="13"/>
  <c r="S565" i="13" s="1"/>
  <c r="R645" i="13"/>
  <c r="S645" i="13" s="1"/>
  <c r="R725" i="13"/>
  <c r="S725" i="13" s="1"/>
  <c r="R953" i="13"/>
  <c r="S953" i="13" s="1"/>
  <c r="R969" i="13"/>
  <c r="S969" i="13" s="1"/>
  <c r="R38" i="13"/>
  <c r="S38" i="13" s="1"/>
  <c r="R58" i="13"/>
  <c r="S58" i="13" s="1"/>
  <c r="R134" i="13"/>
  <c r="S134" i="13" s="1"/>
  <c r="R154" i="13"/>
  <c r="S154" i="13" s="1"/>
  <c r="R202" i="13"/>
  <c r="S202" i="13" s="1"/>
  <c r="R250" i="13"/>
  <c r="S250" i="13" s="1"/>
  <c r="R262" i="13"/>
  <c r="S262" i="13" s="1"/>
  <c r="R314" i="13"/>
  <c r="S314" i="13" s="1"/>
  <c r="R362" i="13"/>
  <c r="S362" i="13" s="1"/>
  <c r="R394" i="13"/>
  <c r="S394" i="13" s="1"/>
  <c r="R442" i="13"/>
  <c r="S442" i="13" s="1"/>
  <c r="R538" i="13"/>
  <c r="S538" i="13" s="1"/>
  <c r="R602" i="13"/>
  <c r="S602" i="13" s="1"/>
  <c r="R650" i="13"/>
  <c r="S650" i="13" s="1"/>
  <c r="R742" i="13"/>
  <c r="S742" i="13" s="1"/>
  <c r="R810" i="13"/>
  <c r="S810" i="13" s="1"/>
  <c r="R858" i="13"/>
  <c r="S858" i="13" s="1"/>
  <c r="R874" i="13"/>
  <c r="S874" i="13" s="1"/>
  <c r="R906" i="13"/>
  <c r="S906" i="13" s="1"/>
  <c r="R934" i="13"/>
  <c r="S934" i="13" s="1"/>
  <c r="R970" i="13"/>
  <c r="S970" i="13" s="1"/>
  <c r="R900" i="13"/>
  <c r="S900" i="13" s="1"/>
  <c r="R469" i="13"/>
  <c r="S469" i="13" s="1"/>
  <c r="R493" i="13"/>
  <c r="S493" i="13" s="1"/>
  <c r="R525" i="13"/>
  <c r="S525" i="13" s="1"/>
  <c r="R549" i="13"/>
  <c r="S549" i="13" s="1"/>
  <c r="R581" i="13"/>
  <c r="S581" i="13" s="1"/>
  <c r="R597" i="13"/>
  <c r="S597" i="13" s="1"/>
  <c r="R709" i="13"/>
  <c r="S709" i="13" s="1"/>
  <c r="R749" i="13"/>
  <c r="S749" i="13" s="1"/>
  <c r="R945" i="13"/>
  <c r="S945" i="13" s="1"/>
  <c r="R114" i="13"/>
  <c r="S114" i="13" s="1"/>
  <c r="R410" i="13"/>
  <c r="S410" i="13" s="1"/>
  <c r="R490" i="13"/>
  <c r="S490" i="13" s="1"/>
  <c r="R586" i="13"/>
  <c r="S586" i="13" s="1"/>
  <c r="R714" i="13"/>
  <c r="S714" i="13" s="1"/>
  <c r="R818" i="13"/>
  <c r="S818" i="13" s="1"/>
  <c r="R838" i="13"/>
  <c r="S838" i="13" s="1"/>
  <c r="R850" i="13"/>
  <c r="S850" i="13" s="1"/>
  <c r="R866" i="13"/>
  <c r="S866" i="13" s="1"/>
  <c r="R886" i="13"/>
  <c r="S886" i="13" s="1"/>
  <c r="R211" i="13"/>
  <c r="S211" i="13" s="1"/>
  <c r="R275" i="13"/>
  <c r="S275" i="13" s="1"/>
  <c r="R451" i="13"/>
  <c r="S451" i="13" s="1"/>
  <c r="R519" i="13"/>
  <c r="S519" i="13" s="1"/>
  <c r="R551" i="13"/>
  <c r="S551" i="13" s="1"/>
  <c r="R567" i="13"/>
  <c r="S567" i="13" s="1"/>
  <c r="R615" i="13"/>
  <c r="S615" i="13" s="1"/>
  <c r="R631" i="13"/>
  <c r="S631" i="13" s="1"/>
  <c r="R679" i="13"/>
  <c r="S679" i="13" s="1"/>
  <c r="R739" i="13"/>
  <c r="S739" i="13" s="1"/>
  <c r="R851" i="13"/>
  <c r="S851" i="13" s="1"/>
  <c r="R899" i="13"/>
  <c r="S899" i="13" s="1"/>
  <c r="R915" i="13"/>
  <c r="S915" i="13" s="1"/>
  <c r="R947" i="13"/>
  <c r="S947" i="13" s="1"/>
  <c r="R979" i="13"/>
  <c r="S979" i="13" s="1"/>
  <c r="R892" i="13"/>
  <c r="S892" i="13" s="1"/>
  <c r="R932" i="13"/>
  <c r="S932" i="13" s="1"/>
  <c r="R32" i="13"/>
  <c r="S32" i="13" s="1"/>
  <c r="R60" i="13"/>
  <c r="S60" i="13" s="1"/>
  <c r="R64" i="13"/>
  <c r="S64" i="13" s="1"/>
  <c r="R92" i="13"/>
  <c r="S92" i="13" s="1"/>
  <c r="R96" i="13"/>
  <c r="S96" i="13" s="1"/>
  <c r="R188" i="13"/>
  <c r="S188" i="13" s="1"/>
  <c r="R204" i="13"/>
  <c r="S204" i="13" s="1"/>
  <c r="R224" i="13"/>
  <c r="S224" i="13" s="1"/>
  <c r="R252" i="13"/>
  <c r="S252" i="13" s="1"/>
  <c r="R268" i="13"/>
  <c r="S268" i="13" s="1"/>
  <c r="R348" i="13"/>
  <c r="S348" i="13" s="1"/>
  <c r="R352" i="13"/>
  <c r="S352" i="13" s="1"/>
  <c r="R384" i="13"/>
  <c r="S384" i="13" s="1"/>
  <c r="R572" i="13"/>
  <c r="S572" i="13" s="1"/>
  <c r="R652" i="13"/>
  <c r="S652" i="13" s="1"/>
  <c r="R748" i="13"/>
  <c r="S748" i="13" s="1"/>
  <c r="R752" i="13"/>
  <c r="S752" i="13" s="1"/>
  <c r="R768" i="13"/>
  <c r="S768" i="13" s="1"/>
  <c r="R832" i="13"/>
  <c r="S832" i="13" s="1"/>
  <c r="R884" i="13"/>
  <c r="S884" i="13" s="1"/>
  <c r="R896" i="13"/>
  <c r="S896" i="13" s="1"/>
  <c r="R25" i="13"/>
  <c r="S25" i="13" s="1"/>
  <c r="R73" i="13"/>
  <c r="S73" i="13" s="1"/>
  <c r="R89" i="13"/>
  <c r="S89" i="13" s="1"/>
  <c r="R121" i="13"/>
  <c r="S121" i="13" s="1"/>
  <c r="R137" i="13"/>
  <c r="S137" i="13" s="1"/>
  <c r="R153" i="13"/>
  <c r="S153" i="13" s="1"/>
  <c r="R185" i="13"/>
  <c r="S185" i="13" s="1"/>
  <c r="R197" i="13"/>
  <c r="S197" i="13" s="1"/>
  <c r="R217" i="13"/>
  <c r="S217" i="13" s="1"/>
  <c r="R249" i="13"/>
  <c r="S249" i="13" s="1"/>
  <c r="R297" i="13"/>
  <c r="S297" i="13" s="1"/>
  <c r="R325" i="13"/>
  <c r="S325" i="13" s="1"/>
  <c r="R345" i="13"/>
  <c r="S345" i="13" s="1"/>
  <c r="R409" i="13"/>
  <c r="S409" i="13" s="1"/>
  <c r="R437" i="13"/>
  <c r="S437" i="13" s="1"/>
  <c r="R453" i="13"/>
  <c r="S453" i="13" s="1"/>
  <c r="R457" i="13"/>
  <c r="S457" i="13" s="1"/>
  <c r="R517" i="13"/>
  <c r="S517" i="13" s="1"/>
  <c r="R529" i="13"/>
  <c r="S529" i="13" s="1"/>
  <c r="R573" i="13"/>
  <c r="S573" i="13" s="1"/>
  <c r="R741" i="13"/>
  <c r="S741" i="13" s="1"/>
  <c r="R745" i="13"/>
  <c r="S745" i="13" s="1"/>
  <c r="R753" i="13"/>
  <c r="S753" i="13" s="1"/>
  <c r="R757" i="13"/>
  <c r="S757" i="13" s="1"/>
  <c r="R769" i="13"/>
  <c r="S769" i="13" s="1"/>
  <c r="R777" i="13"/>
  <c r="S777" i="13" s="1"/>
  <c r="R70" i="13"/>
  <c r="S70" i="13" s="1"/>
  <c r="R186" i="13"/>
  <c r="S186" i="13" s="1"/>
  <c r="R198" i="13"/>
  <c r="S198" i="13" s="1"/>
  <c r="R266" i="13"/>
  <c r="S266" i="13" s="1"/>
  <c r="R294" i="13"/>
  <c r="S294" i="13" s="1"/>
  <c r="R358" i="13"/>
  <c r="S358" i="13" s="1"/>
  <c r="R618" i="13"/>
  <c r="S618" i="13" s="1"/>
  <c r="R646" i="13"/>
  <c r="S646" i="13" s="1"/>
  <c r="R698" i="13"/>
  <c r="S698" i="13" s="1"/>
  <c r="R754" i="13"/>
  <c r="S754" i="13" s="1"/>
  <c r="R794" i="13"/>
  <c r="S794" i="13" s="1"/>
  <c r="R806" i="13"/>
  <c r="S806" i="13" s="1"/>
  <c r="R902" i="13"/>
  <c r="S902" i="13" s="1"/>
  <c r="R938" i="13"/>
  <c r="S938" i="13" s="1"/>
  <c r="R966" i="13"/>
  <c r="S966" i="13" s="1"/>
  <c r="R908" i="13"/>
  <c r="S908" i="13" s="1"/>
  <c r="R936" i="13"/>
  <c r="S936" i="13" s="1"/>
  <c r="R19" i="13"/>
  <c r="S19" i="13" s="1"/>
  <c r="R35" i="13"/>
  <c r="S35" i="13" s="1"/>
  <c r="R51" i="13"/>
  <c r="S51" i="13" s="1"/>
  <c r="R67" i="13"/>
  <c r="S67" i="13" s="1"/>
  <c r="R99" i="13"/>
  <c r="S99" i="13" s="1"/>
  <c r="R115" i="13"/>
  <c r="S115" i="13" s="1"/>
  <c r="R175" i="13"/>
  <c r="S175" i="13" s="1"/>
  <c r="R191" i="13"/>
  <c r="S191" i="13" s="1"/>
  <c r="R195" i="13"/>
  <c r="S195" i="13" s="1"/>
  <c r="R223" i="13"/>
  <c r="S223" i="13" s="1"/>
  <c r="R227" i="13"/>
  <c r="S227" i="13" s="1"/>
  <c r="R255" i="13"/>
  <c r="S255" i="13" s="1"/>
  <c r="R287" i="13"/>
  <c r="S287" i="13" s="1"/>
  <c r="R319" i="13"/>
  <c r="S319" i="13" s="1"/>
  <c r="R335" i="13"/>
  <c r="S335" i="13" s="1"/>
  <c r="R403" i="13"/>
  <c r="S403" i="13" s="1"/>
  <c r="R419" i="13"/>
  <c r="S419" i="13" s="1"/>
  <c r="R435" i="13"/>
  <c r="S435" i="13" s="1"/>
  <c r="R467" i="13"/>
  <c r="S467" i="13" s="1"/>
  <c r="R483" i="13"/>
  <c r="S483" i="13" s="1"/>
  <c r="R499" i="13"/>
  <c r="S499" i="13" s="1"/>
  <c r="R531" i="13"/>
  <c r="S531" i="13" s="1"/>
  <c r="R563" i="13"/>
  <c r="S563" i="13" s="1"/>
  <c r="R607" i="13"/>
  <c r="S607" i="13" s="1"/>
  <c r="R707" i="13"/>
  <c r="S707" i="13" s="1"/>
  <c r="R767" i="13"/>
  <c r="S767" i="13" s="1"/>
  <c r="R771" i="13"/>
  <c r="S771" i="13" s="1"/>
  <c r="R787" i="13"/>
  <c r="S787" i="13" s="1"/>
  <c r="R799" i="13"/>
  <c r="S799" i="13" s="1"/>
  <c r="R819" i="13"/>
  <c r="S819" i="13" s="1"/>
  <c r="R831" i="13"/>
  <c r="S831" i="13" s="1"/>
  <c r="R847" i="13"/>
  <c r="S847" i="13" s="1"/>
  <c r="R867" i="13"/>
  <c r="S867" i="13" s="1"/>
  <c r="R883" i="13"/>
  <c r="S883" i="13" s="1"/>
  <c r="R895" i="13"/>
  <c r="S895" i="13" s="1"/>
  <c r="R931" i="13"/>
  <c r="S931" i="13" s="1"/>
  <c r="R963" i="13"/>
  <c r="S963" i="13" s="1"/>
  <c r="R840" i="13"/>
  <c r="S840" i="13" s="1"/>
  <c r="R12" i="13"/>
  <c r="S12" i="13" s="1"/>
  <c r="R44" i="13"/>
  <c r="S44" i="13" s="1"/>
  <c r="R56" i="13"/>
  <c r="S56" i="13" s="1"/>
  <c r="R76" i="13"/>
  <c r="S76" i="13" s="1"/>
  <c r="R88" i="13"/>
  <c r="S88" i="13" s="1"/>
  <c r="R152" i="13"/>
  <c r="S152" i="13" s="1"/>
  <c r="R236" i="13"/>
  <c r="S236" i="13" s="1"/>
  <c r="R264" i="13"/>
  <c r="S264" i="13" s="1"/>
  <c r="R328" i="13"/>
  <c r="S328" i="13" s="1"/>
  <c r="R360" i="13"/>
  <c r="S360" i="13" s="1"/>
  <c r="R364" i="13"/>
  <c r="S364" i="13" s="1"/>
  <c r="R412" i="13"/>
  <c r="S412" i="13" s="1"/>
  <c r="R444" i="13"/>
  <c r="S444" i="13" s="1"/>
  <c r="R492" i="13"/>
  <c r="S492" i="13" s="1"/>
  <c r="R524" i="13"/>
  <c r="S524" i="13" s="1"/>
  <c r="R540" i="13"/>
  <c r="S540" i="13" s="1"/>
  <c r="R556" i="13"/>
  <c r="S556" i="13" s="1"/>
  <c r="R588" i="13"/>
  <c r="S588" i="13" s="1"/>
  <c r="R604" i="13"/>
  <c r="S604" i="13" s="1"/>
  <c r="R796" i="13"/>
  <c r="S796" i="13" s="1"/>
  <c r="R812" i="13"/>
  <c r="S812" i="13" s="1"/>
  <c r="R17" i="13"/>
  <c r="S17" i="13" s="1"/>
  <c r="R113" i="13"/>
  <c r="S113" i="13" s="1"/>
  <c r="R213" i="13"/>
  <c r="S213" i="13" s="1"/>
  <c r="R245" i="13"/>
  <c r="S245" i="13" s="1"/>
  <c r="R341" i="13"/>
  <c r="S341" i="13" s="1"/>
  <c r="R405" i="13"/>
  <c r="S405" i="13" s="1"/>
  <c r="R421" i="13"/>
  <c r="S421" i="13" s="1"/>
  <c r="R449" i="13"/>
  <c r="S449" i="13" s="1"/>
  <c r="R485" i="13"/>
  <c r="S485" i="13" s="1"/>
  <c r="R545" i="13"/>
  <c r="S545" i="13" s="1"/>
  <c r="R557" i="13"/>
  <c r="S557" i="13" s="1"/>
  <c r="R569" i="13"/>
  <c r="S569" i="13" s="1"/>
  <c r="R605" i="13"/>
  <c r="S605" i="13" s="1"/>
  <c r="R613" i="13"/>
  <c r="S613" i="13" s="1"/>
  <c r="R641" i="13"/>
  <c r="S641" i="13" s="1"/>
  <c r="R649" i="13"/>
  <c r="S649" i="13" s="1"/>
  <c r="R653" i="13"/>
  <c r="S653" i="13" s="1"/>
  <c r="R661" i="13"/>
  <c r="S661" i="13" s="1"/>
  <c r="R697" i="13"/>
  <c r="S697" i="13" s="1"/>
  <c r="R729" i="13"/>
  <c r="S729" i="13" s="1"/>
  <c r="R737" i="13"/>
  <c r="S737" i="13" s="1"/>
  <c r="R785" i="13"/>
  <c r="S785" i="13" s="1"/>
  <c r="R961" i="13"/>
  <c r="S961" i="13" s="1"/>
  <c r="R170" i="13"/>
  <c r="S170" i="13" s="1"/>
  <c r="R218" i="13"/>
  <c r="S218" i="13" s="1"/>
  <c r="R378" i="13"/>
  <c r="S378" i="13" s="1"/>
  <c r="R666" i="13"/>
  <c r="S666" i="13" s="1"/>
  <c r="R726" i="13"/>
  <c r="S726" i="13" s="1"/>
  <c r="R822" i="13"/>
  <c r="S822" i="13" s="1"/>
  <c r="R834" i="13"/>
  <c r="S834" i="13" s="1"/>
  <c r="R882" i="13"/>
  <c r="S882" i="13" s="1"/>
  <c r="R54" i="13"/>
  <c r="S54" i="13" s="1"/>
  <c r="R130" i="13"/>
  <c r="S130" i="13" s="1"/>
  <c r="R166" i="13"/>
  <c r="S166" i="13" s="1"/>
  <c r="R178" i="13"/>
  <c r="S178" i="13" s="1"/>
  <c r="R214" i="13"/>
  <c r="S214" i="13" s="1"/>
  <c r="R226" i="13"/>
  <c r="S226" i="13" s="1"/>
  <c r="R230" i="13"/>
  <c r="S230" i="13" s="1"/>
  <c r="R246" i="13"/>
  <c r="S246" i="13" s="1"/>
  <c r="R326" i="13"/>
  <c r="S326" i="13" s="1"/>
  <c r="R338" i="13"/>
  <c r="S338" i="13" s="1"/>
  <c r="R422" i="13"/>
  <c r="S422" i="13" s="1"/>
  <c r="R438" i="13"/>
  <c r="S438" i="13" s="1"/>
  <c r="R518" i="13"/>
  <c r="S518" i="13" s="1"/>
  <c r="R534" i="13"/>
  <c r="S534" i="13" s="1"/>
  <c r="R550" i="13"/>
  <c r="S550" i="13" s="1"/>
  <c r="R598" i="13"/>
  <c r="S598" i="13" s="1"/>
  <c r="R614" i="13"/>
  <c r="S614" i="13" s="1"/>
  <c r="R662" i="13"/>
  <c r="S662" i="13" s="1"/>
  <c r="R694" i="13"/>
  <c r="S694" i="13" s="1"/>
  <c r="R786" i="13"/>
  <c r="S786" i="13" s="1"/>
  <c r="R802" i="13"/>
  <c r="S802" i="13" s="1"/>
  <c r="R946" i="13"/>
  <c r="S946" i="13" s="1"/>
  <c r="R962" i="13"/>
  <c r="S962" i="13" s="1"/>
  <c r="R856" i="13"/>
  <c r="S856" i="13" s="1"/>
  <c r="R928" i="13"/>
  <c r="S928" i="13" s="1"/>
  <c r="R773" i="13"/>
  <c r="S773" i="13" s="1"/>
  <c r="R789" i="13"/>
  <c r="S789" i="13" s="1"/>
  <c r="R46" i="13"/>
  <c r="S46" i="13" s="1"/>
  <c r="R142" i="13"/>
  <c r="S142" i="13" s="1"/>
  <c r="R194" i="13"/>
  <c r="S194" i="13" s="1"/>
  <c r="R210" i="13"/>
  <c r="S210" i="13" s="1"/>
  <c r="R242" i="13"/>
  <c r="S242" i="13" s="1"/>
  <c r="R258" i="13"/>
  <c r="S258" i="13" s="1"/>
  <c r="R290" i="13"/>
  <c r="S290" i="13" s="1"/>
  <c r="R398" i="13"/>
  <c r="S398" i="13" s="1"/>
  <c r="R414" i="13"/>
  <c r="S414" i="13" s="1"/>
  <c r="R430" i="13"/>
  <c r="S430" i="13" s="1"/>
  <c r="R462" i="13"/>
  <c r="S462" i="13" s="1"/>
  <c r="R494" i="13"/>
  <c r="S494" i="13" s="1"/>
  <c r="R510" i="13"/>
  <c r="S510" i="13" s="1"/>
  <c r="R526" i="13"/>
  <c r="S526" i="13" s="1"/>
  <c r="R558" i="13"/>
  <c r="S558" i="13" s="1"/>
  <c r="R574" i="13"/>
  <c r="S574" i="13" s="1"/>
  <c r="R606" i="13"/>
  <c r="S606" i="13" s="1"/>
  <c r="R750" i="13"/>
  <c r="S750" i="13" s="1"/>
  <c r="R814" i="13"/>
  <c r="S814" i="13" s="1"/>
  <c r="R888" i="13"/>
  <c r="S888" i="13" s="1"/>
  <c r="R916" i="13"/>
  <c r="S916" i="13" s="1"/>
  <c r="R965" i="13"/>
  <c r="S965" i="13" s="1"/>
  <c r="R30" i="13"/>
  <c r="S30" i="13" s="1"/>
  <c r="R62" i="13"/>
  <c r="S62" i="13" s="1"/>
  <c r="R382" i="13"/>
  <c r="S382" i="13" s="1"/>
  <c r="R638" i="13"/>
  <c r="S638" i="13" s="1"/>
  <c r="R766" i="13"/>
  <c r="S766" i="13" s="1"/>
  <c r="R782" i="13"/>
  <c r="S782" i="13" s="1"/>
  <c r="R798" i="13"/>
  <c r="S798" i="13" s="1"/>
  <c r="R862" i="13"/>
  <c r="S862" i="13" s="1"/>
  <c r="R910" i="13"/>
  <c r="S910" i="13" s="1"/>
  <c r="R926" i="13"/>
  <c r="S926" i="13" s="1"/>
  <c r="R942" i="13"/>
  <c r="S942" i="13" s="1"/>
  <c r="R958" i="13"/>
  <c r="S958" i="13" s="1"/>
  <c r="R974" i="13"/>
  <c r="S974" i="13" s="1"/>
  <c r="R880" i="13"/>
  <c r="S880" i="13" s="1"/>
  <c r="H361" i="11" l="1"/>
  <c r="G361" i="11"/>
  <c r="O1069" i="13" l="1"/>
  <c r="O1068" i="13"/>
  <c r="O1067" i="13"/>
  <c r="O1066" i="13"/>
  <c r="O1065" i="13"/>
  <c r="O1064" i="13"/>
  <c r="O1063" i="13"/>
  <c r="O1062" i="13"/>
  <c r="O1061" i="13"/>
  <c r="O1060" i="13"/>
  <c r="O1059" i="13"/>
  <c r="O1058" i="13"/>
  <c r="O1057" i="13"/>
  <c r="O1056" i="13"/>
  <c r="O1055" i="13"/>
  <c r="O1054" i="13"/>
  <c r="O1053" i="13"/>
  <c r="O1052" i="13"/>
  <c r="O1051" i="13"/>
  <c r="O1050" i="13"/>
  <c r="O1049" i="13"/>
  <c r="O1048" i="13"/>
  <c r="O1047" i="13"/>
  <c r="O1046" i="13"/>
  <c r="O1045" i="13"/>
  <c r="O1044" i="13"/>
  <c r="O1043" i="13"/>
  <c r="O1042" i="13"/>
  <c r="O1041" i="13"/>
  <c r="O1040" i="13"/>
  <c r="O1039" i="13"/>
  <c r="O1038" i="13"/>
  <c r="O1037" i="13"/>
  <c r="O1036" i="13"/>
  <c r="O1035" i="13"/>
  <c r="O1034" i="13"/>
  <c r="O1033" i="13"/>
  <c r="O1032" i="13"/>
  <c r="O1031" i="13"/>
  <c r="O1030" i="13"/>
  <c r="O1029" i="13"/>
  <c r="O1028" i="13"/>
  <c r="O1027" i="13"/>
  <c r="O1026" i="13"/>
  <c r="O1025" i="13"/>
  <c r="O1024" i="13"/>
  <c r="O1023" i="13"/>
  <c r="O1022" i="13"/>
  <c r="O1021" i="13"/>
  <c r="O1020" i="13"/>
  <c r="O1019" i="13"/>
  <c r="O1018" i="13"/>
  <c r="O1017" i="13"/>
  <c r="O1016" i="13"/>
  <c r="O1015" i="13"/>
  <c r="O1014" i="13"/>
  <c r="O1013" i="13"/>
  <c r="O1012" i="13"/>
  <c r="O1011" i="13"/>
  <c r="O1010" i="13"/>
  <c r="O1009" i="13"/>
  <c r="O1008" i="13"/>
  <c r="O1007" i="13"/>
  <c r="O1006" i="13"/>
  <c r="O1005" i="13"/>
  <c r="O1004" i="13"/>
  <c r="O1003" i="13"/>
  <c r="O1002" i="13"/>
  <c r="O1001" i="13"/>
  <c r="O1000" i="13"/>
  <c r="O999" i="13"/>
  <c r="O998" i="13"/>
  <c r="O997" i="13"/>
  <c r="O996" i="13"/>
  <c r="O995" i="13"/>
  <c r="O994" i="13"/>
  <c r="O993" i="13"/>
  <c r="O992" i="13"/>
  <c r="O991" i="13"/>
  <c r="O990" i="13"/>
  <c r="O989" i="13"/>
  <c r="O988" i="13"/>
  <c r="O987" i="13"/>
  <c r="O986" i="13"/>
  <c r="O985" i="13"/>
  <c r="O984" i="13"/>
  <c r="O983" i="13"/>
  <c r="O982" i="13"/>
  <c r="O981" i="13"/>
  <c r="O980" i="13"/>
  <c r="O979" i="13"/>
  <c r="O978" i="13"/>
  <c r="O977" i="13"/>
  <c r="O976" i="13"/>
  <c r="O975" i="13"/>
  <c r="O974" i="13"/>
  <c r="O973" i="13"/>
  <c r="O972" i="13"/>
  <c r="O971" i="13"/>
  <c r="O970" i="13"/>
  <c r="O969" i="13"/>
  <c r="O968" i="13"/>
  <c r="O967" i="13"/>
  <c r="O966" i="13"/>
  <c r="O965" i="13"/>
  <c r="O964" i="13"/>
  <c r="O963" i="13"/>
  <c r="O962" i="13"/>
  <c r="O961" i="13"/>
  <c r="O960" i="13"/>
  <c r="O959" i="13"/>
  <c r="O958" i="13"/>
  <c r="O957" i="13"/>
  <c r="O956" i="13"/>
  <c r="O955" i="13"/>
  <c r="O954" i="13"/>
  <c r="O953" i="13"/>
  <c r="O952" i="13"/>
  <c r="O951" i="13"/>
  <c r="O950" i="13"/>
  <c r="O949" i="13"/>
  <c r="O948" i="13"/>
  <c r="O947" i="13"/>
  <c r="O946" i="13"/>
  <c r="O945" i="13"/>
  <c r="O944" i="13"/>
  <c r="O943" i="13"/>
  <c r="O942" i="13"/>
  <c r="O941" i="13"/>
  <c r="O940" i="13"/>
  <c r="O939" i="13"/>
  <c r="O938" i="13"/>
  <c r="O937" i="13"/>
  <c r="O936" i="13"/>
  <c r="O935" i="13"/>
  <c r="O934" i="13"/>
  <c r="O933" i="13"/>
  <c r="O932" i="13"/>
  <c r="O931" i="13"/>
  <c r="O930" i="13"/>
  <c r="O929" i="13"/>
  <c r="O928" i="13"/>
  <c r="O927" i="13"/>
  <c r="O926" i="13"/>
  <c r="O925" i="13"/>
  <c r="O924" i="13"/>
  <c r="O923" i="13"/>
  <c r="O922" i="13"/>
  <c r="O921" i="13"/>
  <c r="O920" i="13"/>
  <c r="O919" i="13"/>
  <c r="O918" i="13"/>
  <c r="O917" i="13"/>
  <c r="O916" i="13"/>
  <c r="O915" i="13"/>
  <c r="O914" i="13"/>
  <c r="O913" i="13"/>
  <c r="O912" i="13"/>
  <c r="O911" i="13"/>
  <c r="O910" i="13"/>
  <c r="O909" i="13"/>
  <c r="O908" i="13"/>
  <c r="O907" i="13"/>
  <c r="O906" i="13"/>
  <c r="O905" i="13"/>
  <c r="O904" i="13"/>
  <c r="O903" i="13"/>
  <c r="O902" i="13"/>
  <c r="O901" i="13"/>
  <c r="O900" i="13"/>
  <c r="O899" i="13"/>
  <c r="O898" i="13"/>
  <c r="O897" i="13"/>
  <c r="O896" i="13"/>
  <c r="O895" i="13"/>
  <c r="O894" i="13"/>
  <c r="O893" i="13"/>
  <c r="O892" i="13"/>
  <c r="O891" i="13"/>
  <c r="O890" i="13"/>
  <c r="O889" i="13"/>
  <c r="O888" i="13"/>
  <c r="O887" i="13"/>
  <c r="O886" i="13"/>
  <c r="O885" i="13"/>
  <c r="O884" i="13"/>
  <c r="O883" i="13"/>
  <c r="O882" i="13"/>
  <c r="O881" i="13"/>
  <c r="O880" i="13"/>
  <c r="O879" i="13"/>
  <c r="O878" i="13"/>
  <c r="O877" i="13"/>
  <c r="O876" i="13"/>
  <c r="O875" i="13"/>
  <c r="O874" i="13"/>
  <c r="O873" i="13"/>
  <c r="O872" i="13"/>
  <c r="O871" i="13"/>
  <c r="O870" i="13"/>
  <c r="O869" i="13"/>
  <c r="O868" i="13"/>
  <c r="O867" i="13"/>
  <c r="O866" i="13"/>
  <c r="O865" i="13"/>
  <c r="O864" i="13"/>
  <c r="O863" i="13"/>
  <c r="O862" i="13"/>
  <c r="O861" i="13"/>
  <c r="O860" i="13"/>
  <c r="O859" i="13"/>
  <c r="O858" i="13"/>
  <c r="O857" i="13"/>
  <c r="O856" i="13"/>
  <c r="O855" i="13"/>
  <c r="O854" i="13"/>
  <c r="O853" i="13"/>
  <c r="O852" i="13"/>
  <c r="O851" i="13"/>
  <c r="O850" i="13"/>
  <c r="O849" i="13"/>
  <c r="O848" i="13"/>
  <c r="O847" i="13"/>
  <c r="O846" i="13"/>
  <c r="O845" i="13"/>
  <c r="O844" i="13"/>
  <c r="O843" i="13"/>
  <c r="O842" i="13"/>
  <c r="O841" i="13"/>
  <c r="O840" i="13"/>
  <c r="O839" i="13"/>
  <c r="O838" i="13"/>
  <c r="O837" i="13"/>
  <c r="O836" i="13"/>
  <c r="O835" i="13"/>
  <c r="O834" i="13"/>
  <c r="O833" i="13"/>
  <c r="O832" i="13"/>
  <c r="O831" i="13"/>
  <c r="O830" i="13"/>
  <c r="O829" i="13"/>
  <c r="O828" i="13"/>
  <c r="O827" i="13"/>
  <c r="O826" i="13"/>
  <c r="O825" i="13"/>
  <c r="O824" i="13"/>
  <c r="O823" i="13"/>
  <c r="O822" i="13"/>
  <c r="O821" i="13"/>
  <c r="O820" i="13"/>
  <c r="O819" i="13"/>
  <c r="O818" i="13"/>
  <c r="O817" i="13"/>
  <c r="O816" i="13"/>
  <c r="O815" i="13"/>
  <c r="O814" i="13"/>
  <c r="O813" i="13"/>
  <c r="O812" i="13"/>
  <c r="O811" i="13"/>
  <c r="O810" i="13"/>
  <c r="O809" i="13"/>
  <c r="O808" i="13"/>
  <c r="O807" i="13"/>
  <c r="O806" i="13"/>
  <c r="O805" i="13"/>
  <c r="O804" i="13"/>
  <c r="O803" i="13"/>
  <c r="O802" i="13"/>
  <c r="O801" i="13"/>
  <c r="O800" i="13"/>
  <c r="O799" i="13"/>
  <c r="O798" i="13"/>
  <c r="O797" i="13"/>
  <c r="O796" i="13"/>
  <c r="O795" i="13"/>
  <c r="O794" i="13"/>
  <c r="O793" i="13"/>
  <c r="O792" i="13"/>
  <c r="O791" i="13"/>
  <c r="O790" i="13"/>
  <c r="O789" i="13"/>
  <c r="O788" i="13"/>
  <c r="O787" i="13"/>
  <c r="O786" i="13"/>
  <c r="O785" i="13"/>
  <c r="O784" i="13"/>
  <c r="O783" i="13"/>
  <c r="O782" i="13"/>
  <c r="O781" i="13"/>
  <c r="O780" i="13"/>
  <c r="O779" i="13"/>
  <c r="O778" i="13"/>
  <c r="O777" i="13"/>
  <c r="O776" i="13"/>
  <c r="O775" i="13"/>
  <c r="O774" i="13"/>
  <c r="O773" i="13"/>
  <c r="O772" i="13"/>
  <c r="O771" i="13"/>
  <c r="O770" i="13"/>
  <c r="O769" i="13"/>
  <c r="O768" i="13"/>
  <c r="O767" i="13"/>
  <c r="O766" i="13"/>
  <c r="O765" i="13"/>
  <c r="O764" i="13"/>
  <c r="O763" i="13"/>
  <c r="O762" i="13"/>
  <c r="O761" i="13"/>
  <c r="O760" i="13"/>
  <c r="O759" i="13"/>
  <c r="O758" i="13"/>
  <c r="O757" i="13"/>
  <c r="O756" i="13"/>
  <c r="O755" i="13"/>
  <c r="O754" i="13"/>
  <c r="O753" i="13"/>
  <c r="O752" i="13"/>
  <c r="O751" i="13"/>
  <c r="O750" i="13"/>
  <c r="O749" i="13"/>
  <c r="O748" i="13"/>
  <c r="O747" i="13"/>
  <c r="O746" i="13"/>
  <c r="O745" i="13"/>
  <c r="O744" i="13"/>
  <c r="O743" i="13"/>
  <c r="O742" i="13"/>
  <c r="O741" i="13"/>
  <c r="O740" i="13"/>
  <c r="O739" i="13"/>
  <c r="O738" i="13"/>
  <c r="O737" i="13"/>
  <c r="O736" i="13"/>
  <c r="O735" i="13"/>
  <c r="O734" i="13"/>
  <c r="O733" i="13"/>
  <c r="O732" i="13"/>
  <c r="O731" i="13"/>
  <c r="O730" i="13"/>
  <c r="O729" i="13"/>
  <c r="O728" i="13"/>
  <c r="O727" i="13"/>
  <c r="O726" i="13"/>
  <c r="O725" i="13"/>
  <c r="O724" i="13"/>
  <c r="O723" i="13"/>
  <c r="O722" i="13"/>
  <c r="O721" i="13"/>
  <c r="O720" i="13"/>
  <c r="O719" i="13"/>
  <c r="O718" i="13"/>
  <c r="O717" i="13"/>
  <c r="O716" i="13"/>
  <c r="O715" i="13"/>
  <c r="O714" i="13"/>
  <c r="O713" i="13"/>
  <c r="O712" i="13"/>
  <c r="O711" i="13"/>
  <c r="O710" i="13"/>
  <c r="O709" i="13"/>
  <c r="O708" i="13"/>
  <c r="O707" i="13"/>
  <c r="O706" i="13"/>
  <c r="O705" i="13"/>
  <c r="O704" i="13"/>
  <c r="O703" i="13"/>
  <c r="O702" i="13"/>
  <c r="O701" i="13"/>
  <c r="O700" i="13"/>
  <c r="O699" i="13"/>
  <c r="O698" i="13"/>
  <c r="O697" i="13"/>
  <c r="O696" i="13"/>
  <c r="O695" i="13"/>
  <c r="O694" i="13"/>
  <c r="O693" i="13"/>
  <c r="O692" i="13"/>
  <c r="O691" i="13"/>
  <c r="O690" i="13"/>
  <c r="O689" i="13"/>
  <c r="O688" i="13"/>
  <c r="O687" i="13"/>
  <c r="O686" i="13"/>
  <c r="O685" i="13"/>
  <c r="O684" i="13"/>
  <c r="O683" i="13"/>
  <c r="O682" i="13"/>
  <c r="O681" i="13"/>
  <c r="O680" i="13"/>
  <c r="O679" i="13"/>
  <c r="O678" i="13"/>
  <c r="O677" i="13"/>
  <c r="O676" i="13"/>
  <c r="O675" i="13"/>
  <c r="O674" i="13"/>
  <c r="O673" i="13"/>
  <c r="O672" i="13"/>
  <c r="O671" i="13"/>
  <c r="O670" i="13"/>
  <c r="O669" i="13"/>
  <c r="O668" i="13"/>
  <c r="O667" i="13"/>
  <c r="O666" i="13"/>
  <c r="O664" i="13"/>
  <c r="O663" i="13"/>
  <c r="O662" i="13"/>
  <c r="O661" i="13"/>
  <c r="O660" i="13"/>
  <c r="O659" i="13"/>
  <c r="O658" i="13"/>
  <c r="O657" i="13"/>
  <c r="O656" i="13"/>
  <c r="O655" i="13"/>
  <c r="O654" i="13"/>
  <c r="O653" i="13"/>
  <c r="O652" i="13"/>
  <c r="O651" i="13"/>
  <c r="O650" i="13"/>
  <c r="O649" i="13"/>
  <c r="O648" i="13"/>
  <c r="O647" i="13"/>
  <c r="O646" i="13"/>
  <c r="O645" i="13"/>
  <c r="O644" i="13"/>
  <c r="O643" i="13"/>
  <c r="O642" i="13"/>
  <c r="O641" i="13"/>
  <c r="O640" i="13"/>
  <c r="O639" i="13"/>
  <c r="O638" i="13"/>
  <c r="O637" i="13"/>
  <c r="O636" i="13"/>
  <c r="O635" i="13"/>
  <c r="O634" i="13"/>
  <c r="O633" i="13"/>
  <c r="O632" i="13"/>
  <c r="O631" i="13"/>
  <c r="O630" i="13"/>
  <c r="O629" i="13"/>
  <c r="O628" i="13"/>
  <c r="O627" i="13"/>
  <c r="O626" i="13"/>
  <c r="O625" i="13"/>
  <c r="O624" i="13"/>
  <c r="O623" i="13"/>
  <c r="O622" i="13"/>
  <c r="O621" i="13"/>
  <c r="O620" i="13"/>
  <c r="O619" i="13"/>
  <c r="O618" i="13"/>
  <c r="O616" i="13"/>
  <c r="O615" i="13"/>
  <c r="O614" i="13"/>
  <c r="O613" i="13"/>
  <c r="O612" i="13"/>
  <c r="O611" i="13"/>
  <c r="O610" i="13"/>
  <c r="O609" i="13"/>
  <c r="O608" i="13"/>
  <c r="O607" i="13"/>
  <c r="O606" i="13"/>
  <c r="O605" i="13"/>
  <c r="O604" i="13"/>
  <c r="O603" i="13"/>
  <c r="O602" i="13"/>
  <c r="O601" i="13"/>
  <c r="O600" i="13"/>
  <c r="O599" i="13"/>
  <c r="O598" i="13"/>
  <c r="O597" i="13"/>
  <c r="O596" i="13"/>
  <c r="O595" i="13"/>
  <c r="O594" i="13"/>
  <c r="O593" i="13"/>
  <c r="O592" i="13"/>
  <c r="O591" i="13"/>
  <c r="O590" i="13"/>
  <c r="O589" i="13"/>
  <c r="O588" i="13"/>
  <c r="O587" i="13"/>
  <c r="O586" i="13"/>
  <c r="O585" i="13"/>
  <c r="O584" i="13"/>
  <c r="O583" i="13"/>
  <c r="O582" i="13"/>
  <c r="O581" i="13"/>
  <c r="O580" i="13"/>
  <c r="O579" i="13"/>
  <c r="O578" i="13"/>
  <c r="O577" i="13"/>
  <c r="O576" i="13"/>
  <c r="O575" i="13"/>
  <c r="O574" i="13"/>
  <c r="O573" i="13"/>
  <c r="O572" i="13"/>
  <c r="O571" i="13"/>
  <c r="O570" i="13"/>
  <c r="O569" i="13"/>
  <c r="O568" i="13"/>
  <c r="O567" i="13"/>
  <c r="O566" i="13"/>
  <c r="O565" i="13"/>
  <c r="O564" i="13"/>
  <c r="O563" i="13"/>
  <c r="O562" i="13"/>
  <c r="O561" i="13"/>
  <c r="O560" i="13"/>
  <c r="O559" i="13"/>
  <c r="O558" i="13"/>
  <c r="O557" i="13"/>
  <c r="O556" i="13"/>
  <c r="O555" i="13"/>
  <c r="O554" i="13"/>
  <c r="O553" i="13"/>
  <c r="O552" i="13"/>
  <c r="O551" i="13"/>
  <c r="O550" i="13"/>
  <c r="O549" i="13"/>
  <c r="O548" i="13"/>
  <c r="O547" i="13"/>
  <c r="O546" i="13"/>
  <c r="O545" i="13"/>
  <c r="O544" i="13"/>
  <c r="O543" i="13"/>
  <c r="O542" i="13"/>
  <c r="O541" i="13"/>
  <c r="O540" i="13"/>
  <c r="O539" i="13"/>
  <c r="O538" i="13"/>
  <c r="O537" i="13"/>
  <c r="O536" i="13"/>
  <c r="O535" i="13"/>
  <c r="O534" i="13"/>
  <c r="O533" i="13"/>
  <c r="O532" i="13"/>
  <c r="O531" i="13"/>
  <c r="O530" i="13"/>
  <c r="O529" i="13"/>
  <c r="O528" i="13"/>
  <c r="O527" i="13"/>
  <c r="O526" i="13"/>
  <c r="O525" i="13"/>
  <c r="O524" i="13"/>
  <c r="O523" i="13"/>
  <c r="O522" i="13"/>
  <c r="O521" i="13"/>
  <c r="O520" i="13"/>
  <c r="O519" i="13"/>
  <c r="O518" i="13"/>
  <c r="O517" i="13"/>
  <c r="O516" i="13"/>
  <c r="O515" i="13"/>
  <c r="O514" i="13"/>
  <c r="O513" i="13"/>
  <c r="O512" i="13"/>
  <c r="O511" i="13"/>
  <c r="O510" i="13"/>
  <c r="O509" i="13"/>
  <c r="O508" i="13"/>
  <c r="O507" i="13"/>
  <c r="O506" i="13"/>
  <c r="O505" i="13"/>
  <c r="O504" i="13"/>
  <c r="O503" i="13"/>
  <c r="O502" i="13"/>
  <c r="O501" i="13"/>
  <c r="O500" i="13"/>
  <c r="O499" i="13"/>
  <c r="O498" i="13"/>
  <c r="O497" i="13"/>
  <c r="O496" i="13"/>
  <c r="O495" i="13"/>
  <c r="O494" i="13"/>
  <c r="O493" i="13"/>
  <c r="O492" i="13"/>
  <c r="O491" i="13"/>
  <c r="O490" i="13"/>
  <c r="O489" i="13"/>
  <c r="O488" i="13"/>
  <c r="O487" i="13"/>
  <c r="O486" i="13"/>
  <c r="O485" i="13"/>
  <c r="O484" i="13"/>
  <c r="O483" i="13"/>
  <c r="O482" i="13"/>
  <c r="O481" i="13"/>
  <c r="O480" i="13"/>
  <c r="O479" i="13"/>
  <c r="O478" i="13"/>
  <c r="O477" i="13"/>
  <c r="O476" i="13"/>
  <c r="O475" i="13"/>
  <c r="O474" i="13"/>
  <c r="O473" i="13"/>
  <c r="O472" i="13"/>
  <c r="O471" i="13"/>
  <c r="O470" i="13"/>
  <c r="O469" i="13"/>
  <c r="O468" i="13"/>
  <c r="O467" i="13"/>
  <c r="O466" i="13"/>
  <c r="O465" i="13"/>
  <c r="O464" i="13"/>
  <c r="O463" i="13"/>
  <c r="O462" i="13"/>
  <c r="O461" i="13"/>
  <c r="O460" i="13"/>
  <c r="O459" i="13"/>
  <c r="O458" i="13"/>
  <c r="O457" i="13"/>
  <c r="O456" i="13"/>
  <c r="O455" i="13"/>
  <c r="O454" i="13"/>
  <c r="O453" i="13"/>
  <c r="O452" i="13"/>
  <c r="O451" i="13"/>
  <c r="O450" i="13"/>
  <c r="O449" i="13"/>
  <c r="O448" i="13"/>
  <c r="O447" i="13"/>
  <c r="O446" i="13"/>
  <c r="O445" i="13"/>
  <c r="O444" i="13"/>
  <c r="O443" i="13"/>
  <c r="O442" i="13"/>
  <c r="O441" i="13"/>
  <c r="O440" i="13"/>
  <c r="O439" i="13"/>
  <c r="O438" i="13"/>
  <c r="O437" i="13"/>
  <c r="O436" i="13"/>
  <c r="O435" i="13"/>
  <c r="O434" i="13"/>
  <c r="O433" i="13"/>
  <c r="O432" i="13"/>
  <c r="O431" i="13"/>
  <c r="O430" i="13"/>
  <c r="O429" i="13"/>
  <c r="O428" i="13"/>
  <c r="O427" i="13"/>
  <c r="O426" i="13"/>
  <c r="O425" i="13"/>
  <c r="O424" i="13"/>
  <c r="O423" i="13"/>
  <c r="O422" i="13"/>
  <c r="O421" i="13"/>
  <c r="O420" i="13"/>
  <c r="O419" i="13"/>
  <c r="O418" i="13"/>
  <c r="O417" i="13"/>
  <c r="O416" i="13"/>
  <c r="O415" i="13"/>
  <c r="O414" i="13"/>
  <c r="O413" i="13"/>
  <c r="O412" i="13"/>
  <c r="O411" i="13"/>
  <c r="O410" i="13"/>
  <c r="O409" i="13"/>
  <c r="O408" i="13"/>
  <c r="O407" i="13"/>
  <c r="O406" i="13"/>
  <c r="O405" i="13"/>
  <c r="O404" i="13"/>
  <c r="O403" i="13"/>
  <c r="O402" i="13"/>
  <c r="O401" i="13"/>
  <c r="O400" i="13"/>
  <c r="O399" i="13"/>
  <c r="O398" i="13"/>
  <c r="O397" i="13"/>
  <c r="O396" i="13"/>
  <c r="O395" i="13"/>
  <c r="O394" i="13"/>
  <c r="O393" i="13"/>
  <c r="O392" i="13"/>
  <c r="O391" i="13"/>
  <c r="O390" i="13"/>
  <c r="O389" i="13"/>
  <c r="O388" i="13"/>
  <c r="O387" i="13"/>
  <c r="O386" i="13"/>
  <c r="O385" i="13"/>
  <c r="O384" i="13"/>
  <c r="O383" i="13"/>
  <c r="O382" i="13"/>
  <c r="O381" i="13"/>
  <c r="O380" i="13"/>
  <c r="O379" i="13"/>
  <c r="O378" i="13"/>
  <c r="O377" i="13"/>
  <c r="O376" i="13"/>
  <c r="O375" i="13"/>
  <c r="O374" i="13"/>
  <c r="O373" i="13"/>
  <c r="O372" i="13"/>
  <c r="O371" i="13"/>
  <c r="O370" i="13"/>
  <c r="O369" i="13"/>
  <c r="O368" i="13"/>
  <c r="O367" i="13"/>
  <c r="O366" i="13"/>
  <c r="O365" i="13"/>
  <c r="O364" i="13"/>
  <c r="O363" i="13"/>
  <c r="O362" i="13"/>
  <c r="O361" i="13"/>
  <c r="O360" i="13"/>
  <c r="O359" i="13"/>
  <c r="O358" i="13"/>
  <c r="O357" i="13"/>
  <c r="O356" i="13"/>
  <c r="O355" i="13"/>
  <c r="O354" i="13"/>
  <c r="O353" i="13"/>
  <c r="O352" i="13"/>
  <c r="O351" i="13"/>
  <c r="O350" i="13"/>
  <c r="O349" i="13"/>
  <c r="O348" i="13"/>
  <c r="O347" i="13"/>
  <c r="O346" i="13"/>
  <c r="O345" i="13"/>
  <c r="O344" i="13"/>
  <c r="O343" i="13"/>
  <c r="O342" i="13"/>
  <c r="O341" i="13"/>
  <c r="O340" i="13"/>
  <c r="O339" i="13"/>
  <c r="O338" i="13"/>
  <c r="O337" i="13"/>
  <c r="O336" i="13"/>
  <c r="O335" i="13"/>
  <c r="O334" i="13"/>
  <c r="O333" i="13"/>
  <c r="O332" i="13"/>
  <c r="O331" i="13"/>
  <c r="O330" i="13"/>
  <c r="O329" i="13"/>
  <c r="O328" i="13"/>
  <c r="O327" i="13"/>
  <c r="O326" i="13"/>
  <c r="O325" i="13"/>
  <c r="O324" i="13"/>
  <c r="O323" i="13"/>
  <c r="O322" i="13"/>
  <c r="O321" i="13"/>
  <c r="O320" i="13"/>
  <c r="O319" i="13"/>
  <c r="O318" i="13"/>
  <c r="O317" i="13"/>
  <c r="O316" i="13"/>
  <c r="O315" i="13"/>
  <c r="O314" i="13"/>
  <c r="O313" i="13"/>
  <c r="O312" i="13"/>
  <c r="O311" i="13"/>
  <c r="O310" i="13"/>
  <c r="O309" i="13"/>
  <c r="O308" i="13"/>
  <c r="O307" i="13"/>
  <c r="O306" i="13"/>
  <c r="O305" i="13"/>
  <c r="O304" i="13"/>
  <c r="O303" i="13"/>
  <c r="O302" i="13"/>
  <c r="O301" i="13"/>
  <c r="O300" i="13"/>
  <c r="O299" i="13"/>
  <c r="O298" i="13"/>
  <c r="O297" i="13"/>
  <c r="O296" i="13"/>
  <c r="O295" i="13"/>
  <c r="O294" i="13"/>
  <c r="O293" i="13"/>
  <c r="O292" i="13"/>
  <c r="O291" i="13"/>
  <c r="O290" i="13"/>
  <c r="O289" i="13"/>
  <c r="O288" i="13"/>
  <c r="O287" i="13"/>
  <c r="O286" i="13"/>
  <c r="O285" i="13"/>
  <c r="O284" i="13"/>
  <c r="O283" i="13"/>
  <c r="O282" i="13"/>
  <c r="O281" i="13"/>
  <c r="O280" i="13"/>
  <c r="O279" i="13"/>
  <c r="O278" i="13"/>
  <c r="O277" i="13"/>
  <c r="O276" i="13"/>
  <c r="O275" i="13"/>
  <c r="O274" i="13"/>
  <c r="O273" i="13"/>
  <c r="O272" i="13"/>
  <c r="O271" i="13"/>
  <c r="O270" i="13"/>
  <c r="O269" i="13"/>
  <c r="O268" i="13"/>
  <c r="O267" i="13"/>
  <c r="O266" i="13"/>
  <c r="O265" i="13"/>
  <c r="O264" i="13"/>
  <c r="O263" i="13"/>
  <c r="O262" i="13"/>
  <c r="O261" i="13"/>
  <c r="O260" i="13"/>
  <c r="O259" i="13"/>
  <c r="O258" i="13"/>
  <c r="O257" i="13"/>
  <c r="O256" i="13"/>
  <c r="O255" i="13"/>
  <c r="O254" i="13"/>
  <c r="O253" i="13"/>
  <c r="O252" i="13"/>
  <c r="O251" i="13"/>
  <c r="O250" i="13"/>
  <c r="O249" i="13"/>
  <c r="O248" i="13"/>
  <c r="O247" i="13"/>
  <c r="O246" i="13"/>
  <c r="O245" i="13"/>
  <c r="O244" i="13"/>
  <c r="O243" i="13"/>
  <c r="O242" i="13"/>
  <c r="O240" i="13"/>
  <c r="O239" i="13"/>
  <c r="O238" i="13"/>
  <c r="O237" i="13"/>
  <c r="O236" i="13"/>
  <c r="O235" i="13"/>
  <c r="O234" i="13"/>
  <c r="O233" i="13"/>
  <c r="O232" i="13"/>
  <c r="O231" i="13"/>
  <c r="O230" i="13"/>
  <c r="O229" i="13"/>
  <c r="O228" i="13"/>
  <c r="O227" i="13"/>
  <c r="O226" i="13"/>
  <c r="O225" i="13"/>
  <c r="O224" i="13"/>
  <c r="O223" i="13"/>
  <c r="O222" i="13"/>
  <c r="O221" i="13"/>
  <c r="O220" i="13"/>
  <c r="O219" i="13"/>
  <c r="O218" i="13"/>
  <c r="O217" i="13"/>
  <c r="O216" i="13"/>
  <c r="O215" i="13"/>
  <c r="O214" i="13"/>
  <c r="O213" i="13"/>
  <c r="O212" i="13"/>
  <c r="O211" i="13"/>
  <c r="O210" i="13"/>
  <c r="O208" i="13"/>
  <c r="O207" i="13"/>
  <c r="O206" i="13"/>
  <c r="O205" i="13"/>
  <c r="O204" i="13"/>
  <c r="O203" i="13"/>
  <c r="O202" i="13"/>
  <c r="O201" i="13"/>
  <c r="O200" i="13"/>
  <c r="O199" i="13"/>
  <c r="O198" i="13"/>
  <c r="O197" i="13"/>
  <c r="O196" i="13"/>
  <c r="O195" i="13"/>
  <c r="O194" i="13"/>
  <c r="O193" i="13"/>
  <c r="O192" i="13"/>
  <c r="O191" i="13"/>
  <c r="O190" i="13"/>
  <c r="O189" i="13"/>
  <c r="O188" i="13"/>
  <c r="O187" i="13"/>
  <c r="O186" i="13"/>
  <c r="O185" i="13"/>
  <c r="O184" i="13"/>
  <c r="O183" i="13"/>
  <c r="O182" i="13"/>
  <c r="O181" i="13"/>
  <c r="O180" i="13"/>
  <c r="O179" i="13"/>
  <c r="O178" i="13"/>
  <c r="O177" i="13"/>
  <c r="O176" i="13"/>
  <c r="O175" i="13"/>
  <c r="O174" i="13"/>
  <c r="O173" i="13"/>
  <c r="O172" i="13"/>
  <c r="O171" i="13"/>
  <c r="O170" i="13"/>
  <c r="O169" i="13"/>
  <c r="O168" i="13"/>
  <c r="O167" i="13"/>
  <c r="O166" i="13"/>
  <c r="O165" i="13"/>
  <c r="O164" i="13"/>
  <c r="O163" i="13"/>
  <c r="O162" i="13"/>
  <c r="O161" i="13"/>
  <c r="O160" i="13"/>
  <c r="O159" i="13"/>
  <c r="O158" i="13"/>
  <c r="O157" i="13"/>
  <c r="O156" i="13"/>
  <c r="O155" i="13"/>
  <c r="O154" i="13"/>
  <c r="O153" i="13"/>
  <c r="O152" i="13"/>
  <c r="O151" i="13"/>
  <c r="O150" i="13"/>
  <c r="O149" i="13"/>
  <c r="O148" i="13"/>
  <c r="O147" i="13"/>
  <c r="O146" i="13"/>
  <c r="O145" i="13"/>
  <c r="O144" i="13"/>
  <c r="O143" i="13"/>
  <c r="O142" i="13"/>
  <c r="O141" i="13"/>
  <c r="O140" i="13"/>
  <c r="O139" i="13"/>
  <c r="O138" i="13"/>
  <c r="O137" i="13"/>
  <c r="O136" i="13"/>
  <c r="O135" i="13"/>
  <c r="O134" i="13"/>
  <c r="O133" i="13"/>
  <c r="O132" i="13"/>
  <c r="O131" i="13"/>
  <c r="O130" i="13"/>
  <c r="O129" i="13"/>
  <c r="O128" i="13"/>
  <c r="O127" i="13"/>
  <c r="O126" i="13"/>
  <c r="O125" i="13"/>
  <c r="O124" i="13"/>
  <c r="O123" i="13"/>
  <c r="O122" i="13"/>
  <c r="O121" i="13"/>
  <c r="O120" i="13"/>
  <c r="O119" i="13"/>
  <c r="O118" i="13"/>
  <c r="O117" i="13"/>
  <c r="O116" i="13"/>
  <c r="O115" i="13"/>
  <c r="O114" i="13"/>
  <c r="O113" i="13"/>
  <c r="O112" i="13"/>
  <c r="O111" i="13"/>
  <c r="O110" i="13"/>
  <c r="O109" i="13"/>
  <c r="O108" i="13"/>
  <c r="O107" i="13"/>
  <c r="O106" i="13"/>
  <c r="O105" i="13"/>
  <c r="O104" i="13"/>
  <c r="O103" i="13"/>
  <c r="O102" i="13"/>
  <c r="O101" i="13"/>
  <c r="O100" i="13"/>
  <c r="O99" i="13"/>
  <c r="O98" i="13"/>
  <c r="O97" i="13"/>
  <c r="O96" i="13"/>
  <c r="O95" i="13"/>
  <c r="O94" i="13"/>
  <c r="O93" i="13"/>
  <c r="O92" i="13"/>
  <c r="O91" i="13"/>
  <c r="O90" i="13"/>
  <c r="O89" i="13"/>
  <c r="O88" i="13"/>
  <c r="O87" i="13"/>
  <c r="O86" i="13"/>
  <c r="O85" i="13"/>
  <c r="O84" i="13"/>
  <c r="O83" i="13"/>
  <c r="O82" i="13"/>
  <c r="O81" i="13"/>
  <c r="O80" i="13"/>
  <c r="O78" i="13"/>
  <c r="O77" i="13"/>
  <c r="O76" i="13"/>
  <c r="O75" i="13"/>
  <c r="O74" i="13"/>
  <c r="O73" i="13"/>
  <c r="O70" i="13"/>
  <c r="O69" i="13"/>
  <c r="O68" i="13"/>
  <c r="O67" i="13"/>
  <c r="O66" i="13"/>
  <c r="O65" i="13"/>
  <c r="O64" i="13"/>
  <c r="O63" i="13"/>
  <c r="O62" i="13"/>
  <c r="O61" i="13"/>
  <c r="O60" i="13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O45" i="13"/>
  <c r="O44" i="13"/>
  <c r="O43" i="13"/>
  <c r="O42" i="13"/>
  <c r="O41" i="13"/>
  <c r="O40" i="13"/>
  <c r="O39" i="13"/>
  <c r="O38" i="13"/>
  <c r="O37" i="13"/>
  <c r="O36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M363" i="13"/>
  <c r="M395" i="13"/>
  <c r="M427" i="13"/>
  <c r="N730" i="13"/>
  <c r="L415" i="3"/>
  <c r="L361" i="3"/>
  <c r="L360" i="3"/>
  <c r="L354" i="3"/>
  <c r="L350" i="3"/>
  <c r="L348" i="3"/>
  <c r="L347" i="3"/>
  <c r="L343" i="3"/>
  <c r="L342" i="3"/>
  <c r="L338" i="3"/>
  <c r="L337" i="3"/>
  <c r="L333" i="3"/>
  <c r="L329" i="3"/>
  <c r="L328" i="3"/>
  <c r="L322" i="3"/>
  <c r="L321" i="3"/>
  <c r="L320" i="3"/>
  <c r="L312" i="3"/>
  <c r="L311" i="3"/>
  <c r="L308" i="3"/>
  <c r="L306" i="3"/>
  <c r="L303" i="3"/>
  <c r="L295" i="3"/>
  <c r="L292" i="3"/>
  <c r="L291" i="3"/>
  <c r="L289" i="3"/>
  <c r="L288" i="3"/>
  <c r="L279" i="3"/>
  <c r="L277" i="3"/>
  <c r="L276" i="3"/>
  <c r="L269" i="3"/>
  <c r="L268" i="3"/>
  <c r="L266" i="3"/>
  <c r="L265" i="3"/>
  <c r="L264" i="3"/>
  <c r="L263" i="3"/>
  <c r="L256" i="3"/>
  <c r="L254" i="3"/>
  <c r="L250" i="3"/>
  <c r="L246" i="3"/>
  <c r="L244" i="3"/>
  <c r="L242" i="3"/>
  <c r="L241" i="3"/>
  <c r="L237" i="3"/>
  <c r="L234" i="3"/>
  <c r="L231" i="3"/>
  <c r="L225" i="3"/>
  <c r="L215" i="3"/>
  <c r="L214" i="3"/>
  <c r="L212" i="3"/>
  <c r="L211" i="3"/>
  <c r="L209" i="3"/>
  <c r="L204" i="3"/>
  <c r="L203" i="3"/>
  <c r="L202" i="3"/>
  <c r="L201" i="3"/>
  <c r="L199" i="3"/>
  <c r="L197" i="3"/>
  <c r="L192" i="3"/>
  <c r="L189" i="3"/>
  <c r="L188" i="3"/>
  <c r="L175" i="3"/>
  <c r="L165" i="3"/>
  <c r="L157" i="3"/>
  <c r="L156" i="3"/>
  <c r="L155" i="3"/>
  <c r="L152" i="3"/>
  <c r="L149" i="3"/>
  <c r="L143" i="3"/>
  <c r="L141" i="3"/>
  <c r="L139" i="3"/>
  <c r="L138" i="3"/>
  <c r="L135" i="3"/>
  <c r="L133" i="3"/>
  <c r="L132" i="3"/>
  <c r="L129" i="3"/>
  <c r="L128" i="3"/>
  <c r="L125" i="3"/>
  <c r="L124" i="3"/>
  <c r="L122" i="3"/>
  <c r="L121" i="3"/>
  <c r="L117" i="3"/>
  <c r="L115" i="3"/>
  <c r="L113" i="3"/>
  <c r="L111" i="3"/>
  <c r="L101" i="3"/>
  <c r="L99" i="3"/>
  <c r="L93" i="3"/>
  <c r="L90" i="3"/>
  <c r="L89" i="3"/>
  <c r="L85" i="3"/>
  <c r="L84" i="3"/>
  <c r="L79" i="3"/>
  <c r="L78" i="3"/>
  <c r="L75" i="3"/>
  <c r="L71" i="3"/>
  <c r="L69" i="3"/>
  <c r="L68" i="3"/>
  <c r="L67" i="3"/>
  <c r="L64" i="3"/>
  <c r="L63" i="3"/>
  <c r="L62" i="3"/>
  <c r="L61" i="3"/>
  <c r="L56" i="3"/>
  <c r="L51" i="3"/>
  <c r="L48" i="3"/>
  <c r="L46" i="3"/>
  <c r="L43" i="3"/>
  <c r="L42" i="3"/>
  <c r="L41" i="3"/>
  <c r="L38" i="3"/>
  <c r="L37" i="3"/>
  <c r="L33" i="3"/>
  <c r="L31" i="3"/>
  <c r="L30" i="3"/>
  <c r="L28" i="3"/>
  <c r="L24" i="3"/>
  <c r="L22" i="3"/>
  <c r="L21" i="3"/>
  <c r="L20" i="3"/>
  <c r="L15" i="3"/>
  <c r="L13" i="3"/>
  <c r="L11" i="3"/>
  <c r="K450" i="3"/>
  <c r="H11" i="3"/>
  <c r="I11" i="3" s="1"/>
  <c r="H12" i="3"/>
  <c r="H13" i="3"/>
  <c r="I13" i="3" s="1"/>
  <c r="H14" i="3"/>
  <c r="I14" i="3"/>
  <c r="J14" i="3"/>
  <c r="L14" i="3" s="1"/>
  <c r="H15" i="3"/>
  <c r="H16" i="3"/>
  <c r="H17" i="3"/>
  <c r="J17" i="3" s="1"/>
  <c r="L17" i="3" s="1"/>
  <c r="H18" i="3"/>
  <c r="I18" i="3" s="1"/>
  <c r="J18" i="3"/>
  <c r="L18" i="3" s="1"/>
  <c r="H19" i="3"/>
  <c r="H20" i="3"/>
  <c r="H21" i="3"/>
  <c r="J21" i="3" s="1"/>
  <c r="I21" i="3"/>
  <c r="H22" i="3"/>
  <c r="I22" i="3" s="1"/>
  <c r="H23" i="3"/>
  <c r="H24" i="3"/>
  <c r="H25" i="3"/>
  <c r="H26" i="3"/>
  <c r="I26" i="3"/>
  <c r="J26" i="3"/>
  <c r="L26" i="3" s="1"/>
  <c r="H27" i="3"/>
  <c r="H28" i="3"/>
  <c r="H29" i="3"/>
  <c r="J29" i="3" s="1"/>
  <c r="L29" i="3" s="1"/>
  <c r="H30" i="3"/>
  <c r="I30" i="3" s="1"/>
  <c r="J30" i="3"/>
  <c r="H31" i="3"/>
  <c r="H32" i="3"/>
  <c r="H33" i="3"/>
  <c r="J33" i="3" s="1"/>
  <c r="I33" i="3"/>
  <c r="H34" i="3"/>
  <c r="H35" i="3"/>
  <c r="I35" i="3" s="1"/>
  <c r="H36" i="3"/>
  <c r="H37" i="3"/>
  <c r="J37" i="3" s="1"/>
  <c r="H38" i="3"/>
  <c r="H39" i="3"/>
  <c r="I39" i="3" s="1"/>
  <c r="H40" i="3"/>
  <c r="H41" i="3"/>
  <c r="J41" i="3" s="1"/>
  <c r="H42" i="3"/>
  <c r="H43" i="3"/>
  <c r="I43" i="3" s="1"/>
  <c r="H44" i="3"/>
  <c r="H45" i="3"/>
  <c r="J45" i="3" s="1"/>
  <c r="L45" i="3" s="1"/>
  <c r="H46" i="3"/>
  <c r="H47" i="3"/>
  <c r="I47" i="3" s="1"/>
  <c r="H48" i="3"/>
  <c r="H49" i="3"/>
  <c r="J49" i="3" s="1"/>
  <c r="L49" i="3" s="1"/>
  <c r="I49" i="3"/>
  <c r="H50" i="3"/>
  <c r="H51" i="3"/>
  <c r="I51" i="3" s="1"/>
  <c r="H52" i="3"/>
  <c r="H53" i="3"/>
  <c r="J53" i="3" s="1"/>
  <c r="L53" i="3" s="1"/>
  <c r="H54" i="3"/>
  <c r="H55" i="3"/>
  <c r="I55" i="3" s="1"/>
  <c r="J55" i="3"/>
  <c r="L55" i="3" s="1"/>
  <c r="H56" i="3"/>
  <c r="H57" i="3"/>
  <c r="J57" i="3" s="1"/>
  <c r="L57" i="3" s="1"/>
  <c r="H58" i="3"/>
  <c r="H59" i="3"/>
  <c r="I59" i="3" s="1"/>
  <c r="H60" i="3"/>
  <c r="H61" i="3"/>
  <c r="J61" i="3" s="1"/>
  <c r="I61" i="3"/>
  <c r="H62" i="3"/>
  <c r="H63" i="3"/>
  <c r="I63" i="3" s="1"/>
  <c r="H64" i="3"/>
  <c r="H65" i="3"/>
  <c r="J65" i="3" s="1"/>
  <c r="L65" i="3" s="1"/>
  <c r="H66" i="3"/>
  <c r="H67" i="3"/>
  <c r="I67" i="3" s="1"/>
  <c r="H68" i="3"/>
  <c r="H69" i="3"/>
  <c r="J69" i="3" s="1"/>
  <c r="H70" i="3"/>
  <c r="H71" i="3"/>
  <c r="I71" i="3" s="1"/>
  <c r="H72" i="3"/>
  <c r="H73" i="3"/>
  <c r="J73" i="3" s="1"/>
  <c r="L73" i="3" s="1"/>
  <c r="I73" i="3"/>
  <c r="H74" i="3"/>
  <c r="H75" i="3"/>
  <c r="I75" i="3" s="1"/>
  <c r="H76" i="3"/>
  <c r="H77" i="3"/>
  <c r="J77" i="3" s="1"/>
  <c r="L77" i="3" s="1"/>
  <c r="H78" i="3"/>
  <c r="H79" i="3"/>
  <c r="I79" i="3" s="1"/>
  <c r="H80" i="3"/>
  <c r="H81" i="3"/>
  <c r="J81" i="3" s="1"/>
  <c r="L81" i="3" s="1"/>
  <c r="H82" i="3"/>
  <c r="H83" i="3"/>
  <c r="I83" i="3" s="1"/>
  <c r="H84" i="3"/>
  <c r="H85" i="3"/>
  <c r="J85" i="3" s="1"/>
  <c r="H86" i="3"/>
  <c r="H87" i="3"/>
  <c r="I87" i="3" s="1"/>
  <c r="H88" i="3"/>
  <c r="H89" i="3"/>
  <c r="H90" i="3"/>
  <c r="J90" i="3" s="1"/>
  <c r="H91" i="3"/>
  <c r="I91" i="3" s="1"/>
  <c r="J91" i="3"/>
  <c r="L91" i="3" s="1"/>
  <c r="H92" i="3"/>
  <c r="H93" i="3"/>
  <c r="H94" i="3"/>
  <c r="I94" i="3"/>
  <c r="J94" i="3"/>
  <c r="L94" i="3" s="1"/>
  <c r="H95" i="3"/>
  <c r="I95" i="3" s="1"/>
  <c r="H96" i="3"/>
  <c r="H97" i="3"/>
  <c r="H98" i="3"/>
  <c r="I98" i="3" s="1"/>
  <c r="J98" i="3"/>
  <c r="L98" i="3" s="1"/>
  <c r="H99" i="3"/>
  <c r="H100" i="3"/>
  <c r="H101" i="3"/>
  <c r="H102" i="3"/>
  <c r="H103" i="3"/>
  <c r="I103" i="3" s="1"/>
  <c r="H104" i="3"/>
  <c r="H105" i="3"/>
  <c r="H106" i="3"/>
  <c r="J106" i="3" s="1"/>
  <c r="L106" i="3" s="1"/>
  <c r="H107" i="3"/>
  <c r="I107" i="3" s="1"/>
  <c r="J107" i="3"/>
  <c r="L107" i="3" s="1"/>
  <c r="H108" i="3"/>
  <c r="H109" i="3"/>
  <c r="H110" i="3"/>
  <c r="I110" i="3"/>
  <c r="J110" i="3"/>
  <c r="L110" i="3" s="1"/>
  <c r="H111" i="3"/>
  <c r="I111" i="3" s="1"/>
  <c r="H112" i="3"/>
  <c r="H113" i="3"/>
  <c r="H114" i="3"/>
  <c r="I114" i="3" s="1"/>
  <c r="J114" i="3"/>
  <c r="L114" i="3" s="1"/>
  <c r="H115" i="3"/>
  <c r="H116" i="3"/>
  <c r="H117" i="3"/>
  <c r="H118" i="3"/>
  <c r="H119" i="3"/>
  <c r="I119" i="3" s="1"/>
  <c r="H120" i="3"/>
  <c r="H121" i="3"/>
  <c r="H122" i="3"/>
  <c r="J122" i="3" s="1"/>
  <c r="H123" i="3"/>
  <c r="I123" i="3" s="1"/>
  <c r="J123" i="3"/>
  <c r="L123" i="3" s="1"/>
  <c r="H124" i="3"/>
  <c r="H125" i="3"/>
  <c r="H126" i="3"/>
  <c r="I126" i="3"/>
  <c r="J126" i="3"/>
  <c r="L126" i="3" s="1"/>
  <c r="H127" i="3"/>
  <c r="I127" i="3" s="1"/>
  <c r="H128" i="3"/>
  <c r="H129" i="3"/>
  <c r="H130" i="3"/>
  <c r="I130" i="3" s="1"/>
  <c r="J130" i="3"/>
  <c r="L130" i="3" s="1"/>
  <c r="H131" i="3"/>
  <c r="H132" i="3"/>
  <c r="H133" i="3"/>
  <c r="H134" i="3"/>
  <c r="I134" i="3" s="1"/>
  <c r="H135" i="3"/>
  <c r="H136" i="3"/>
  <c r="H137" i="3"/>
  <c r="H138" i="3"/>
  <c r="H139" i="3"/>
  <c r="I139" i="3" s="1"/>
  <c r="H140" i="3"/>
  <c r="H141" i="3"/>
  <c r="H142" i="3"/>
  <c r="I142" i="3" s="1"/>
  <c r="J142" i="3"/>
  <c r="L142" i="3" s="1"/>
  <c r="H143" i="3"/>
  <c r="I143" i="3" s="1"/>
  <c r="H144" i="3"/>
  <c r="H145" i="3"/>
  <c r="H146" i="3"/>
  <c r="I146" i="3" s="1"/>
  <c r="H147" i="3"/>
  <c r="H148" i="3"/>
  <c r="H149" i="3"/>
  <c r="H150" i="3"/>
  <c r="I150" i="3" s="1"/>
  <c r="H151" i="3"/>
  <c r="I151" i="3" s="1"/>
  <c r="H152" i="3"/>
  <c r="H153" i="3"/>
  <c r="H154" i="3"/>
  <c r="J154" i="3" s="1"/>
  <c r="L154" i="3" s="1"/>
  <c r="H155" i="3"/>
  <c r="I155" i="3" s="1"/>
  <c r="H156" i="3"/>
  <c r="H157" i="3"/>
  <c r="H158" i="3"/>
  <c r="J158" i="3" s="1"/>
  <c r="L158" i="3" s="1"/>
  <c r="H159" i="3"/>
  <c r="I159" i="3" s="1"/>
  <c r="H160" i="3"/>
  <c r="H161" i="3"/>
  <c r="H162" i="3"/>
  <c r="I162" i="3" s="1"/>
  <c r="J162" i="3"/>
  <c r="L162" i="3" s="1"/>
  <c r="H163" i="3"/>
  <c r="H164" i="3"/>
  <c r="H165" i="3"/>
  <c r="H166" i="3"/>
  <c r="H167" i="3"/>
  <c r="I167" i="3" s="1"/>
  <c r="H168" i="3"/>
  <c r="H169" i="3"/>
  <c r="H170" i="3"/>
  <c r="J170" i="3" s="1"/>
  <c r="L170" i="3" s="1"/>
  <c r="H171" i="3"/>
  <c r="H172" i="3"/>
  <c r="H173" i="3"/>
  <c r="H174" i="3"/>
  <c r="H175" i="3"/>
  <c r="I175" i="3" s="1"/>
  <c r="J175" i="3"/>
  <c r="H176" i="3"/>
  <c r="H177" i="3"/>
  <c r="H178" i="3"/>
  <c r="I178" i="3"/>
  <c r="J178" i="3"/>
  <c r="L178" i="3" s="1"/>
  <c r="H179" i="3"/>
  <c r="H180" i="3"/>
  <c r="J180" i="3" s="1"/>
  <c r="L180" i="3" s="1"/>
  <c r="H181" i="3"/>
  <c r="H182" i="3"/>
  <c r="I182" i="3" s="1"/>
  <c r="H183" i="3"/>
  <c r="H184" i="3"/>
  <c r="J184" i="3" s="1"/>
  <c r="L184" i="3" s="1"/>
  <c r="H185" i="3"/>
  <c r="I185" i="3" s="1"/>
  <c r="H186" i="3"/>
  <c r="I186" i="3" s="1"/>
  <c r="H187" i="3"/>
  <c r="H188" i="3"/>
  <c r="J188" i="3" s="1"/>
  <c r="H189" i="3"/>
  <c r="I189" i="3" s="1"/>
  <c r="H190" i="3"/>
  <c r="H191" i="3"/>
  <c r="H192" i="3"/>
  <c r="J192" i="3" s="1"/>
  <c r="H193" i="3"/>
  <c r="I193" i="3" s="1"/>
  <c r="H194" i="3"/>
  <c r="I194" i="3" s="1"/>
  <c r="H195" i="3"/>
  <c r="H196" i="3"/>
  <c r="J196" i="3" s="1"/>
  <c r="L196" i="3" s="1"/>
  <c r="H197" i="3"/>
  <c r="J197" i="3" s="1"/>
  <c r="H198" i="3"/>
  <c r="I198" i="3" s="1"/>
  <c r="J198" i="3"/>
  <c r="L198" i="3" s="1"/>
  <c r="H199" i="3"/>
  <c r="H200" i="3"/>
  <c r="J200" i="3" s="1"/>
  <c r="L200" i="3" s="1"/>
  <c r="H201" i="3"/>
  <c r="J201" i="3" s="1"/>
  <c r="I201" i="3"/>
  <c r="H202" i="3"/>
  <c r="I202" i="3" s="1"/>
  <c r="H203" i="3"/>
  <c r="H204" i="3"/>
  <c r="J204" i="3" s="1"/>
  <c r="H205" i="3"/>
  <c r="I205" i="3" s="1"/>
  <c r="H206" i="3"/>
  <c r="H207" i="3"/>
  <c r="H208" i="3"/>
  <c r="J208" i="3" s="1"/>
  <c r="L208" i="3" s="1"/>
  <c r="H209" i="3"/>
  <c r="H210" i="3"/>
  <c r="I210" i="3" s="1"/>
  <c r="H211" i="3"/>
  <c r="H212" i="3"/>
  <c r="J212" i="3" s="1"/>
  <c r="H213" i="3"/>
  <c r="J213" i="3" s="1"/>
  <c r="L213" i="3" s="1"/>
  <c r="H214" i="3"/>
  <c r="H215" i="3"/>
  <c r="H216" i="3"/>
  <c r="J216" i="3" s="1"/>
  <c r="L216" i="3" s="1"/>
  <c r="H217" i="3"/>
  <c r="H218" i="3"/>
  <c r="I218" i="3" s="1"/>
  <c r="H219" i="3"/>
  <c r="H220" i="3"/>
  <c r="J220" i="3" s="1"/>
  <c r="L220" i="3" s="1"/>
  <c r="H221" i="3"/>
  <c r="I221" i="3" s="1"/>
  <c r="J221" i="3"/>
  <c r="L221" i="3" s="1"/>
  <c r="H222" i="3"/>
  <c r="H223" i="3"/>
  <c r="H224" i="3"/>
  <c r="J224" i="3" s="1"/>
  <c r="L224" i="3" s="1"/>
  <c r="H225" i="3"/>
  <c r="I225" i="3" s="1"/>
  <c r="H226" i="3"/>
  <c r="I226" i="3" s="1"/>
  <c r="H227" i="3"/>
  <c r="H228" i="3"/>
  <c r="J228" i="3" s="1"/>
  <c r="L228" i="3" s="1"/>
  <c r="H229" i="3"/>
  <c r="J229" i="3" s="1"/>
  <c r="L229" i="3" s="1"/>
  <c r="H230" i="3"/>
  <c r="I230" i="3" s="1"/>
  <c r="H231" i="3"/>
  <c r="H232" i="3"/>
  <c r="J232" i="3" s="1"/>
  <c r="L232" i="3" s="1"/>
  <c r="H233" i="3"/>
  <c r="I233" i="3" s="1"/>
  <c r="H234" i="3"/>
  <c r="I234" i="3" s="1"/>
  <c r="H235" i="3"/>
  <c r="H236" i="3"/>
  <c r="J236" i="3" s="1"/>
  <c r="L236" i="3" s="1"/>
  <c r="H237" i="3"/>
  <c r="I237" i="3" s="1"/>
  <c r="J237" i="3"/>
  <c r="H238" i="3"/>
  <c r="H239" i="3"/>
  <c r="H240" i="3"/>
  <c r="J240" i="3" s="1"/>
  <c r="L240" i="3" s="1"/>
  <c r="H241" i="3"/>
  <c r="I241" i="3" s="1"/>
  <c r="H242" i="3"/>
  <c r="H243" i="3"/>
  <c r="H244" i="3"/>
  <c r="J244" i="3" s="1"/>
  <c r="H245" i="3"/>
  <c r="H246" i="3"/>
  <c r="I246" i="3" s="1"/>
  <c r="H247" i="3"/>
  <c r="H248" i="3"/>
  <c r="J248" i="3" s="1"/>
  <c r="L248" i="3" s="1"/>
  <c r="H249" i="3"/>
  <c r="I249" i="3" s="1"/>
  <c r="J249" i="3"/>
  <c r="L249" i="3" s="1"/>
  <c r="H250" i="3"/>
  <c r="I250" i="3" s="1"/>
  <c r="H251" i="3"/>
  <c r="H252" i="3"/>
  <c r="J252" i="3" s="1"/>
  <c r="L252" i="3" s="1"/>
  <c r="H253" i="3"/>
  <c r="I253" i="3" s="1"/>
  <c r="H254" i="3"/>
  <c r="H255" i="3"/>
  <c r="H256" i="3"/>
  <c r="J256" i="3" s="1"/>
  <c r="H257" i="3"/>
  <c r="I257" i="3" s="1"/>
  <c r="H258" i="3"/>
  <c r="I258" i="3" s="1"/>
  <c r="H259" i="3"/>
  <c r="H260" i="3"/>
  <c r="J260" i="3" s="1"/>
  <c r="L260" i="3" s="1"/>
  <c r="H261" i="3"/>
  <c r="J261" i="3" s="1"/>
  <c r="L261" i="3" s="1"/>
  <c r="H262" i="3"/>
  <c r="I262" i="3" s="1"/>
  <c r="H263" i="3"/>
  <c r="H264" i="3"/>
  <c r="J264" i="3" s="1"/>
  <c r="H265" i="3"/>
  <c r="J265" i="3" s="1"/>
  <c r="H266" i="3"/>
  <c r="I266" i="3" s="1"/>
  <c r="H267" i="3"/>
  <c r="H268" i="3"/>
  <c r="J268" i="3" s="1"/>
  <c r="H269" i="3"/>
  <c r="I269" i="3" s="1"/>
  <c r="J269" i="3"/>
  <c r="H270" i="3"/>
  <c r="H271" i="3"/>
  <c r="H272" i="3"/>
  <c r="J272" i="3" s="1"/>
  <c r="L272" i="3" s="1"/>
  <c r="H273" i="3"/>
  <c r="H274" i="3"/>
  <c r="I274" i="3" s="1"/>
  <c r="H275" i="3"/>
  <c r="H276" i="3"/>
  <c r="J276" i="3" s="1"/>
  <c r="H277" i="3"/>
  <c r="J277" i="3" s="1"/>
  <c r="H278" i="3"/>
  <c r="H279" i="3"/>
  <c r="H280" i="3"/>
  <c r="J280" i="3" s="1"/>
  <c r="L280" i="3" s="1"/>
  <c r="H281" i="3"/>
  <c r="H282" i="3"/>
  <c r="I282" i="3" s="1"/>
  <c r="J282" i="3"/>
  <c r="L282" i="3" s="1"/>
  <c r="H283" i="3"/>
  <c r="H284" i="3"/>
  <c r="J284" i="3" s="1"/>
  <c r="L284" i="3" s="1"/>
  <c r="H285" i="3"/>
  <c r="I285" i="3"/>
  <c r="J285" i="3"/>
  <c r="L285" i="3" s="1"/>
  <c r="H286" i="3"/>
  <c r="H287" i="3"/>
  <c r="H288" i="3"/>
  <c r="J288" i="3" s="1"/>
  <c r="H289" i="3"/>
  <c r="I289" i="3" s="1"/>
  <c r="H290" i="3"/>
  <c r="I290" i="3" s="1"/>
  <c r="H291" i="3"/>
  <c r="H292" i="3"/>
  <c r="J292" i="3" s="1"/>
  <c r="H293" i="3"/>
  <c r="J293" i="3" s="1"/>
  <c r="L293" i="3" s="1"/>
  <c r="H294" i="3"/>
  <c r="I294" i="3" s="1"/>
  <c r="H295" i="3"/>
  <c r="H296" i="3"/>
  <c r="J296" i="3" s="1"/>
  <c r="L296" i="3" s="1"/>
  <c r="H297" i="3"/>
  <c r="I297" i="3" s="1"/>
  <c r="J297" i="3"/>
  <c r="L297" i="3" s="1"/>
  <c r="H298" i="3"/>
  <c r="I298" i="3" s="1"/>
  <c r="H299" i="3"/>
  <c r="H300" i="3"/>
  <c r="J300" i="3" s="1"/>
  <c r="L300" i="3" s="1"/>
  <c r="H301" i="3"/>
  <c r="I301" i="3" s="1"/>
  <c r="H302" i="3"/>
  <c r="H303" i="3"/>
  <c r="H304" i="3"/>
  <c r="I304" i="3" s="1"/>
  <c r="H305" i="3"/>
  <c r="H306" i="3"/>
  <c r="I306" i="3" s="1"/>
  <c r="H307" i="3"/>
  <c r="J307" i="3" s="1"/>
  <c r="L307" i="3" s="1"/>
  <c r="H308" i="3"/>
  <c r="I308" i="3" s="1"/>
  <c r="H309" i="3"/>
  <c r="I309" i="3" s="1"/>
  <c r="H310" i="3"/>
  <c r="I310" i="3" s="1"/>
  <c r="H311" i="3"/>
  <c r="J311" i="3" s="1"/>
  <c r="H312" i="3"/>
  <c r="I312" i="3" s="1"/>
  <c r="H313" i="3"/>
  <c r="H314" i="3"/>
  <c r="I314" i="3" s="1"/>
  <c r="H315" i="3"/>
  <c r="J315" i="3" s="1"/>
  <c r="L315" i="3" s="1"/>
  <c r="H316" i="3"/>
  <c r="I316" i="3" s="1"/>
  <c r="H317" i="3"/>
  <c r="I317" i="3" s="1"/>
  <c r="H318" i="3"/>
  <c r="I318" i="3" s="1"/>
  <c r="H319" i="3"/>
  <c r="J319" i="3" s="1"/>
  <c r="L319" i="3" s="1"/>
  <c r="H320" i="3"/>
  <c r="I320" i="3" s="1"/>
  <c r="H321" i="3"/>
  <c r="H322" i="3"/>
  <c r="I322" i="3" s="1"/>
  <c r="H323" i="3"/>
  <c r="J323" i="3" s="1"/>
  <c r="L323" i="3" s="1"/>
  <c r="H324" i="3"/>
  <c r="I324" i="3" s="1"/>
  <c r="H325" i="3"/>
  <c r="I325" i="3" s="1"/>
  <c r="H326" i="3"/>
  <c r="I326" i="3" s="1"/>
  <c r="H327" i="3"/>
  <c r="J327" i="3" s="1"/>
  <c r="L327" i="3" s="1"/>
  <c r="H328" i="3"/>
  <c r="I328" i="3" s="1"/>
  <c r="H329" i="3"/>
  <c r="H330" i="3"/>
  <c r="I330" i="3" s="1"/>
  <c r="H331" i="3"/>
  <c r="J331" i="3" s="1"/>
  <c r="L331" i="3" s="1"/>
  <c r="H332" i="3"/>
  <c r="I332" i="3" s="1"/>
  <c r="H333" i="3"/>
  <c r="I333" i="3" s="1"/>
  <c r="H334" i="3"/>
  <c r="I334" i="3" s="1"/>
  <c r="H335" i="3"/>
  <c r="J335" i="3" s="1"/>
  <c r="L335" i="3" s="1"/>
  <c r="H336" i="3"/>
  <c r="J336" i="3" s="1"/>
  <c r="L336" i="3" s="1"/>
  <c r="H337" i="3"/>
  <c r="I337" i="3" s="1"/>
  <c r="H338" i="3"/>
  <c r="I338" i="3" s="1"/>
  <c r="H339" i="3"/>
  <c r="J339" i="3" s="1"/>
  <c r="L339" i="3" s="1"/>
  <c r="H340" i="3"/>
  <c r="H341" i="3"/>
  <c r="J341" i="3" s="1"/>
  <c r="L341" i="3" s="1"/>
  <c r="H342" i="3"/>
  <c r="I342" i="3" s="1"/>
  <c r="H343" i="3"/>
  <c r="J343" i="3" s="1"/>
  <c r="H344" i="3"/>
  <c r="I344" i="3" s="1"/>
  <c r="H345" i="3"/>
  <c r="H346" i="3"/>
  <c r="I346" i="3" s="1"/>
  <c r="H347" i="3"/>
  <c r="H348" i="3"/>
  <c r="I348" i="3" s="1"/>
  <c r="H349" i="3"/>
  <c r="I349" i="3" s="1"/>
  <c r="H350" i="3"/>
  <c r="I350" i="3" s="1"/>
  <c r="H351" i="3"/>
  <c r="J351" i="3" s="1"/>
  <c r="L351" i="3" s="1"/>
  <c r="H352" i="3"/>
  <c r="J352" i="3" s="1"/>
  <c r="L352" i="3" s="1"/>
  <c r="H353" i="3"/>
  <c r="I353" i="3" s="1"/>
  <c r="J353" i="3"/>
  <c r="L353" i="3" s="1"/>
  <c r="H354" i="3"/>
  <c r="I354" i="3" s="1"/>
  <c r="H355" i="3"/>
  <c r="J355" i="3" s="1"/>
  <c r="L355" i="3" s="1"/>
  <c r="H356" i="3"/>
  <c r="H357" i="3"/>
  <c r="J357" i="3" s="1"/>
  <c r="L357" i="3" s="1"/>
  <c r="H358" i="3"/>
  <c r="I358" i="3" s="1"/>
  <c r="H359" i="3"/>
  <c r="J359" i="3" s="1"/>
  <c r="L359" i="3" s="1"/>
  <c r="I359" i="3"/>
  <c r="H360" i="3"/>
  <c r="I360" i="3" s="1"/>
  <c r="H361" i="3"/>
  <c r="H362" i="3"/>
  <c r="I362" i="3" s="1"/>
  <c r="H363" i="3"/>
  <c r="J363" i="3" s="1"/>
  <c r="L363" i="3" s="1"/>
  <c r="H364" i="3"/>
  <c r="H365" i="3"/>
  <c r="J365" i="3" s="1"/>
  <c r="L365" i="3" s="1"/>
  <c r="H366" i="3"/>
  <c r="I366" i="3" s="1"/>
  <c r="H367" i="3"/>
  <c r="J367" i="3" s="1"/>
  <c r="L367" i="3" s="1"/>
  <c r="H368" i="3"/>
  <c r="I368" i="3" s="1"/>
  <c r="H369" i="3"/>
  <c r="H370" i="3"/>
  <c r="I370" i="3" s="1"/>
  <c r="H371" i="3"/>
  <c r="H372" i="3"/>
  <c r="I372" i="3" s="1"/>
  <c r="H373" i="3"/>
  <c r="I373" i="3" s="1"/>
  <c r="H374" i="3"/>
  <c r="I374" i="3" s="1"/>
  <c r="H375" i="3"/>
  <c r="H376" i="3"/>
  <c r="I376" i="3" s="1"/>
  <c r="J376" i="3"/>
  <c r="L376" i="3" s="1"/>
  <c r="H377" i="3"/>
  <c r="I377" i="3" s="1"/>
  <c r="H378" i="3"/>
  <c r="I378" i="3" s="1"/>
  <c r="H379" i="3"/>
  <c r="J379" i="3" s="1"/>
  <c r="L379" i="3" s="1"/>
  <c r="H380" i="3"/>
  <c r="J380" i="3" s="1"/>
  <c r="L380" i="3" s="1"/>
  <c r="I380" i="3"/>
  <c r="H381" i="3"/>
  <c r="I381" i="3" s="1"/>
  <c r="H382" i="3"/>
  <c r="I382" i="3" s="1"/>
  <c r="H383" i="3"/>
  <c r="J383" i="3" s="1"/>
  <c r="L383" i="3" s="1"/>
  <c r="H384" i="3"/>
  <c r="I384" i="3" s="1"/>
  <c r="H385" i="3"/>
  <c r="J385" i="3" s="1"/>
  <c r="L385" i="3" s="1"/>
  <c r="H386" i="3"/>
  <c r="I386" i="3" s="1"/>
  <c r="H387" i="3"/>
  <c r="J387" i="3" s="1"/>
  <c r="L387" i="3" s="1"/>
  <c r="H388" i="3"/>
  <c r="I388" i="3" s="1"/>
  <c r="J388" i="3"/>
  <c r="L388" i="3" s="1"/>
  <c r="H389" i="3"/>
  <c r="I389" i="3" s="1"/>
  <c r="H390" i="3"/>
  <c r="I390" i="3" s="1"/>
  <c r="H391" i="3"/>
  <c r="H392" i="3"/>
  <c r="I392" i="3" s="1"/>
  <c r="H393" i="3"/>
  <c r="I393" i="3" s="1"/>
  <c r="H394" i="3"/>
  <c r="I394" i="3" s="1"/>
  <c r="H395" i="3"/>
  <c r="J395" i="3" s="1"/>
  <c r="L395" i="3" s="1"/>
  <c r="H396" i="3"/>
  <c r="J396" i="3" s="1"/>
  <c r="L396" i="3" s="1"/>
  <c r="H397" i="3"/>
  <c r="J397" i="3" s="1"/>
  <c r="L397" i="3" s="1"/>
  <c r="H398" i="3"/>
  <c r="I398" i="3" s="1"/>
  <c r="H399" i="3"/>
  <c r="J399" i="3" s="1"/>
  <c r="L399" i="3" s="1"/>
  <c r="I399" i="3"/>
  <c r="H400" i="3"/>
  <c r="I400" i="3" s="1"/>
  <c r="H401" i="3"/>
  <c r="J401" i="3" s="1"/>
  <c r="L401" i="3" s="1"/>
  <c r="H402" i="3"/>
  <c r="I402" i="3" s="1"/>
  <c r="H403" i="3"/>
  <c r="J403" i="3" s="1"/>
  <c r="L403" i="3" s="1"/>
  <c r="H404" i="3"/>
  <c r="I404" i="3"/>
  <c r="J404" i="3"/>
  <c r="L404" i="3" s="1"/>
  <c r="H405" i="3"/>
  <c r="I405" i="3" s="1"/>
  <c r="H406" i="3"/>
  <c r="I406" i="3" s="1"/>
  <c r="H407" i="3"/>
  <c r="H408" i="3"/>
  <c r="J408" i="3" s="1"/>
  <c r="L408" i="3" s="1"/>
  <c r="H409" i="3"/>
  <c r="I409" i="3" s="1"/>
  <c r="H410" i="3"/>
  <c r="I410" i="3" s="1"/>
  <c r="H411" i="3"/>
  <c r="J411" i="3" s="1"/>
  <c r="L411" i="3" s="1"/>
  <c r="H412" i="3"/>
  <c r="J412" i="3" s="1"/>
  <c r="L412" i="3" s="1"/>
  <c r="H413" i="3"/>
  <c r="I413" i="3"/>
  <c r="J413" i="3"/>
  <c r="L413" i="3" s="1"/>
  <c r="H414" i="3"/>
  <c r="I414" i="3" s="1"/>
  <c r="H415" i="3"/>
  <c r="J415" i="3" s="1"/>
  <c r="I415" i="3"/>
  <c r="H416" i="3"/>
  <c r="I416" i="3" s="1"/>
  <c r="H417" i="3"/>
  <c r="J417" i="3" s="1"/>
  <c r="L417" i="3" s="1"/>
  <c r="H418" i="3"/>
  <c r="I418" i="3" s="1"/>
  <c r="H419" i="3"/>
  <c r="J419" i="3" s="1"/>
  <c r="L419" i="3" s="1"/>
  <c r="H420" i="3"/>
  <c r="I420" i="3" s="1"/>
  <c r="J420" i="3"/>
  <c r="L420" i="3" s="1"/>
  <c r="H421" i="3"/>
  <c r="I421" i="3" s="1"/>
  <c r="H422" i="3"/>
  <c r="I422" i="3" s="1"/>
  <c r="H423" i="3"/>
  <c r="H424" i="3"/>
  <c r="I424" i="3" s="1"/>
  <c r="H425" i="3"/>
  <c r="I425" i="3" s="1"/>
  <c r="H426" i="3"/>
  <c r="I426" i="3" s="1"/>
  <c r="H427" i="3"/>
  <c r="J427" i="3" s="1"/>
  <c r="L427" i="3" s="1"/>
  <c r="H428" i="3"/>
  <c r="J428" i="3" s="1"/>
  <c r="L428" i="3" s="1"/>
  <c r="H429" i="3"/>
  <c r="I429" i="3" s="1"/>
  <c r="H430" i="3"/>
  <c r="I430" i="3" s="1"/>
  <c r="H431" i="3"/>
  <c r="J431" i="3" s="1"/>
  <c r="L431" i="3" s="1"/>
  <c r="H432" i="3"/>
  <c r="I432" i="3" s="1"/>
  <c r="H433" i="3"/>
  <c r="J433" i="3" s="1"/>
  <c r="L433" i="3" s="1"/>
  <c r="H434" i="3"/>
  <c r="I434" i="3" s="1"/>
  <c r="H435" i="3"/>
  <c r="J435" i="3" s="1"/>
  <c r="L435" i="3" s="1"/>
  <c r="H436" i="3"/>
  <c r="I436" i="3" s="1"/>
  <c r="H437" i="3"/>
  <c r="I437" i="3" s="1"/>
  <c r="H438" i="3"/>
  <c r="I438" i="3" s="1"/>
  <c r="H439" i="3"/>
  <c r="H440" i="3"/>
  <c r="I440" i="3" s="1"/>
  <c r="J440" i="3"/>
  <c r="L440" i="3" s="1"/>
  <c r="H441" i="3"/>
  <c r="I441" i="3" s="1"/>
  <c r="H442" i="3"/>
  <c r="I442" i="3" s="1"/>
  <c r="H443" i="3"/>
  <c r="J443" i="3" s="1"/>
  <c r="L443" i="3" s="1"/>
  <c r="H444" i="3"/>
  <c r="J444" i="3" s="1"/>
  <c r="L444" i="3" s="1"/>
  <c r="I444" i="3"/>
  <c r="H445" i="3"/>
  <c r="I445" i="3" s="1"/>
  <c r="H446" i="3"/>
  <c r="I446" i="3" s="1"/>
  <c r="H447" i="3"/>
  <c r="J447" i="3" s="1"/>
  <c r="L447" i="3" s="1"/>
  <c r="H448" i="3"/>
  <c r="I448" i="3" s="1"/>
  <c r="H10" i="3"/>
  <c r="J10" i="3" s="1"/>
  <c r="L10" i="3" s="1"/>
  <c r="G450" i="3"/>
  <c r="F450" i="3"/>
  <c r="D450" i="3"/>
  <c r="C450" i="3"/>
  <c r="N55" i="13" l="1"/>
  <c r="Q16" i="13"/>
  <c r="U16" i="13"/>
  <c r="U10" i="13"/>
  <c r="Q10" i="13"/>
  <c r="U26" i="13"/>
  <c r="Q66" i="13"/>
  <c r="U66" i="13"/>
  <c r="N15" i="13"/>
  <c r="U33" i="13"/>
  <c r="U37" i="13"/>
  <c r="Q37" i="13"/>
  <c r="Q41" i="13"/>
  <c r="U41" i="13"/>
  <c r="U49" i="13"/>
  <c r="Q49" i="13"/>
  <c r="Q69" i="13"/>
  <c r="U69" i="13"/>
  <c r="U77" i="13"/>
  <c r="U97" i="13"/>
  <c r="U117" i="13"/>
  <c r="Q117" i="13"/>
  <c r="U125" i="13"/>
  <c r="Q125" i="13"/>
  <c r="U129" i="13"/>
  <c r="Q129" i="13"/>
  <c r="U141" i="13"/>
  <c r="U145" i="13"/>
  <c r="Q161" i="13"/>
  <c r="U161" i="13"/>
  <c r="Q165" i="13"/>
  <c r="U165" i="13"/>
  <c r="U169" i="13"/>
  <c r="Q181" i="13"/>
  <c r="U181" i="13"/>
  <c r="O209" i="13"/>
  <c r="Q229" i="13"/>
  <c r="U229" i="13"/>
  <c r="O241" i="13"/>
  <c r="U253" i="13"/>
  <c r="U261" i="13"/>
  <c r="Q261" i="13"/>
  <c r="Q269" i="13"/>
  <c r="U269" i="13"/>
  <c r="U273" i="13"/>
  <c r="Q273" i="13"/>
  <c r="Q277" i="13"/>
  <c r="U277" i="13"/>
  <c r="Q281" i="13"/>
  <c r="U281" i="13"/>
  <c r="Q285" i="13"/>
  <c r="U285" i="13"/>
  <c r="U293" i="13"/>
  <c r="Q293" i="13"/>
  <c r="U309" i="13"/>
  <c r="Q313" i="13"/>
  <c r="U313" i="13"/>
  <c r="U321" i="13"/>
  <c r="Q329" i="13"/>
  <c r="U329" i="13"/>
  <c r="Q353" i="13"/>
  <c r="U353" i="13"/>
  <c r="U377" i="13"/>
  <c r="U381" i="13"/>
  <c r="Q381" i="13"/>
  <c r="U389" i="13"/>
  <c r="Q389" i="13"/>
  <c r="U393" i="13"/>
  <c r="Q393" i="13"/>
  <c r="U401" i="13"/>
  <c r="Q401" i="13"/>
  <c r="U441" i="13"/>
  <c r="Q441" i="13"/>
  <c r="U461" i="13"/>
  <c r="Q461" i="13"/>
  <c r="U465" i="13"/>
  <c r="U473" i="13"/>
  <c r="Q473" i="13"/>
  <c r="U477" i="13"/>
  <c r="Q477" i="13"/>
  <c r="Q481" i="13"/>
  <c r="U481" i="13"/>
  <c r="U497" i="13"/>
  <c r="Q497" i="13"/>
  <c r="U501" i="13"/>
  <c r="U505" i="13"/>
  <c r="Q509" i="13"/>
  <c r="U509" i="13"/>
  <c r="U513" i="13"/>
  <c r="U533" i="13"/>
  <c r="Q533" i="13"/>
  <c r="U537" i="13"/>
  <c r="Q561" i="13"/>
  <c r="U561" i="13"/>
  <c r="Q577" i="13"/>
  <c r="U577" i="13"/>
  <c r="U589" i="13"/>
  <c r="Q589" i="13"/>
  <c r="O617" i="13"/>
  <c r="U621" i="13"/>
  <c r="Q625" i="13"/>
  <c r="U625" i="13"/>
  <c r="Q629" i="13"/>
  <c r="U629" i="13"/>
  <c r="U657" i="13"/>
  <c r="O665" i="13"/>
  <c r="Q669" i="13"/>
  <c r="U669" i="13"/>
  <c r="U673" i="13"/>
  <c r="Q673" i="13"/>
  <c r="U677" i="13"/>
  <c r="Q677" i="13"/>
  <c r="U681" i="13"/>
  <c r="Q681" i="13"/>
  <c r="Q685" i="13"/>
  <c r="U685" i="13"/>
  <c r="Q689" i="13"/>
  <c r="U689" i="13"/>
  <c r="U693" i="13"/>
  <c r="U701" i="13"/>
  <c r="Q701" i="13"/>
  <c r="U705" i="13"/>
  <c r="U717" i="13"/>
  <c r="Q717" i="13"/>
  <c r="U721" i="13"/>
  <c r="U733" i="13"/>
  <c r="U765" i="13"/>
  <c r="Q765" i="13"/>
  <c r="U781" i="13"/>
  <c r="U976" i="13"/>
  <c r="U980" i="13"/>
  <c r="U984" i="13"/>
  <c r="U988" i="13"/>
  <c r="U992" i="13"/>
  <c r="U996" i="13"/>
  <c r="Q996" i="13"/>
  <c r="U1000" i="13"/>
  <c r="U1004" i="13"/>
  <c r="U1008" i="13"/>
  <c r="Q1008" i="13"/>
  <c r="U1012" i="13"/>
  <c r="U1016" i="13"/>
  <c r="Q1016" i="13"/>
  <c r="U1020" i="13"/>
  <c r="Q1020" i="13"/>
  <c r="Q1024" i="13"/>
  <c r="U1024" i="13"/>
  <c r="U1028" i="13"/>
  <c r="U1032" i="13"/>
  <c r="Q1032" i="13"/>
  <c r="U1036" i="13"/>
  <c r="U1040" i="13"/>
  <c r="Q1040" i="13"/>
  <c r="U1044" i="13"/>
  <c r="Q1048" i="13"/>
  <c r="U1048" i="13"/>
  <c r="U1052" i="13"/>
  <c r="Q1052" i="13"/>
  <c r="U1056" i="13"/>
  <c r="Q1056" i="13"/>
  <c r="U1060" i="13"/>
  <c r="Q1060" i="13"/>
  <c r="U1064" i="13"/>
  <c r="Q1064" i="13"/>
  <c r="U1068" i="13"/>
  <c r="U24" i="13"/>
  <c r="O72" i="13"/>
  <c r="U80" i="13"/>
  <c r="U100" i="13"/>
  <c r="Q108" i="13"/>
  <c r="U108" i="13"/>
  <c r="U112" i="13"/>
  <c r="Q112" i="13"/>
  <c r="Q124" i="13"/>
  <c r="U124" i="13"/>
  <c r="U128" i="13"/>
  <c r="U132" i="13"/>
  <c r="U136" i="13"/>
  <c r="Q136" i="13"/>
  <c r="Q140" i="13"/>
  <c r="U140" i="13"/>
  <c r="U148" i="13"/>
  <c r="U156" i="13"/>
  <c r="Q156" i="13"/>
  <c r="U160" i="13"/>
  <c r="Q160" i="13"/>
  <c r="U168" i="13"/>
  <c r="U172" i="13"/>
  <c r="U180" i="13"/>
  <c r="Q180" i="13"/>
  <c r="Q200" i="13"/>
  <c r="U200" i="13"/>
  <c r="Q208" i="13"/>
  <c r="U208" i="13"/>
  <c r="U216" i="13"/>
  <c r="Q216" i="13"/>
  <c r="Q220" i="13"/>
  <c r="U220" i="13"/>
  <c r="U240" i="13"/>
  <c r="Q240" i="13"/>
  <c r="Q256" i="13"/>
  <c r="U256" i="13"/>
  <c r="U272" i="13"/>
  <c r="U280" i="13"/>
  <c r="U284" i="13"/>
  <c r="U288" i="13"/>
  <c r="U292" i="13"/>
  <c r="Q292" i="13"/>
  <c r="U296" i="13"/>
  <c r="U300" i="13"/>
  <c r="Q308" i="13"/>
  <c r="U308" i="13"/>
  <c r="Q312" i="13"/>
  <c r="U312" i="13"/>
  <c r="U316" i="13"/>
  <c r="Q316" i="13"/>
  <c r="Q320" i="13"/>
  <c r="U320" i="13"/>
  <c r="Q332" i="13"/>
  <c r="U332" i="13"/>
  <c r="U336" i="13"/>
  <c r="Q336" i="13"/>
  <c r="U368" i="13"/>
  <c r="Q368" i="13"/>
  <c r="U372" i="13"/>
  <c r="Q372" i="13"/>
  <c r="U376" i="13"/>
  <c r="Q376" i="13"/>
  <c r="U380" i="13"/>
  <c r="Q380" i="13"/>
  <c r="Q388" i="13"/>
  <c r="U388" i="13"/>
  <c r="U392" i="13"/>
  <c r="Q392" i="13"/>
  <c r="U396" i="13"/>
  <c r="Q396" i="13"/>
  <c r="U416" i="13"/>
  <c r="Q416" i="13"/>
  <c r="U424" i="13"/>
  <c r="Q428" i="13"/>
  <c r="U428" i="13"/>
  <c r="U436" i="13"/>
  <c r="U452" i="13"/>
  <c r="Q460" i="13"/>
  <c r="U460" i="13"/>
  <c r="Q468" i="13"/>
  <c r="U468" i="13"/>
  <c r="U476" i="13"/>
  <c r="U480" i="13"/>
  <c r="Q480" i="13"/>
  <c r="Q500" i="13"/>
  <c r="U500" i="13"/>
  <c r="U504" i="13"/>
  <c r="Q504" i="13"/>
  <c r="Q508" i="13"/>
  <c r="U508" i="13"/>
  <c r="U516" i="13"/>
  <c r="Q532" i="13"/>
  <c r="U532" i="13"/>
  <c r="U536" i="13"/>
  <c r="Q548" i="13"/>
  <c r="U548" i="13"/>
  <c r="Q616" i="13"/>
  <c r="U616" i="13"/>
  <c r="Q620" i="13"/>
  <c r="U620" i="13"/>
  <c r="U624" i="13"/>
  <c r="Q624" i="13"/>
  <c r="U636" i="13"/>
  <c r="Q636" i="13"/>
  <c r="Q664" i="13"/>
  <c r="U664" i="13"/>
  <c r="Q668" i="13"/>
  <c r="U668" i="13"/>
  <c r="U672" i="13"/>
  <c r="Q676" i="13"/>
  <c r="U676" i="13"/>
  <c r="U680" i="13"/>
  <c r="Q684" i="13"/>
  <c r="U684" i="13"/>
  <c r="Q696" i="13"/>
  <c r="U696" i="13"/>
  <c r="Q700" i="13"/>
  <c r="U700" i="13"/>
  <c r="U712" i="13"/>
  <c r="Q712" i="13"/>
  <c r="Q716" i="13"/>
  <c r="U716" i="13"/>
  <c r="U724" i="13"/>
  <c r="U728" i="13"/>
  <c r="Q728" i="13"/>
  <c r="U732" i="13"/>
  <c r="Q732" i="13"/>
  <c r="Q740" i="13"/>
  <c r="U740" i="13"/>
  <c r="U744" i="13"/>
  <c r="Q744" i="13"/>
  <c r="U756" i="13"/>
  <c r="Q764" i="13"/>
  <c r="U764" i="13"/>
  <c r="U776" i="13"/>
  <c r="Q776" i="13"/>
  <c r="Q780" i="13"/>
  <c r="U780" i="13"/>
  <c r="U784" i="13"/>
  <c r="Q784" i="13"/>
  <c r="U788" i="13"/>
  <c r="Q788" i="13"/>
  <c r="U804" i="13"/>
  <c r="Q808" i="13"/>
  <c r="U808" i="13"/>
  <c r="U816" i="13"/>
  <c r="U820" i="13"/>
  <c r="Q820" i="13"/>
  <c r="U826" i="13"/>
  <c r="Q826" i="13"/>
  <c r="U828" i="13"/>
  <c r="Q830" i="13"/>
  <c r="U830" i="13"/>
  <c r="U836" i="13"/>
  <c r="Q836" i="13"/>
  <c r="U842" i="13"/>
  <c r="Q846" i="13"/>
  <c r="U846" i="13"/>
  <c r="U852" i="13"/>
  <c r="Q852" i="13"/>
  <c r="U854" i="13"/>
  <c r="Q854" i="13"/>
  <c r="U860" i="13"/>
  <c r="U864" i="13"/>
  <c r="Q864" i="13"/>
  <c r="U870" i="13"/>
  <c r="Q872" i="13"/>
  <c r="U872" i="13"/>
  <c r="U876" i="13"/>
  <c r="Q876" i="13"/>
  <c r="U878" i="13"/>
  <c r="U890" i="13"/>
  <c r="Q890" i="13"/>
  <c r="Q894" i="13"/>
  <c r="U894" i="13"/>
  <c r="Q898" i="13"/>
  <c r="U898" i="13"/>
  <c r="Q904" i="13"/>
  <c r="U904" i="13"/>
  <c r="U912" i="13"/>
  <c r="U914" i="13"/>
  <c r="U918" i="13"/>
  <c r="Q918" i="13"/>
  <c r="Q920" i="13"/>
  <c r="U920" i="13"/>
  <c r="U922" i="13"/>
  <c r="U924" i="13"/>
  <c r="Q930" i="13"/>
  <c r="U930" i="13"/>
  <c r="U940" i="13"/>
  <c r="Q944" i="13"/>
  <c r="U944" i="13"/>
  <c r="Q950" i="13"/>
  <c r="U950" i="13"/>
  <c r="U952" i="13"/>
  <c r="Q952" i="13"/>
  <c r="U954" i="13"/>
  <c r="Q954" i="13"/>
  <c r="U968" i="13"/>
  <c r="Q968" i="13"/>
  <c r="Q975" i="13"/>
  <c r="U975" i="13"/>
  <c r="U983" i="13"/>
  <c r="Q983" i="13"/>
  <c r="Q987" i="13"/>
  <c r="U987" i="13"/>
  <c r="Q991" i="13"/>
  <c r="U991" i="13"/>
  <c r="U995" i="13"/>
  <c r="U999" i="13"/>
  <c r="U1003" i="13"/>
  <c r="U1007" i="13"/>
  <c r="U1011" i="13"/>
  <c r="Q1011" i="13"/>
  <c r="Q1015" i="13"/>
  <c r="U1015" i="13"/>
  <c r="Q1019" i="13"/>
  <c r="U1019" i="13"/>
  <c r="Q1023" i="13"/>
  <c r="U1023" i="13"/>
  <c r="U1027" i="13"/>
  <c r="Q1027" i="13"/>
  <c r="U1031" i="13"/>
  <c r="Q1031" i="13"/>
  <c r="Q1035" i="13"/>
  <c r="U1035" i="13"/>
  <c r="Q1039" i="13"/>
  <c r="U1039" i="13"/>
  <c r="U1043" i="13"/>
  <c r="Q1043" i="13"/>
  <c r="U1047" i="13"/>
  <c r="Q1047" i="13"/>
  <c r="U1051" i="13"/>
  <c r="U1055" i="13"/>
  <c r="U1059" i="13"/>
  <c r="Q1063" i="13"/>
  <c r="U1063" i="13"/>
  <c r="U1067" i="13"/>
  <c r="U28" i="13"/>
  <c r="Q28" i="13"/>
  <c r="U11" i="13"/>
  <c r="Q11" i="13"/>
  <c r="U15" i="13"/>
  <c r="Q15" i="13"/>
  <c r="U23" i="13"/>
  <c r="Q23" i="13"/>
  <c r="Q27" i="13"/>
  <c r="U27" i="13"/>
  <c r="U39" i="13"/>
  <c r="Q47" i="13"/>
  <c r="U47" i="13"/>
  <c r="N71" i="13"/>
  <c r="O71" i="13"/>
  <c r="U75" i="13"/>
  <c r="Q75" i="13"/>
  <c r="N79" i="13"/>
  <c r="O79" i="13"/>
  <c r="Q83" i="13"/>
  <c r="U83" i="13"/>
  <c r="U111" i="13"/>
  <c r="Q123" i="13"/>
  <c r="U123" i="13"/>
  <c r="U127" i="13"/>
  <c r="Q127" i="13"/>
  <c r="Q143" i="13"/>
  <c r="U143" i="13"/>
  <c r="U147" i="13"/>
  <c r="Q151" i="13"/>
  <c r="U151" i="13"/>
  <c r="U155" i="13"/>
  <c r="U159" i="13"/>
  <c r="Q159" i="13"/>
  <c r="U163" i="13"/>
  <c r="Q163" i="13"/>
  <c r="Q167" i="13"/>
  <c r="U167" i="13"/>
  <c r="U203" i="13"/>
  <c r="Q203" i="13"/>
  <c r="U235" i="13"/>
  <c r="U239" i="13"/>
  <c r="Q239" i="13"/>
  <c r="U243" i="13"/>
  <c r="Q243" i="13"/>
  <c r="Q259" i="13"/>
  <c r="U259" i="13"/>
  <c r="U267" i="13"/>
  <c r="Q267" i="13"/>
  <c r="U283" i="13"/>
  <c r="Q291" i="13"/>
  <c r="U291" i="13"/>
  <c r="Q299" i="13"/>
  <c r="U299" i="13"/>
  <c r="U303" i="13"/>
  <c r="U307" i="13"/>
  <c r="Q307" i="13"/>
  <c r="Q311" i="13"/>
  <c r="U311" i="13"/>
  <c r="U323" i="13"/>
  <c r="Q323" i="13"/>
  <c r="U339" i="13"/>
  <c r="Q339" i="13"/>
  <c r="Q347" i="13"/>
  <c r="U347" i="13"/>
  <c r="U351" i="13"/>
  <c r="U355" i="13"/>
  <c r="Q355" i="13"/>
  <c r="U379" i="13"/>
  <c r="Q379" i="13"/>
  <c r="Q383" i="13"/>
  <c r="U383" i="13"/>
  <c r="Q387" i="13"/>
  <c r="U387" i="13"/>
  <c r="U391" i="13"/>
  <c r="Q391" i="13"/>
  <c r="Q395" i="13"/>
  <c r="U395" i="13"/>
  <c r="U399" i="13"/>
  <c r="Q399" i="13"/>
  <c r="Q423" i="13"/>
  <c r="U423" i="13"/>
  <c r="U427" i="13"/>
  <c r="Q427" i="13"/>
  <c r="Q459" i="13"/>
  <c r="U459" i="13"/>
  <c r="U463" i="13"/>
  <c r="Q463" i="13"/>
  <c r="U471" i="13"/>
  <c r="U475" i="13"/>
  <c r="U479" i="13"/>
  <c r="Q479" i="13"/>
  <c r="U503" i="13"/>
  <c r="Q503" i="13"/>
  <c r="Q507" i="13"/>
  <c r="U507" i="13"/>
  <c r="U511" i="13"/>
  <c r="Q511" i="13"/>
  <c r="U515" i="13"/>
  <c r="U523" i="13"/>
  <c r="Q523" i="13"/>
  <c r="U535" i="13"/>
  <c r="Q535" i="13"/>
  <c r="U547" i="13"/>
  <c r="Q547" i="13"/>
  <c r="U559" i="13"/>
  <c r="Q583" i="13"/>
  <c r="U583" i="13"/>
  <c r="U635" i="13"/>
  <c r="Q635" i="13"/>
  <c r="U659" i="13"/>
  <c r="Q659" i="13"/>
  <c r="U667" i="13"/>
  <c r="U671" i="13"/>
  <c r="U675" i="13"/>
  <c r="U683" i="13"/>
  <c r="Q687" i="13"/>
  <c r="U687" i="13"/>
  <c r="Q695" i="13"/>
  <c r="U695" i="13"/>
  <c r="U699" i="13"/>
  <c r="U703" i="13"/>
  <c r="Q711" i="13"/>
  <c r="U711" i="13"/>
  <c r="U723" i="13"/>
  <c r="Q723" i="13"/>
  <c r="U731" i="13"/>
  <c r="Q731" i="13"/>
  <c r="U743" i="13"/>
  <c r="Q743" i="13"/>
  <c r="U747" i="13"/>
  <c r="Q747" i="13"/>
  <c r="U755" i="13"/>
  <c r="U763" i="13"/>
  <c r="U779" i="13"/>
  <c r="Q779" i="13"/>
  <c r="U795" i="13"/>
  <c r="Q795" i="13"/>
  <c r="Q978" i="13"/>
  <c r="U978" i="13"/>
  <c r="Q982" i="13"/>
  <c r="U982" i="13"/>
  <c r="Q986" i="13"/>
  <c r="U986" i="13"/>
  <c r="U990" i="13"/>
  <c r="U994" i="13"/>
  <c r="Q994" i="13"/>
  <c r="Q998" i="13"/>
  <c r="U998" i="13"/>
  <c r="U1002" i="13"/>
  <c r="U1006" i="13"/>
  <c r="Q1010" i="13"/>
  <c r="U1010" i="13"/>
  <c r="U1014" i="13"/>
  <c r="Q1014" i="13"/>
  <c r="U1018" i="13"/>
  <c r="Q1018" i="13"/>
  <c r="U1022" i="13"/>
  <c r="Q1026" i="13"/>
  <c r="U1026" i="13"/>
  <c r="U1030" i="13"/>
  <c r="U1034" i="13"/>
  <c r="Q1034" i="13"/>
  <c r="U1038" i="13"/>
  <c r="Q1042" i="13"/>
  <c r="U1042" i="13"/>
  <c r="Q1046" i="13"/>
  <c r="U1046" i="13"/>
  <c r="Q1050" i="13"/>
  <c r="U1050" i="13"/>
  <c r="U1054" i="13"/>
  <c r="Q1054" i="13"/>
  <c r="U1058" i="13"/>
  <c r="Q1062" i="13"/>
  <c r="U1062" i="13"/>
  <c r="Q1066" i="13"/>
  <c r="U1066" i="13"/>
  <c r="U20" i="13"/>
  <c r="U14" i="13"/>
  <c r="U22" i="13"/>
  <c r="U42" i="13"/>
  <c r="Q74" i="13"/>
  <c r="U74" i="13"/>
  <c r="U78" i="13"/>
  <c r="U82" i="13"/>
  <c r="Q86" i="13"/>
  <c r="U86" i="13"/>
  <c r="U90" i="13"/>
  <c r="Q90" i="13"/>
  <c r="Q94" i="13"/>
  <c r="U94" i="13"/>
  <c r="U98" i="13"/>
  <c r="U110" i="13"/>
  <c r="Q126" i="13"/>
  <c r="U126" i="13"/>
  <c r="U138" i="13"/>
  <c r="Q138" i="13"/>
  <c r="U146" i="13"/>
  <c r="U150" i="13"/>
  <c r="U158" i="13"/>
  <c r="Q162" i="13"/>
  <c r="U162" i="13"/>
  <c r="U174" i="13"/>
  <c r="U182" i="13"/>
  <c r="Q182" i="13"/>
  <c r="Q222" i="13"/>
  <c r="U222" i="13"/>
  <c r="U234" i="13"/>
  <c r="U238" i="13"/>
  <c r="Q238" i="13"/>
  <c r="U270" i="13"/>
  <c r="Q274" i="13"/>
  <c r="U274" i="13"/>
  <c r="Q278" i="13"/>
  <c r="U278" i="13"/>
  <c r="U282" i="13"/>
  <c r="U298" i="13"/>
  <c r="Q298" i="13"/>
  <c r="Q302" i="13"/>
  <c r="U302" i="13"/>
  <c r="U306" i="13"/>
  <c r="U310" i="13"/>
  <c r="U322" i="13"/>
  <c r="U330" i="13"/>
  <c r="Q330" i="13"/>
  <c r="U342" i="13"/>
  <c r="Q342" i="13"/>
  <c r="U346" i="13"/>
  <c r="Q346" i="13"/>
  <c r="Q354" i="13"/>
  <c r="U354" i="13"/>
  <c r="U366" i="13"/>
  <c r="U374" i="13"/>
  <c r="Q374" i="13"/>
  <c r="U390" i="13"/>
  <c r="Q390" i="13"/>
  <c r="U406" i="13"/>
  <c r="Q406" i="13"/>
  <c r="U426" i="13"/>
  <c r="Q426" i="13"/>
  <c r="Q434" i="13"/>
  <c r="U434" i="13"/>
  <c r="U446" i="13"/>
  <c r="Q446" i="13"/>
  <c r="U454" i="13"/>
  <c r="Q458" i="13"/>
  <c r="U458" i="13"/>
  <c r="U470" i="13"/>
  <c r="U474" i="13"/>
  <c r="Q474" i="13"/>
  <c r="U478" i="13"/>
  <c r="U486" i="13"/>
  <c r="Q502" i="13"/>
  <c r="U502" i="13"/>
  <c r="U506" i="13"/>
  <c r="Q514" i="13"/>
  <c r="U514" i="13"/>
  <c r="Q522" i="13"/>
  <c r="U522" i="13"/>
  <c r="U542" i="13"/>
  <c r="Q542" i="13"/>
  <c r="Q554" i="13"/>
  <c r="U554" i="13"/>
  <c r="U566" i="13"/>
  <c r="Q566" i="13"/>
  <c r="Q570" i="13"/>
  <c r="U570" i="13"/>
  <c r="U582" i="13"/>
  <c r="Q630" i="13"/>
  <c r="U630" i="13"/>
  <c r="U634" i="13"/>
  <c r="Q634" i="13"/>
  <c r="U670" i="13"/>
  <c r="Q670" i="13"/>
  <c r="Q674" i="13"/>
  <c r="U674" i="13"/>
  <c r="U678" i="13"/>
  <c r="U682" i="13"/>
  <c r="Q682" i="13"/>
  <c r="Q686" i="13"/>
  <c r="U686" i="13"/>
  <c r="Q690" i="13"/>
  <c r="U690" i="13"/>
  <c r="Q702" i="13"/>
  <c r="U702" i="13"/>
  <c r="U710" i="13"/>
  <c r="Q710" i="13"/>
  <c r="U722" i="13"/>
  <c r="U730" i="13"/>
  <c r="Q746" i="13"/>
  <c r="U746" i="13"/>
  <c r="U770" i="13"/>
  <c r="Q803" i="13"/>
  <c r="U803" i="13"/>
  <c r="Q805" i="13"/>
  <c r="U805" i="13"/>
  <c r="U807" i="13"/>
  <c r="Q807" i="13"/>
  <c r="Q829" i="13"/>
  <c r="U829" i="13"/>
  <c r="U835" i="13"/>
  <c r="Q835" i="13"/>
  <c r="U837" i="13"/>
  <c r="Q837" i="13"/>
  <c r="Q857" i="13"/>
  <c r="U857" i="13"/>
  <c r="U865" i="13"/>
  <c r="Q869" i="13"/>
  <c r="U869" i="13"/>
  <c r="Q875" i="13"/>
  <c r="U875" i="13"/>
  <c r="Q897" i="13"/>
  <c r="U897" i="13"/>
  <c r="Q907" i="13"/>
  <c r="U907" i="13"/>
  <c r="U909" i="13"/>
  <c r="Q909" i="13"/>
  <c r="Q911" i="13"/>
  <c r="U911" i="13"/>
  <c r="U913" i="13"/>
  <c r="Q913" i="13"/>
  <c r="U917" i="13"/>
  <c r="U921" i="13"/>
  <c r="U925" i="13"/>
  <c r="Q925" i="13"/>
  <c r="U927" i="13"/>
  <c r="Q927" i="13"/>
  <c r="U929" i="13"/>
  <c r="Q929" i="13"/>
  <c r="Q933" i="13"/>
  <c r="U933" i="13"/>
  <c r="U935" i="13"/>
  <c r="Q935" i="13"/>
  <c r="Q939" i="13"/>
  <c r="U939" i="13"/>
  <c r="Q941" i="13"/>
  <c r="U941" i="13"/>
  <c r="U949" i="13"/>
  <c r="Q949" i="13"/>
  <c r="Q951" i="13"/>
  <c r="U951" i="13"/>
  <c r="U957" i="13"/>
  <c r="U967" i="13"/>
  <c r="Q967" i="13"/>
  <c r="U973" i="13"/>
  <c r="U977" i="13"/>
  <c r="Q977" i="13"/>
  <c r="U981" i="13"/>
  <c r="Q981" i="13"/>
  <c r="U985" i="13"/>
  <c r="Q985" i="13"/>
  <c r="Q989" i="13"/>
  <c r="U989" i="13"/>
  <c r="U993" i="13"/>
  <c r="U997" i="13"/>
  <c r="Q997" i="13"/>
  <c r="U1001" i="13"/>
  <c r="Q1001" i="13"/>
  <c r="Q1005" i="13"/>
  <c r="U1005" i="13"/>
  <c r="U1009" i="13"/>
  <c r="Q1009" i="13"/>
  <c r="U1013" i="13"/>
  <c r="U1017" i="13"/>
  <c r="Q1017" i="13"/>
  <c r="U1021" i="13"/>
  <c r="U1025" i="13"/>
  <c r="U1029" i="13"/>
  <c r="Q1029" i="13"/>
  <c r="U1033" i="13"/>
  <c r="U1037" i="13"/>
  <c r="Q1037" i="13"/>
  <c r="U1041" i="13"/>
  <c r="Q1041" i="13"/>
  <c r="U1045" i="13"/>
  <c r="Q1045" i="13"/>
  <c r="U1049" i="13"/>
  <c r="Q1049" i="13"/>
  <c r="Q1053" i="13"/>
  <c r="U1053" i="13"/>
  <c r="U1057" i="13"/>
  <c r="U1061" i="13"/>
  <c r="Q1061" i="13"/>
  <c r="U1065" i="13"/>
  <c r="Q1065" i="13"/>
  <c r="U1069" i="13"/>
  <c r="M96" i="13"/>
  <c r="M12" i="13"/>
  <c r="N23" i="13"/>
  <c r="M36" i="13"/>
  <c r="M44" i="13"/>
  <c r="M52" i="13"/>
  <c r="M100" i="13"/>
  <c r="M104" i="13"/>
  <c r="N668" i="13"/>
  <c r="M28" i="13"/>
  <c r="M76" i="13"/>
  <c r="M92" i="13"/>
  <c r="M60" i="13"/>
  <c r="M20" i="13"/>
  <c r="M26" i="13"/>
  <c r="M34" i="13"/>
  <c r="M58" i="13"/>
  <c r="M66" i="13"/>
  <c r="M90" i="13"/>
  <c r="N126" i="13"/>
  <c r="N134" i="13"/>
  <c r="M222" i="13"/>
  <c r="M238" i="13"/>
  <c r="M246" i="13"/>
  <c r="M254" i="13"/>
  <c r="M262" i="13"/>
  <c r="M270" i="13"/>
  <c r="M278" i="13"/>
  <c r="M286" i="13"/>
  <c r="M294" i="13"/>
  <c r="M302" i="13"/>
  <c r="M310" i="13"/>
  <c r="M318" i="13"/>
  <c r="M326" i="13"/>
  <c r="M334" i="13"/>
  <c r="N454" i="13"/>
  <c r="N582" i="13"/>
  <c r="M68" i="13"/>
  <c r="M84" i="13"/>
  <c r="N87" i="13"/>
  <c r="N497" i="13"/>
  <c r="N625" i="13"/>
  <c r="M230" i="13"/>
  <c r="N1055" i="13"/>
  <c r="M1055" i="13"/>
  <c r="N1067" i="13"/>
  <c r="M1067" i="13"/>
  <c r="N1059" i="13"/>
  <c r="M1059" i="13"/>
  <c r="N1051" i="13"/>
  <c r="M1051" i="13"/>
  <c r="Q1051" i="13" s="1"/>
  <c r="N1043" i="13"/>
  <c r="M1043" i="13"/>
  <c r="N1035" i="13"/>
  <c r="M1035" i="13"/>
  <c r="N1027" i="13"/>
  <c r="M1027" i="13"/>
  <c r="N1019" i="13"/>
  <c r="M1019" i="13"/>
  <c r="N1068" i="13"/>
  <c r="M1068" i="13"/>
  <c r="N1065" i="13"/>
  <c r="M1065" i="13"/>
  <c r="N1062" i="13"/>
  <c r="M1062" i="13"/>
  <c r="N1060" i="13"/>
  <c r="M1060" i="13"/>
  <c r="N1057" i="13"/>
  <c r="M1057" i="13"/>
  <c r="N1054" i="13"/>
  <c r="M1054" i="13"/>
  <c r="N1052" i="13"/>
  <c r="M1052" i="13"/>
  <c r="N1049" i="13"/>
  <c r="M1049" i="13"/>
  <c r="N1046" i="13"/>
  <c r="M1046" i="13"/>
  <c r="N1044" i="13"/>
  <c r="M1044" i="13"/>
  <c r="Q1044" i="13" s="1"/>
  <c r="N1041" i="13"/>
  <c r="M1041" i="13"/>
  <c r="N1038" i="13"/>
  <c r="M1038" i="13"/>
  <c r="N1036" i="13"/>
  <c r="M1036" i="13"/>
  <c r="N1033" i="13"/>
  <c r="M1033" i="13"/>
  <c r="N1030" i="13"/>
  <c r="M1030" i="13"/>
  <c r="N1028" i="13"/>
  <c r="M1028" i="13"/>
  <c r="Q1028" i="13" s="1"/>
  <c r="N1025" i="13"/>
  <c r="M1025" i="13"/>
  <c r="N1022" i="13"/>
  <c r="M1022" i="13"/>
  <c r="N1020" i="13"/>
  <c r="M1020" i="13"/>
  <c r="N1017" i="13"/>
  <c r="M1017" i="13"/>
  <c r="N1014" i="13"/>
  <c r="M1014" i="13"/>
  <c r="N1012" i="13"/>
  <c r="M1012" i="13"/>
  <c r="Q1012" i="13" s="1"/>
  <c r="N1009" i="13"/>
  <c r="M1009" i="13"/>
  <c r="N1006" i="13"/>
  <c r="M1006" i="13"/>
  <c r="N1004" i="13"/>
  <c r="M1004" i="13"/>
  <c r="N1001" i="13"/>
  <c r="M1001" i="13"/>
  <c r="N998" i="13"/>
  <c r="M998" i="13"/>
  <c r="N996" i="13"/>
  <c r="M996" i="13"/>
  <c r="N993" i="13"/>
  <c r="M993" i="13"/>
  <c r="N990" i="13"/>
  <c r="M990" i="13"/>
  <c r="N988" i="13"/>
  <c r="M988" i="13"/>
  <c r="N985" i="13"/>
  <c r="M985" i="13"/>
  <c r="N982" i="13"/>
  <c r="M982" i="13"/>
  <c r="N980" i="13"/>
  <c r="M980" i="13"/>
  <c r="Q980" i="13" s="1"/>
  <c r="N977" i="13"/>
  <c r="M977" i="13"/>
  <c r="N974" i="13"/>
  <c r="M974" i="13"/>
  <c r="N972" i="13"/>
  <c r="M972" i="13"/>
  <c r="N969" i="13"/>
  <c r="M969" i="13"/>
  <c r="N966" i="13"/>
  <c r="M966" i="13"/>
  <c r="N964" i="13"/>
  <c r="M964" i="13"/>
  <c r="N961" i="13"/>
  <c r="M961" i="13"/>
  <c r="N958" i="13"/>
  <c r="M958" i="13"/>
  <c r="N956" i="13"/>
  <c r="M956" i="13"/>
  <c r="N953" i="13"/>
  <c r="M953" i="13"/>
  <c r="N950" i="13"/>
  <c r="M950" i="13"/>
  <c r="N948" i="13"/>
  <c r="M948" i="13"/>
  <c r="N945" i="13"/>
  <c r="M945" i="13"/>
  <c r="N942" i="13"/>
  <c r="M942" i="13"/>
  <c r="N940" i="13"/>
  <c r="M940" i="13"/>
  <c r="N937" i="13"/>
  <c r="M937" i="13"/>
  <c r="N934" i="13"/>
  <c r="M934" i="13"/>
  <c r="N932" i="13"/>
  <c r="M932" i="13"/>
  <c r="N929" i="13"/>
  <c r="M929" i="13"/>
  <c r="N926" i="13"/>
  <c r="M926" i="13"/>
  <c r="N924" i="13"/>
  <c r="M924" i="13"/>
  <c r="M921" i="13"/>
  <c r="N921" i="13"/>
  <c r="N918" i="13"/>
  <c r="M918" i="13"/>
  <c r="N916" i="13"/>
  <c r="M916" i="13"/>
  <c r="M913" i="13"/>
  <c r="N913" i="13"/>
  <c r="N910" i="13"/>
  <c r="M910" i="13"/>
  <c r="N908" i="13"/>
  <c r="M908" i="13"/>
  <c r="M905" i="13"/>
  <c r="N905" i="13"/>
  <c r="N902" i="13"/>
  <c r="M902" i="13"/>
  <c r="N900" i="13"/>
  <c r="M900" i="13"/>
  <c r="N895" i="13"/>
  <c r="M895" i="13"/>
  <c r="N885" i="13"/>
  <c r="M885" i="13"/>
  <c r="N882" i="13"/>
  <c r="M882" i="13"/>
  <c r="N880" i="13"/>
  <c r="M880" i="13"/>
  <c r="N875" i="13"/>
  <c r="M875" i="13"/>
  <c r="N863" i="13"/>
  <c r="M863" i="13"/>
  <c r="N853" i="13"/>
  <c r="M853" i="13"/>
  <c r="N850" i="13"/>
  <c r="M850" i="13"/>
  <c r="N848" i="13"/>
  <c r="M848" i="13"/>
  <c r="N843" i="13"/>
  <c r="M843" i="13"/>
  <c r="N829" i="13"/>
  <c r="M829" i="13"/>
  <c r="N813" i="13"/>
  <c r="M813" i="13"/>
  <c r="N797" i="13"/>
  <c r="M797" i="13"/>
  <c r="N781" i="13"/>
  <c r="M781" i="13"/>
  <c r="Q781" i="13" s="1"/>
  <c r="N763" i="13"/>
  <c r="M763" i="13"/>
  <c r="N731" i="13"/>
  <c r="M731" i="13"/>
  <c r="N722" i="13"/>
  <c r="M722" i="13"/>
  <c r="N720" i="13"/>
  <c r="M720" i="13"/>
  <c r="N699" i="13"/>
  <c r="M699" i="13"/>
  <c r="N999" i="13"/>
  <c r="M999" i="13"/>
  <c r="N991" i="13"/>
  <c r="M991" i="13"/>
  <c r="N983" i="13"/>
  <c r="M983" i="13"/>
  <c r="N975" i="13"/>
  <c r="M975" i="13"/>
  <c r="N967" i="13"/>
  <c r="M967" i="13"/>
  <c r="N959" i="13"/>
  <c r="M959" i="13"/>
  <c r="N951" i="13"/>
  <c r="M951" i="13"/>
  <c r="N943" i="13"/>
  <c r="M943" i="13"/>
  <c r="N935" i="13"/>
  <c r="M935" i="13"/>
  <c r="N927" i="13"/>
  <c r="M927" i="13"/>
  <c r="N919" i="13"/>
  <c r="M919" i="13"/>
  <c r="N911" i="13"/>
  <c r="M911" i="13"/>
  <c r="N903" i="13"/>
  <c r="M903" i="13"/>
  <c r="N893" i="13"/>
  <c r="M893" i="13"/>
  <c r="N890" i="13"/>
  <c r="M890" i="13"/>
  <c r="N888" i="13"/>
  <c r="M888" i="13"/>
  <c r="N883" i="13"/>
  <c r="M883" i="13"/>
  <c r="N871" i="13"/>
  <c r="M871" i="13"/>
  <c r="N861" i="13"/>
  <c r="M861" i="13"/>
  <c r="N858" i="13"/>
  <c r="M858" i="13"/>
  <c r="N856" i="13"/>
  <c r="M856" i="13"/>
  <c r="N851" i="13"/>
  <c r="M851" i="13"/>
  <c r="N834" i="13"/>
  <c r="M834" i="13"/>
  <c r="N832" i="13"/>
  <c r="M832" i="13"/>
  <c r="N827" i="13"/>
  <c r="M827" i="13"/>
  <c r="N818" i="13"/>
  <c r="M818" i="13"/>
  <c r="N816" i="13"/>
  <c r="M816" i="13"/>
  <c r="Q816" i="13" s="1"/>
  <c r="N811" i="13"/>
  <c r="M811" i="13"/>
  <c r="N802" i="13"/>
  <c r="M802" i="13"/>
  <c r="N800" i="13"/>
  <c r="M800" i="13"/>
  <c r="N795" i="13"/>
  <c r="M795" i="13"/>
  <c r="N786" i="13"/>
  <c r="M786" i="13"/>
  <c r="N784" i="13"/>
  <c r="M784" i="13"/>
  <c r="N779" i="13"/>
  <c r="M779" i="13"/>
  <c r="N770" i="13"/>
  <c r="M770" i="13"/>
  <c r="Q770" i="13" s="1"/>
  <c r="N768" i="13"/>
  <c r="M768" i="13"/>
  <c r="N755" i="13"/>
  <c r="M755" i="13"/>
  <c r="Q755" i="13" s="1"/>
  <c r="N713" i="13"/>
  <c r="M713" i="13"/>
  <c r="N1063" i="13"/>
  <c r="M1063" i="13"/>
  <c r="N1047" i="13"/>
  <c r="M1047" i="13"/>
  <c r="N1039" i="13"/>
  <c r="M1039" i="13"/>
  <c r="N1031" i="13"/>
  <c r="M1031" i="13"/>
  <c r="N1023" i="13"/>
  <c r="M1023" i="13"/>
  <c r="N1015" i="13"/>
  <c r="M1015" i="13"/>
  <c r="N1007" i="13"/>
  <c r="M1007" i="13"/>
  <c r="Q1007" i="13" s="1"/>
  <c r="N1069" i="13"/>
  <c r="M1069" i="13"/>
  <c r="N1066" i="13"/>
  <c r="M1066" i="13"/>
  <c r="N1064" i="13"/>
  <c r="M1064" i="13"/>
  <c r="N1061" i="13"/>
  <c r="M1061" i="13"/>
  <c r="N1058" i="13"/>
  <c r="M1058" i="13"/>
  <c r="N1056" i="13"/>
  <c r="M1056" i="13"/>
  <c r="N1053" i="13"/>
  <c r="M1053" i="13"/>
  <c r="N1050" i="13"/>
  <c r="M1050" i="13"/>
  <c r="N1048" i="13"/>
  <c r="M1048" i="13"/>
  <c r="N1045" i="13"/>
  <c r="M1045" i="13"/>
  <c r="N1042" i="13"/>
  <c r="M1042" i="13"/>
  <c r="N1040" i="13"/>
  <c r="M1040" i="13"/>
  <c r="M1037" i="13"/>
  <c r="N1037" i="13"/>
  <c r="N1034" i="13"/>
  <c r="M1034" i="13"/>
  <c r="N1032" i="13"/>
  <c r="M1032" i="13"/>
  <c r="M1029" i="13"/>
  <c r="N1029" i="13"/>
  <c r="N1026" i="13"/>
  <c r="M1026" i="13"/>
  <c r="N1024" i="13"/>
  <c r="M1024" i="13"/>
  <c r="M1021" i="13"/>
  <c r="Q1021" i="13" s="1"/>
  <c r="N1021" i="13"/>
  <c r="N1018" i="13"/>
  <c r="M1018" i="13"/>
  <c r="N1016" i="13"/>
  <c r="M1016" i="13"/>
  <c r="M1013" i="13"/>
  <c r="N1013" i="13"/>
  <c r="N1010" i="13"/>
  <c r="M1010" i="13"/>
  <c r="N1008" i="13"/>
  <c r="M1008" i="13"/>
  <c r="M1005" i="13"/>
  <c r="N1005" i="13"/>
  <c r="N1002" i="13"/>
  <c r="M1002" i="13"/>
  <c r="Q1002" i="13" s="1"/>
  <c r="N1000" i="13"/>
  <c r="M1000" i="13"/>
  <c r="M997" i="13"/>
  <c r="N997" i="13"/>
  <c r="N994" i="13"/>
  <c r="M994" i="13"/>
  <c r="N992" i="13"/>
  <c r="M992" i="13"/>
  <c r="Q992" i="13" s="1"/>
  <c r="M989" i="13"/>
  <c r="N989" i="13"/>
  <c r="N986" i="13"/>
  <c r="M986" i="13"/>
  <c r="N984" i="13"/>
  <c r="M984" i="13"/>
  <c r="M981" i="13"/>
  <c r="N981" i="13"/>
  <c r="N978" i="13"/>
  <c r="M978" i="13"/>
  <c r="N976" i="13"/>
  <c r="M976" i="13"/>
  <c r="Q976" i="13" s="1"/>
  <c r="M973" i="13"/>
  <c r="N973" i="13"/>
  <c r="N970" i="13"/>
  <c r="M970" i="13"/>
  <c r="N968" i="13"/>
  <c r="M968" i="13"/>
  <c r="M965" i="13"/>
  <c r="N965" i="13"/>
  <c r="N962" i="13"/>
  <c r="M962" i="13"/>
  <c r="N960" i="13"/>
  <c r="M960" i="13"/>
  <c r="M957" i="13"/>
  <c r="N957" i="13"/>
  <c r="N954" i="13"/>
  <c r="M954" i="13"/>
  <c r="N952" i="13"/>
  <c r="M952" i="13"/>
  <c r="M949" i="13"/>
  <c r="N949" i="13"/>
  <c r="N946" i="13"/>
  <c r="M946" i="13"/>
  <c r="N944" i="13"/>
  <c r="M944" i="13"/>
  <c r="M941" i="13"/>
  <c r="N941" i="13"/>
  <c r="N938" i="13"/>
  <c r="M938" i="13"/>
  <c r="N936" i="13"/>
  <c r="M936" i="13"/>
  <c r="M933" i="13"/>
  <c r="N933" i="13"/>
  <c r="N930" i="13"/>
  <c r="M930" i="13"/>
  <c r="N928" i="13"/>
  <c r="M928" i="13"/>
  <c r="M925" i="13"/>
  <c r="N925" i="13"/>
  <c r="N922" i="13"/>
  <c r="M922" i="13"/>
  <c r="Q922" i="13" s="1"/>
  <c r="N920" i="13"/>
  <c r="M920" i="13"/>
  <c r="M917" i="13"/>
  <c r="N917" i="13"/>
  <c r="N914" i="13"/>
  <c r="M914" i="13"/>
  <c r="Q914" i="13" s="1"/>
  <c r="N912" i="13"/>
  <c r="M912" i="13"/>
  <c r="Q912" i="13" s="1"/>
  <c r="M909" i="13"/>
  <c r="N909" i="13"/>
  <c r="N906" i="13"/>
  <c r="M906" i="13"/>
  <c r="N904" i="13"/>
  <c r="M904" i="13"/>
  <c r="M901" i="13"/>
  <c r="N901" i="13"/>
  <c r="N898" i="13"/>
  <c r="M898" i="13"/>
  <c r="N896" i="13"/>
  <c r="M896" i="13"/>
  <c r="N891" i="13"/>
  <c r="M891" i="13"/>
  <c r="N879" i="13"/>
  <c r="M879" i="13"/>
  <c r="N869" i="13"/>
  <c r="M869" i="13"/>
  <c r="N866" i="13"/>
  <c r="M866" i="13"/>
  <c r="N864" i="13"/>
  <c r="M864" i="13"/>
  <c r="N859" i="13"/>
  <c r="M859" i="13"/>
  <c r="N847" i="13"/>
  <c r="M847" i="13"/>
  <c r="N837" i="13"/>
  <c r="M837" i="13"/>
  <c r="N821" i="13"/>
  <c r="M821" i="13"/>
  <c r="N805" i="13"/>
  <c r="M805" i="13"/>
  <c r="N789" i="13"/>
  <c r="M789" i="13"/>
  <c r="N773" i="13"/>
  <c r="M773" i="13"/>
  <c r="N747" i="13"/>
  <c r="M747" i="13"/>
  <c r="N715" i="13"/>
  <c r="M715" i="13"/>
  <c r="N706" i="13"/>
  <c r="M706" i="13"/>
  <c r="N704" i="13"/>
  <c r="M704" i="13"/>
  <c r="N1011" i="13"/>
  <c r="M1011" i="13"/>
  <c r="N1003" i="13"/>
  <c r="M1003" i="13"/>
  <c r="Q1003" i="13" s="1"/>
  <c r="N995" i="13"/>
  <c r="M995" i="13"/>
  <c r="Q995" i="13" s="1"/>
  <c r="N987" i="13"/>
  <c r="M987" i="13"/>
  <c r="N979" i="13"/>
  <c r="M979" i="13"/>
  <c r="N971" i="13"/>
  <c r="M971" i="13"/>
  <c r="N963" i="13"/>
  <c r="M963" i="13"/>
  <c r="N955" i="13"/>
  <c r="M955" i="13"/>
  <c r="N947" i="13"/>
  <c r="M947" i="13"/>
  <c r="N939" i="13"/>
  <c r="M939" i="13"/>
  <c r="N931" i="13"/>
  <c r="M931" i="13"/>
  <c r="N923" i="13"/>
  <c r="M923" i="13"/>
  <c r="N915" i="13"/>
  <c r="M915" i="13"/>
  <c r="N907" i="13"/>
  <c r="M907" i="13"/>
  <c r="N899" i="13"/>
  <c r="M899" i="13"/>
  <c r="N887" i="13"/>
  <c r="M887" i="13"/>
  <c r="N877" i="13"/>
  <c r="M877" i="13"/>
  <c r="N874" i="13"/>
  <c r="M874" i="13"/>
  <c r="N872" i="13"/>
  <c r="M872" i="13"/>
  <c r="N867" i="13"/>
  <c r="M867" i="13"/>
  <c r="N855" i="13"/>
  <c r="M855" i="13"/>
  <c r="N845" i="13"/>
  <c r="M845" i="13"/>
  <c r="N842" i="13"/>
  <c r="M842" i="13"/>
  <c r="Q842" i="13" s="1"/>
  <c r="N840" i="13"/>
  <c r="M840" i="13"/>
  <c r="N835" i="13"/>
  <c r="M835" i="13"/>
  <c r="N826" i="13"/>
  <c r="M826" i="13"/>
  <c r="N824" i="13"/>
  <c r="M824" i="13"/>
  <c r="N819" i="13"/>
  <c r="M819" i="13"/>
  <c r="N810" i="13"/>
  <c r="M810" i="13"/>
  <c r="N808" i="13"/>
  <c r="M808" i="13"/>
  <c r="N803" i="13"/>
  <c r="M803" i="13"/>
  <c r="N794" i="13"/>
  <c r="M794" i="13"/>
  <c r="N792" i="13"/>
  <c r="M792" i="13"/>
  <c r="N787" i="13"/>
  <c r="M787" i="13"/>
  <c r="N778" i="13"/>
  <c r="M778" i="13"/>
  <c r="N776" i="13"/>
  <c r="M776" i="13"/>
  <c r="N771" i="13"/>
  <c r="M771" i="13"/>
  <c r="N739" i="13"/>
  <c r="M739" i="13"/>
  <c r="N729" i="13"/>
  <c r="M729" i="13"/>
  <c r="N697" i="13"/>
  <c r="M697" i="13"/>
  <c r="N690" i="13"/>
  <c r="M690" i="13"/>
  <c r="N688" i="13"/>
  <c r="M688" i="13"/>
  <c r="N683" i="13"/>
  <c r="M683" i="13"/>
  <c r="Q683" i="13" s="1"/>
  <c r="N681" i="13"/>
  <c r="M681" i="13"/>
  <c r="N671" i="13"/>
  <c r="M671" i="13"/>
  <c r="N664" i="13"/>
  <c r="M664" i="13"/>
  <c r="N660" i="13"/>
  <c r="M660" i="13"/>
  <c r="N658" i="13"/>
  <c r="M658" i="13"/>
  <c r="N650" i="13"/>
  <c r="M650" i="13"/>
  <c r="M646" i="13"/>
  <c r="N646" i="13"/>
  <c r="N643" i="13"/>
  <c r="M643" i="13"/>
  <c r="N641" i="13"/>
  <c r="M641" i="13"/>
  <c r="M638" i="13"/>
  <c r="N638" i="13"/>
  <c r="N635" i="13"/>
  <c r="M635" i="13"/>
  <c r="N633" i="13"/>
  <c r="M633" i="13"/>
  <c r="N631" i="13"/>
  <c r="M631" i="13"/>
  <c r="N629" i="13"/>
  <c r="M629" i="13"/>
  <c r="N627" i="13"/>
  <c r="M627" i="13"/>
  <c r="N624" i="13"/>
  <c r="M624" i="13"/>
  <c r="N620" i="13"/>
  <c r="M620" i="13"/>
  <c r="M614" i="13"/>
  <c r="N614" i="13"/>
  <c r="N610" i="13"/>
  <c r="M610" i="13"/>
  <c r="N607" i="13"/>
  <c r="M607" i="13"/>
  <c r="N597" i="13"/>
  <c r="M597" i="13"/>
  <c r="N595" i="13"/>
  <c r="M595" i="13"/>
  <c r="N592" i="13"/>
  <c r="M592" i="13"/>
  <c r="M590" i="13"/>
  <c r="N590" i="13"/>
  <c r="N585" i="13"/>
  <c r="M585" i="13"/>
  <c r="N580" i="13"/>
  <c r="M580" i="13"/>
  <c r="N578" i="13"/>
  <c r="M578" i="13"/>
  <c r="N575" i="13"/>
  <c r="M575" i="13"/>
  <c r="N565" i="13"/>
  <c r="M565" i="13"/>
  <c r="N563" i="13"/>
  <c r="M563" i="13"/>
  <c r="N560" i="13"/>
  <c r="M560" i="13"/>
  <c r="M558" i="13"/>
  <c r="N558" i="13"/>
  <c r="N553" i="13"/>
  <c r="M553" i="13"/>
  <c r="N548" i="13"/>
  <c r="M548" i="13"/>
  <c r="N546" i="13"/>
  <c r="M546" i="13"/>
  <c r="N543" i="13"/>
  <c r="M543" i="13"/>
  <c r="N533" i="13"/>
  <c r="M533" i="13"/>
  <c r="N531" i="13"/>
  <c r="M531" i="13"/>
  <c r="N528" i="13"/>
  <c r="M528" i="13"/>
  <c r="M526" i="13"/>
  <c r="N526" i="13"/>
  <c r="N521" i="13"/>
  <c r="M521" i="13"/>
  <c r="N516" i="13"/>
  <c r="M516" i="13"/>
  <c r="Q516" i="13" s="1"/>
  <c r="N514" i="13"/>
  <c r="M514" i="13"/>
  <c r="N511" i="13"/>
  <c r="M511" i="13"/>
  <c r="N501" i="13"/>
  <c r="M501" i="13"/>
  <c r="Q501" i="13" s="1"/>
  <c r="N499" i="13"/>
  <c r="M499" i="13"/>
  <c r="N496" i="13"/>
  <c r="M496" i="13"/>
  <c r="M494" i="13"/>
  <c r="N494" i="13"/>
  <c r="N489" i="13"/>
  <c r="M489" i="13"/>
  <c r="N484" i="13"/>
  <c r="M484" i="13"/>
  <c r="N482" i="13"/>
  <c r="M482" i="13"/>
  <c r="N479" i="13"/>
  <c r="M479" i="13"/>
  <c r="N469" i="13"/>
  <c r="M469" i="13"/>
  <c r="N467" i="13"/>
  <c r="M467" i="13"/>
  <c r="N464" i="13"/>
  <c r="M464" i="13"/>
  <c r="M462" i="13"/>
  <c r="N462" i="13"/>
  <c r="N457" i="13"/>
  <c r="M457" i="13"/>
  <c r="N452" i="13"/>
  <c r="M452" i="13"/>
  <c r="N450" i="13"/>
  <c r="M450" i="13"/>
  <c r="N447" i="13"/>
  <c r="M447" i="13"/>
  <c r="N437" i="13"/>
  <c r="M437" i="13"/>
  <c r="N435" i="13"/>
  <c r="M435" i="13"/>
  <c r="M432" i="13"/>
  <c r="N432" i="13"/>
  <c r="M430" i="13"/>
  <c r="N430" i="13"/>
  <c r="N425" i="13"/>
  <c r="M425" i="13"/>
  <c r="M420" i="13"/>
  <c r="N420" i="13"/>
  <c r="M418" i="13"/>
  <c r="N418" i="13"/>
  <c r="N415" i="13"/>
  <c r="M415" i="13"/>
  <c r="N405" i="13"/>
  <c r="M405" i="13"/>
  <c r="N403" i="13"/>
  <c r="M403" i="13"/>
  <c r="M400" i="13"/>
  <c r="N400" i="13"/>
  <c r="M398" i="13"/>
  <c r="N398" i="13"/>
  <c r="N393" i="13"/>
  <c r="M393" i="13"/>
  <c r="M388" i="13"/>
  <c r="N388" i="13"/>
  <c r="M386" i="13"/>
  <c r="N386" i="13"/>
  <c r="N383" i="13"/>
  <c r="M383" i="13"/>
  <c r="N373" i="13"/>
  <c r="M373" i="13"/>
  <c r="N371" i="13"/>
  <c r="M371" i="13"/>
  <c r="M368" i="13"/>
  <c r="N368" i="13"/>
  <c r="M366" i="13"/>
  <c r="N366" i="13"/>
  <c r="N361" i="13"/>
  <c r="M361" i="13"/>
  <c r="M356" i="13"/>
  <c r="N356" i="13"/>
  <c r="M354" i="13"/>
  <c r="N354" i="13"/>
  <c r="N351" i="13"/>
  <c r="M351" i="13"/>
  <c r="Q351" i="13" s="1"/>
  <c r="M346" i="13"/>
  <c r="N346" i="13"/>
  <c r="M344" i="13"/>
  <c r="N344" i="13"/>
  <c r="N337" i="13"/>
  <c r="M337" i="13"/>
  <c r="N329" i="13"/>
  <c r="M329" i="13"/>
  <c r="N327" i="13"/>
  <c r="M327" i="13"/>
  <c r="M324" i="13"/>
  <c r="N324" i="13"/>
  <c r="N321" i="13"/>
  <c r="M321" i="13"/>
  <c r="N315" i="13"/>
  <c r="M315" i="13"/>
  <c r="M308" i="13"/>
  <c r="N308" i="13"/>
  <c r="N305" i="13"/>
  <c r="M305" i="13"/>
  <c r="N299" i="13"/>
  <c r="M299" i="13"/>
  <c r="M292" i="13"/>
  <c r="N292" i="13"/>
  <c r="N289" i="13"/>
  <c r="M289" i="13"/>
  <c r="N283" i="13"/>
  <c r="M283" i="13"/>
  <c r="Q283" i="13" s="1"/>
  <c r="M276" i="13"/>
  <c r="N276" i="13"/>
  <c r="N273" i="13"/>
  <c r="M273" i="13"/>
  <c r="N267" i="13"/>
  <c r="M267" i="13"/>
  <c r="N261" i="13"/>
  <c r="M261" i="13"/>
  <c r="M258" i="13"/>
  <c r="N258" i="13"/>
  <c r="N255" i="13"/>
  <c r="M255" i="13"/>
  <c r="M248" i="13"/>
  <c r="N248" i="13"/>
  <c r="N245" i="13"/>
  <c r="M245" i="13"/>
  <c r="M242" i="13"/>
  <c r="N242" i="13"/>
  <c r="N239" i="13"/>
  <c r="M239" i="13"/>
  <c r="M232" i="13"/>
  <c r="N232" i="13"/>
  <c r="N229" i="13"/>
  <c r="M229" i="13"/>
  <c r="M226" i="13"/>
  <c r="N226" i="13"/>
  <c r="N223" i="13"/>
  <c r="M223" i="13"/>
  <c r="M216" i="13"/>
  <c r="N216" i="13"/>
  <c r="M214" i="13"/>
  <c r="N211" i="13"/>
  <c r="M211" i="13"/>
  <c r="M208" i="13"/>
  <c r="N208" i="13"/>
  <c r="M206" i="13"/>
  <c r="N203" i="13"/>
  <c r="M203" i="13"/>
  <c r="M200" i="13"/>
  <c r="N200" i="13"/>
  <c r="M198" i="13"/>
  <c r="N195" i="13"/>
  <c r="M195" i="13"/>
  <c r="M192" i="13"/>
  <c r="N192" i="13"/>
  <c r="M190" i="13"/>
  <c r="N187" i="13"/>
  <c r="M187" i="13"/>
  <c r="M184" i="13"/>
  <c r="N184" i="13"/>
  <c r="M182" i="13"/>
  <c r="N179" i="13"/>
  <c r="M179" i="13"/>
  <c r="M176" i="13"/>
  <c r="N176" i="13"/>
  <c r="M174" i="13"/>
  <c r="N171" i="13"/>
  <c r="M171" i="13"/>
  <c r="M168" i="13"/>
  <c r="N168" i="13"/>
  <c r="M166" i="13"/>
  <c r="N163" i="13"/>
  <c r="M163" i="13"/>
  <c r="M160" i="13"/>
  <c r="N160" i="13"/>
  <c r="M158" i="13"/>
  <c r="N155" i="13"/>
  <c r="M155" i="13"/>
  <c r="Q155" i="13" s="1"/>
  <c r="N153" i="13"/>
  <c r="M153" i="13"/>
  <c r="M148" i="13"/>
  <c r="Q148" i="13" s="1"/>
  <c r="N148" i="13"/>
  <c r="M146" i="13"/>
  <c r="N146" i="13"/>
  <c r="N139" i="13"/>
  <c r="M139" i="13"/>
  <c r="N137" i="13"/>
  <c r="M137" i="13"/>
  <c r="M132" i="13"/>
  <c r="N132" i="13"/>
  <c r="M130" i="13"/>
  <c r="N130" i="13"/>
  <c r="N123" i="13"/>
  <c r="M123" i="13"/>
  <c r="N121" i="13"/>
  <c r="M121" i="13"/>
  <c r="M116" i="13"/>
  <c r="N116" i="13"/>
  <c r="M114" i="13"/>
  <c r="N114" i="13"/>
  <c r="N107" i="13"/>
  <c r="M107" i="13"/>
  <c r="N105" i="13"/>
  <c r="M105" i="13"/>
  <c r="N98" i="13"/>
  <c r="M98" i="13"/>
  <c r="M91" i="13"/>
  <c r="N91" i="13"/>
  <c r="M89" i="13"/>
  <c r="N89" i="13"/>
  <c r="N82" i="13"/>
  <c r="M67" i="13"/>
  <c r="N67" i="13"/>
  <c r="M65" i="13"/>
  <c r="N65" i="13"/>
  <c r="N56" i="13"/>
  <c r="M56" i="13"/>
  <c r="M49" i="13"/>
  <c r="N49" i="13"/>
  <c r="M41" i="13"/>
  <c r="N41" i="13"/>
  <c r="M39" i="13"/>
  <c r="M37" i="13"/>
  <c r="N37" i="13"/>
  <c r="M35" i="13"/>
  <c r="N35" i="13"/>
  <c r="M31" i="13"/>
  <c r="M29" i="13"/>
  <c r="N29" i="13"/>
  <c r="M27" i="13"/>
  <c r="N27" i="13"/>
  <c r="N18" i="13"/>
  <c r="N14" i="13"/>
  <c r="M14" i="13"/>
  <c r="N12" i="13"/>
  <c r="N44" i="13"/>
  <c r="N76" i="13"/>
  <c r="N100" i="13"/>
  <c r="N158" i="13"/>
  <c r="N190" i="13"/>
  <c r="N222" i="13"/>
  <c r="N254" i="13"/>
  <c r="N286" i="13"/>
  <c r="N318" i="13"/>
  <c r="N897" i="13"/>
  <c r="M897" i="13"/>
  <c r="N894" i="13"/>
  <c r="M894" i="13"/>
  <c r="N892" i="13"/>
  <c r="M892" i="13"/>
  <c r="N889" i="13"/>
  <c r="M889" i="13"/>
  <c r="N886" i="13"/>
  <c r="M886" i="13"/>
  <c r="N884" i="13"/>
  <c r="M884" i="13"/>
  <c r="N881" i="13"/>
  <c r="M881" i="13"/>
  <c r="N878" i="13"/>
  <c r="M878" i="13"/>
  <c r="N876" i="13"/>
  <c r="M876" i="13"/>
  <c r="N873" i="13"/>
  <c r="M873" i="13"/>
  <c r="N870" i="13"/>
  <c r="M870" i="13"/>
  <c r="N868" i="13"/>
  <c r="M868" i="13"/>
  <c r="N865" i="13"/>
  <c r="M865" i="13"/>
  <c r="N862" i="13"/>
  <c r="M862" i="13"/>
  <c r="N860" i="13"/>
  <c r="M860" i="13"/>
  <c r="N857" i="13"/>
  <c r="M857" i="13"/>
  <c r="N854" i="13"/>
  <c r="M854" i="13"/>
  <c r="N852" i="13"/>
  <c r="M852" i="13"/>
  <c r="N849" i="13"/>
  <c r="M849" i="13"/>
  <c r="N846" i="13"/>
  <c r="M846" i="13"/>
  <c r="M844" i="13"/>
  <c r="N844" i="13"/>
  <c r="N841" i="13"/>
  <c r="M841" i="13"/>
  <c r="N838" i="13"/>
  <c r="M838" i="13"/>
  <c r="M836" i="13"/>
  <c r="N836" i="13"/>
  <c r="N833" i="13"/>
  <c r="M833" i="13"/>
  <c r="N830" i="13"/>
  <c r="M830" i="13"/>
  <c r="M828" i="13"/>
  <c r="N828" i="13"/>
  <c r="N825" i="13"/>
  <c r="M825" i="13"/>
  <c r="N822" i="13"/>
  <c r="M822" i="13"/>
  <c r="M820" i="13"/>
  <c r="N820" i="13"/>
  <c r="N817" i="13"/>
  <c r="M817" i="13"/>
  <c r="N814" i="13"/>
  <c r="M814" i="13"/>
  <c r="M812" i="13"/>
  <c r="N812" i="13"/>
  <c r="N809" i="13"/>
  <c r="M809" i="13"/>
  <c r="N806" i="13"/>
  <c r="M806" i="13"/>
  <c r="M804" i="13"/>
  <c r="N804" i="13"/>
  <c r="N801" i="13"/>
  <c r="M801" i="13"/>
  <c r="N798" i="13"/>
  <c r="M798" i="13"/>
  <c r="M796" i="13"/>
  <c r="N796" i="13"/>
  <c r="N793" i="13"/>
  <c r="M793" i="13"/>
  <c r="N790" i="13"/>
  <c r="M790" i="13"/>
  <c r="M788" i="13"/>
  <c r="N788" i="13"/>
  <c r="N785" i="13"/>
  <c r="M785" i="13"/>
  <c r="N782" i="13"/>
  <c r="M782" i="13"/>
  <c r="M780" i="13"/>
  <c r="N780" i="13"/>
  <c r="N777" i="13"/>
  <c r="M777" i="13"/>
  <c r="N774" i="13"/>
  <c r="M774" i="13"/>
  <c r="M772" i="13"/>
  <c r="N772" i="13"/>
  <c r="N769" i="13"/>
  <c r="M769" i="13"/>
  <c r="N766" i="13"/>
  <c r="M766" i="13"/>
  <c r="M764" i="13"/>
  <c r="N764" i="13"/>
  <c r="N761" i="13"/>
  <c r="M761" i="13"/>
  <c r="N758" i="13"/>
  <c r="M758" i="13"/>
  <c r="M756" i="13"/>
  <c r="N756" i="13"/>
  <c r="N753" i="13"/>
  <c r="M753" i="13"/>
  <c r="N750" i="13"/>
  <c r="M750" i="13"/>
  <c r="M748" i="13"/>
  <c r="N748" i="13"/>
  <c r="N745" i="13"/>
  <c r="M745" i="13"/>
  <c r="N742" i="13"/>
  <c r="M742" i="13"/>
  <c r="M740" i="13"/>
  <c r="N740" i="13"/>
  <c r="N737" i="13"/>
  <c r="M737" i="13"/>
  <c r="N734" i="13"/>
  <c r="M734" i="13"/>
  <c r="M732" i="13"/>
  <c r="N732" i="13"/>
  <c r="N727" i="13"/>
  <c r="M727" i="13"/>
  <c r="N725" i="13"/>
  <c r="M725" i="13"/>
  <c r="N718" i="13"/>
  <c r="M718" i="13"/>
  <c r="M716" i="13"/>
  <c r="N716" i="13"/>
  <c r="N711" i="13"/>
  <c r="M711" i="13"/>
  <c r="N709" i="13"/>
  <c r="M709" i="13"/>
  <c r="N702" i="13"/>
  <c r="M702" i="13"/>
  <c r="N700" i="13"/>
  <c r="M700" i="13"/>
  <c r="N695" i="13"/>
  <c r="M695" i="13"/>
  <c r="N693" i="13"/>
  <c r="M693" i="13"/>
  <c r="M686" i="13"/>
  <c r="N686" i="13"/>
  <c r="N684" i="13"/>
  <c r="M684" i="13"/>
  <c r="N679" i="13"/>
  <c r="M679" i="13"/>
  <c r="N677" i="13"/>
  <c r="M677" i="13"/>
  <c r="N672" i="13"/>
  <c r="M672" i="13"/>
  <c r="Q672" i="13" s="1"/>
  <c r="N669" i="13"/>
  <c r="M669" i="13"/>
  <c r="N655" i="13"/>
  <c r="M655" i="13"/>
  <c r="N652" i="13"/>
  <c r="M652" i="13"/>
  <c r="N648" i="13"/>
  <c r="M648" i="13"/>
  <c r="N644" i="13"/>
  <c r="M644" i="13"/>
  <c r="N642" i="13"/>
  <c r="M642" i="13"/>
  <c r="N634" i="13"/>
  <c r="M634" i="13"/>
  <c r="M630" i="13"/>
  <c r="N630" i="13"/>
  <c r="N616" i="13"/>
  <c r="M616" i="13"/>
  <c r="N612" i="13"/>
  <c r="M612" i="13"/>
  <c r="N605" i="13"/>
  <c r="M605" i="13"/>
  <c r="N603" i="13"/>
  <c r="M603" i="13"/>
  <c r="N600" i="13"/>
  <c r="M600" i="13"/>
  <c r="M598" i="13"/>
  <c r="N598" i="13"/>
  <c r="N593" i="13"/>
  <c r="M593" i="13"/>
  <c r="N588" i="13"/>
  <c r="M588" i="13"/>
  <c r="N586" i="13"/>
  <c r="M586" i="13"/>
  <c r="N583" i="13"/>
  <c r="M583" i="13"/>
  <c r="N573" i="13"/>
  <c r="M573" i="13"/>
  <c r="N571" i="13"/>
  <c r="M571" i="13"/>
  <c r="N568" i="13"/>
  <c r="M568" i="13"/>
  <c r="M566" i="13"/>
  <c r="N566" i="13"/>
  <c r="N561" i="13"/>
  <c r="M561" i="13"/>
  <c r="N556" i="13"/>
  <c r="M556" i="13"/>
  <c r="N554" i="13"/>
  <c r="M554" i="13"/>
  <c r="N551" i="13"/>
  <c r="M551" i="13"/>
  <c r="N541" i="13"/>
  <c r="M541" i="13"/>
  <c r="N539" i="13"/>
  <c r="M539" i="13"/>
  <c r="N536" i="13"/>
  <c r="M536" i="13"/>
  <c r="M534" i="13"/>
  <c r="N534" i="13"/>
  <c r="N529" i="13"/>
  <c r="M529" i="13"/>
  <c r="N524" i="13"/>
  <c r="M524" i="13"/>
  <c r="N522" i="13"/>
  <c r="M522" i="13"/>
  <c r="N519" i="13"/>
  <c r="M519" i="13"/>
  <c r="N509" i="13"/>
  <c r="M509" i="13"/>
  <c r="N507" i="13"/>
  <c r="M507" i="13"/>
  <c r="N504" i="13"/>
  <c r="M504" i="13"/>
  <c r="M502" i="13"/>
  <c r="N502" i="13"/>
  <c r="N492" i="13"/>
  <c r="M492" i="13"/>
  <c r="N490" i="13"/>
  <c r="M490" i="13"/>
  <c r="N487" i="13"/>
  <c r="M487" i="13"/>
  <c r="N477" i="13"/>
  <c r="M477" i="13"/>
  <c r="N475" i="13"/>
  <c r="M475" i="13"/>
  <c r="N472" i="13"/>
  <c r="M472" i="13"/>
  <c r="M470" i="13"/>
  <c r="N470" i="13"/>
  <c r="N465" i="13"/>
  <c r="M465" i="13"/>
  <c r="Q465" i="13" s="1"/>
  <c r="N460" i="13"/>
  <c r="M460" i="13"/>
  <c r="N458" i="13"/>
  <c r="M458" i="13"/>
  <c r="N455" i="13"/>
  <c r="M455" i="13"/>
  <c r="N445" i="13"/>
  <c r="M445" i="13"/>
  <c r="N443" i="13"/>
  <c r="M443" i="13"/>
  <c r="N440" i="13"/>
  <c r="M440" i="13"/>
  <c r="N438" i="13"/>
  <c r="M438" i="13"/>
  <c r="N433" i="13"/>
  <c r="M433" i="13"/>
  <c r="M428" i="13"/>
  <c r="N428" i="13"/>
  <c r="M426" i="13"/>
  <c r="N426" i="13"/>
  <c r="N423" i="13"/>
  <c r="M423" i="13"/>
  <c r="N413" i="13"/>
  <c r="M413" i="13"/>
  <c r="N411" i="13"/>
  <c r="M408" i="13"/>
  <c r="N408" i="13"/>
  <c r="M406" i="13"/>
  <c r="N406" i="13"/>
  <c r="N401" i="13"/>
  <c r="M401" i="13"/>
  <c r="M396" i="13"/>
  <c r="N396" i="13"/>
  <c r="M394" i="13"/>
  <c r="N394" i="13"/>
  <c r="N391" i="13"/>
  <c r="M391" i="13"/>
  <c r="N381" i="13"/>
  <c r="M381" i="13"/>
  <c r="N379" i="13"/>
  <c r="M376" i="13"/>
  <c r="N376" i="13"/>
  <c r="M374" i="13"/>
  <c r="N374" i="13"/>
  <c r="N369" i="13"/>
  <c r="M369" i="13"/>
  <c r="M364" i="13"/>
  <c r="N364" i="13"/>
  <c r="M362" i="13"/>
  <c r="N362" i="13"/>
  <c r="N359" i="13"/>
  <c r="M359" i="13"/>
  <c r="N349" i="13"/>
  <c r="M349" i="13"/>
  <c r="N347" i="13"/>
  <c r="M342" i="13"/>
  <c r="N342" i="13"/>
  <c r="M340" i="13"/>
  <c r="N340" i="13"/>
  <c r="N335" i="13"/>
  <c r="M335" i="13"/>
  <c r="M332" i="13"/>
  <c r="N332" i="13"/>
  <c r="M322" i="13"/>
  <c r="N322" i="13"/>
  <c r="N319" i="13"/>
  <c r="M319" i="13"/>
  <c r="M312" i="13"/>
  <c r="N312" i="13"/>
  <c r="N309" i="13"/>
  <c r="M309" i="13"/>
  <c r="M306" i="13"/>
  <c r="N306" i="13"/>
  <c r="N303" i="13"/>
  <c r="M303" i="13"/>
  <c r="M296" i="13"/>
  <c r="N296" i="13"/>
  <c r="N293" i="13"/>
  <c r="M293" i="13"/>
  <c r="M290" i="13"/>
  <c r="N290" i="13"/>
  <c r="N287" i="13"/>
  <c r="M287" i="13"/>
  <c r="M280" i="13"/>
  <c r="N280" i="13"/>
  <c r="N277" i="13"/>
  <c r="M277" i="13"/>
  <c r="M274" i="13"/>
  <c r="N274" i="13"/>
  <c r="N271" i="13"/>
  <c r="M271" i="13"/>
  <c r="M264" i="13"/>
  <c r="N264" i="13"/>
  <c r="N259" i="13"/>
  <c r="M259" i="13"/>
  <c r="M252" i="13"/>
  <c r="N252" i="13"/>
  <c r="N249" i="13"/>
  <c r="M249" i="13"/>
  <c r="N243" i="13"/>
  <c r="M243" i="13"/>
  <c r="M236" i="13"/>
  <c r="N236" i="13"/>
  <c r="N233" i="13"/>
  <c r="M233" i="13"/>
  <c r="N227" i="13"/>
  <c r="M227" i="13"/>
  <c r="M220" i="13"/>
  <c r="N220" i="13"/>
  <c r="N217" i="13"/>
  <c r="M217" i="13"/>
  <c r="N209" i="13"/>
  <c r="M209" i="13"/>
  <c r="N201" i="13"/>
  <c r="M201" i="13"/>
  <c r="N193" i="13"/>
  <c r="M193" i="13"/>
  <c r="N185" i="13"/>
  <c r="M185" i="13"/>
  <c r="N177" i="13"/>
  <c r="M177" i="13"/>
  <c r="N169" i="13"/>
  <c r="M169" i="13"/>
  <c r="N161" i="13"/>
  <c r="M161" i="13"/>
  <c r="N151" i="13"/>
  <c r="M151" i="13"/>
  <c r="N149" i="13"/>
  <c r="M149" i="13"/>
  <c r="M144" i="13"/>
  <c r="N144" i="13"/>
  <c r="M142" i="13"/>
  <c r="N135" i="13"/>
  <c r="M135" i="13"/>
  <c r="N133" i="13"/>
  <c r="M133" i="13"/>
  <c r="M128" i="13"/>
  <c r="Q128" i="13" s="1"/>
  <c r="N128" i="13"/>
  <c r="M126" i="13"/>
  <c r="N119" i="13"/>
  <c r="M119" i="13"/>
  <c r="N117" i="13"/>
  <c r="M117" i="13"/>
  <c r="M112" i="13"/>
  <c r="N112" i="13"/>
  <c r="M110" i="13"/>
  <c r="N103" i="13"/>
  <c r="M103" i="13"/>
  <c r="N101" i="13"/>
  <c r="M101" i="13"/>
  <c r="N94" i="13"/>
  <c r="M94" i="13"/>
  <c r="M87" i="13"/>
  <c r="M85" i="13"/>
  <c r="N85" i="13"/>
  <c r="N80" i="13"/>
  <c r="M80" i="13"/>
  <c r="Q80" i="13" s="1"/>
  <c r="N78" i="13"/>
  <c r="M78" i="13"/>
  <c r="N74" i="13"/>
  <c r="N70" i="13"/>
  <c r="M70" i="13"/>
  <c r="M63" i="13"/>
  <c r="M61" i="13"/>
  <c r="N61" i="13"/>
  <c r="M59" i="13"/>
  <c r="N59" i="13"/>
  <c r="M57" i="13"/>
  <c r="N57" i="13"/>
  <c r="M55" i="13"/>
  <c r="M53" i="13"/>
  <c r="N53" i="13"/>
  <c r="M51" i="13"/>
  <c r="N51" i="13"/>
  <c r="M47" i="13"/>
  <c r="M45" i="13"/>
  <c r="N45" i="13"/>
  <c r="M43" i="13"/>
  <c r="N43" i="13"/>
  <c r="N34" i="13"/>
  <c r="N22" i="13"/>
  <c r="M22" i="13"/>
  <c r="N16" i="13"/>
  <c r="M16" i="13"/>
  <c r="N36" i="13"/>
  <c r="N47" i="13"/>
  <c r="N68" i="13"/>
  <c r="N104" i="13"/>
  <c r="N166" i="13"/>
  <c r="N198" i="13"/>
  <c r="N230" i="13"/>
  <c r="N262" i="13"/>
  <c r="N294" i="13"/>
  <c r="N326" i="13"/>
  <c r="M379" i="13"/>
  <c r="M625" i="13"/>
  <c r="N839" i="13"/>
  <c r="M839" i="13"/>
  <c r="N831" i="13"/>
  <c r="M831" i="13"/>
  <c r="N823" i="13"/>
  <c r="M823" i="13"/>
  <c r="N815" i="13"/>
  <c r="M815" i="13"/>
  <c r="N807" i="13"/>
  <c r="M807" i="13"/>
  <c r="N799" i="13"/>
  <c r="M799" i="13"/>
  <c r="N791" i="13"/>
  <c r="M791" i="13"/>
  <c r="N783" i="13"/>
  <c r="M783" i="13"/>
  <c r="N775" i="13"/>
  <c r="M775" i="13"/>
  <c r="N767" i="13"/>
  <c r="M767" i="13"/>
  <c r="N759" i="13"/>
  <c r="M759" i="13"/>
  <c r="N751" i="13"/>
  <c r="M751" i="13"/>
  <c r="N743" i="13"/>
  <c r="M743" i="13"/>
  <c r="N735" i="13"/>
  <c r="M735" i="13"/>
  <c r="N728" i="13"/>
  <c r="M728" i="13"/>
  <c r="N723" i="13"/>
  <c r="M723" i="13"/>
  <c r="N721" i="13"/>
  <c r="M721" i="13"/>
  <c r="N714" i="13"/>
  <c r="M714" i="13"/>
  <c r="N712" i="13"/>
  <c r="M712" i="13"/>
  <c r="N707" i="13"/>
  <c r="M707" i="13"/>
  <c r="N705" i="13"/>
  <c r="M705" i="13"/>
  <c r="N698" i="13"/>
  <c r="M698" i="13"/>
  <c r="N696" i="13"/>
  <c r="M696" i="13"/>
  <c r="N691" i="13"/>
  <c r="M691" i="13"/>
  <c r="N689" i="13"/>
  <c r="M689" i="13"/>
  <c r="N682" i="13"/>
  <c r="M682" i="13"/>
  <c r="N680" i="13"/>
  <c r="M680" i="13"/>
  <c r="N675" i="13"/>
  <c r="M675" i="13"/>
  <c r="Q675" i="13" s="1"/>
  <c r="N673" i="13"/>
  <c r="M673" i="13"/>
  <c r="M670" i="13"/>
  <c r="N670" i="13"/>
  <c r="N667" i="13"/>
  <c r="M667" i="13"/>
  <c r="N665" i="13"/>
  <c r="M665" i="13"/>
  <c r="N663" i="13"/>
  <c r="M663" i="13"/>
  <c r="N661" i="13"/>
  <c r="M661" i="13"/>
  <c r="N656" i="13"/>
  <c r="M656" i="13"/>
  <c r="N653" i="13"/>
  <c r="M653" i="13"/>
  <c r="N639" i="13"/>
  <c r="M639" i="13"/>
  <c r="N636" i="13"/>
  <c r="M636" i="13"/>
  <c r="N632" i="13"/>
  <c r="M632" i="13"/>
  <c r="N628" i="13"/>
  <c r="M628" i="13"/>
  <c r="N626" i="13"/>
  <c r="M626" i="13"/>
  <c r="N623" i="13"/>
  <c r="M623" i="13"/>
  <c r="N621" i="13"/>
  <c r="M621" i="13"/>
  <c r="N619" i="13"/>
  <c r="M619" i="13"/>
  <c r="N617" i="13"/>
  <c r="M617" i="13"/>
  <c r="N608" i="13"/>
  <c r="M608" i="13"/>
  <c r="M606" i="13"/>
  <c r="N606" i="13"/>
  <c r="N601" i="13"/>
  <c r="M601" i="13"/>
  <c r="N596" i="13"/>
  <c r="M596" i="13"/>
  <c r="N594" i="13"/>
  <c r="M594" i="13"/>
  <c r="N591" i="13"/>
  <c r="M591" i="13"/>
  <c r="N581" i="13"/>
  <c r="M581" i="13"/>
  <c r="N579" i="13"/>
  <c r="M579" i="13"/>
  <c r="N576" i="13"/>
  <c r="M576" i="13"/>
  <c r="M574" i="13"/>
  <c r="N574" i="13"/>
  <c r="N569" i="13"/>
  <c r="M569" i="13"/>
  <c r="N564" i="13"/>
  <c r="M564" i="13"/>
  <c r="N562" i="13"/>
  <c r="M562" i="13"/>
  <c r="N559" i="13"/>
  <c r="M559" i="13"/>
  <c r="N549" i="13"/>
  <c r="M549" i="13"/>
  <c r="N547" i="13"/>
  <c r="M547" i="13"/>
  <c r="N544" i="13"/>
  <c r="M544" i="13"/>
  <c r="M542" i="13"/>
  <c r="N542" i="13"/>
  <c r="N537" i="13"/>
  <c r="M537" i="13"/>
  <c r="N532" i="13"/>
  <c r="M532" i="13"/>
  <c r="N530" i="13"/>
  <c r="M530" i="13"/>
  <c r="N527" i="13"/>
  <c r="M527" i="13"/>
  <c r="N517" i="13"/>
  <c r="M517" i="13"/>
  <c r="N515" i="13"/>
  <c r="M515" i="13"/>
  <c r="N512" i="13"/>
  <c r="M512" i="13"/>
  <c r="M510" i="13"/>
  <c r="N510" i="13"/>
  <c r="N505" i="13"/>
  <c r="M505" i="13"/>
  <c r="Q505" i="13" s="1"/>
  <c r="N500" i="13"/>
  <c r="M500" i="13"/>
  <c r="N498" i="13"/>
  <c r="M498" i="13"/>
  <c r="N495" i="13"/>
  <c r="M495" i="13"/>
  <c r="N485" i="13"/>
  <c r="M485" i="13"/>
  <c r="N483" i="13"/>
  <c r="M483" i="13"/>
  <c r="N480" i="13"/>
  <c r="M480" i="13"/>
  <c r="M478" i="13"/>
  <c r="Q478" i="13" s="1"/>
  <c r="N478" i="13"/>
  <c r="N473" i="13"/>
  <c r="M473" i="13"/>
  <c r="N468" i="13"/>
  <c r="M468" i="13"/>
  <c r="N466" i="13"/>
  <c r="M466" i="13"/>
  <c r="N463" i="13"/>
  <c r="M463" i="13"/>
  <c r="N453" i="13"/>
  <c r="M453" i="13"/>
  <c r="N451" i="13"/>
  <c r="M451" i="13"/>
  <c r="N448" i="13"/>
  <c r="M448" i="13"/>
  <c r="M446" i="13"/>
  <c r="N446" i="13"/>
  <c r="N441" i="13"/>
  <c r="M441" i="13"/>
  <c r="N436" i="13"/>
  <c r="M436" i="13"/>
  <c r="M434" i="13"/>
  <c r="N434" i="13"/>
  <c r="N431" i="13"/>
  <c r="M431" i="13"/>
  <c r="N421" i="13"/>
  <c r="M421" i="13"/>
  <c r="N419" i="13"/>
  <c r="M419" i="13"/>
  <c r="M416" i="13"/>
  <c r="N416" i="13"/>
  <c r="M414" i="13"/>
  <c r="N414" i="13"/>
  <c r="N409" i="13"/>
  <c r="M409" i="13"/>
  <c r="M404" i="13"/>
  <c r="N404" i="13"/>
  <c r="M402" i="13"/>
  <c r="N402" i="13"/>
  <c r="N399" i="13"/>
  <c r="M399" i="13"/>
  <c r="N389" i="13"/>
  <c r="M389" i="13"/>
  <c r="N387" i="13"/>
  <c r="M387" i="13"/>
  <c r="M384" i="13"/>
  <c r="N384" i="13"/>
  <c r="M382" i="13"/>
  <c r="N382" i="13"/>
  <c r="N377" i="13"/>
  <c r="M377" i="13"/>
  <c r="Q377" i="13" s="1"/>
  <c r="M372" i="13"/>
  <c r="N372" i="13"/>
  <c r="M370" i="13"/>
  <c r="N370" i="13"/>
  <c r="N367" i="13"/>
  <c r="M367" i="13"/>
  <c r="N357" i="13"/>
  <c r="M357" i="13"/>
  <c r="N355" i="13"/>
  <c r="M355" i="13"/>
  <c r="M352" i="13"/>
  <c r="N352" i="13"/>
  <c r="M350" i="13"/>
  <c r="N350" i="13"/>
  <c r="N345" i="13"/>
  <c r="M345" i="13"/>
  <c r="N343" i="13"/>
  <c r="M343" i="13"/>
  <c r="M338" i="13"/>
  <c r="N338" i="13"/>
  <c r="M330" i="13"/>
  <c r="N330" i="13"/>
  <c r="M328" i="13"/>
  <c r="N328" i="13"/>
  <c r="N325" i="13"/>
  <c r="M325" i="13"/>
  <c r="N323" i="13"/>
  <c r="M323" i="13"/>
  <c r="M316" i="13"/>
  <c r="N316" i="13"/>
  <c r="N313" i="13"/>
  <c r="M313" i="13"/>
  <c r="N307" i="13"/>
  <c r="M307" i="13"/>
  <c r="M300" i="13"/>
  <c r="N300" i="13"/>
  <c r="N297" i="13"/>
  <c r="M297" i="13"/>
  <c r="N291" i="13"/>
  <c r="M291" i="13"/>
  <c r="M284" i="13"/>
  <c r="N284" i="13"/>
  <c r="N281" i="13"/>
  <c r="M281" i="13"/>
  <c r="N275" i="13"/>
  <c r="M275" i="13"/>
  <c r="M268" i="13"/>
  <c r="N268" i="13"/>
  <c r="N265" i="13"/>
  <c r="M265" i="13"/>
  <c r="M256" i="13"/>
  <c r="N256" i="13"/>
  <c r="N253" i="13"/>
  <c r="M253" i="13"/>
  <c r="M250" i="13"/>
  <c r="N250" i="13"/>
  <c r="N247" i="13"/>
  <c r="M247" i="13"/>
  <c r="M240" i="13"/>
  <c r="N240" i="13"/>
  <c r="N237" i="13"/>
  <c r="M237" i="13"/>
  <c r="M234" i="13"/>
  <c r="N234" i="13"/>
  <c r="N231" i="13"/>
  <c r="M231" i="13"/>
  <c r="M224" i="13"/>
  <c r="N224" i="13"/>
  <c r="N221" i="13"/>
  <c r="M221" i="13"/>
  <c r="M218" i="13"/>
  <c r="N218" i="13"/>
  <c r="N215" i="13"/>
  <c r="M215" i="13"/>
  <c r="M212" i="13"/>
  <c r="N212" i="13"/>
  <c r="M210" i="13"/>
  <c r="N210" i="13"/>
  <c r="N207" i="13"/>
  <c r="M207" i="13"/>
  <c r="M204" i="13"/>
  <c r="N204" i="13"/>
  <c r="M202" i="13"/>
  <c r="N202" i="13"/>
  <c r="N199" i="13"/>
  <c r="M199" i="13"/>
  <c r="M196" i="13"/>
  <c r="N196" i="13"/>
  <c r="M194" i="13"/>
  <c r="N194" i="13"/>
  <c r="N191" i="13"/>
  <c r="M191" i="13"/>
  <c r="M188" i="13"/>
  <c r="N188" i="13"/>
  <c r="M186" i="13"/>
  <c r="N186" i="13"/>
  <c r="N183" i="13"/>
  <c r="M183" i="13"/>
  <c r="M180" i="13"/>
  <c r="N180" i="13"/>
  <c r="M178" i="13"/>
  <c r="N178" i="13"/>
  <c r="N175" i="13"/>
  <c r="M175" i="13"/>
  <c r="M172" i="13"/>
  <c r="Q172" i="13" s="1"/>
  <c r="N172" i="13"/>
  <c r="M170" i="13"/>
  <c r="N170" i="13"/>
  <c r="N167" i="13"/>
  <c r="M167" i="13"/>
  <c r="M164" i="13"/>
  <c r="N164" i="13"/>
  <c r="M162" i="13"/>
  <c r="N162" i="13"/>
  <c r="N159" i="13"/>
  <c r="M159" i="13"/>
  <c r="M156" i="13"/>
  <c r="N156" i="13"/>
  <c r="M154" i="13"/>
  <c r="N154" i="13"/>
  <c r="N147" i="13"/>
  <c r="M147" i="13"/>
  <c r="N145" i="13"/>
  <c r="M145" i="13"/>
  <c r="Q145" i="13" s="1"/>
  <c r="M140" i="13"/>
  <c r="N140" i="13"/>
  <c r="M138" i="13"/>
  <c r="N138" i="13"/>
  <c r="N131" i="13"/>
  <c r="M131" i="13"/>
  <c r="N129" i="13"/>
  <c r="M129" i="13"/>
  <c r="M124" i="13"/>
  <c r="N124" i="13"/>
  <c r="M122" i="13"/>
  <c r="N122" i="13"/>
  <c r="N115" i="13"/>
  <c r="M115" i="13"/>
  <c r="N113" i="13"/>
  <c r="M113" i="13"/>
  <c r="M108" i="13"/>
  <c r="N108" i="13"/>
  <c r="N106" i="13"/>
  <c r="M106" i="13"/>
  <c r="N99" i="13"/>
  <c r="M99" i="13"/>
  <c r="N97" i="13"/>
  <c r="M97" i="13"/>
  <c r="Q97" i="13" s="1"/>
  <c r="N90" i="13"/>
  <c r="M83" i="13"/>
  <c r="N83" i="13"/>
  <c r="M81" i="13"/>
  <c r="N81" i="13"/>
  <c r="N72" i="13"/>
  <c r="M72" i="13"/>
  <c r="N66" i="13"/>
  <c r="N50" i="13"/>
  <c r="N38" i="13"/>
  <c r="M38" i="13"/>
  <c r="N32" i="13"/>
  <c r="M32" i="13"/>
  <c r="N30" i="13"/>
  <c r="M30" i="13"/>
  <c r="N26" i="13"/>
  <c r="N24" i="13"/>
  <c r="M24" i="13"/>
  <c r="M17" i="13"/>
  <c r="N17" i="13"/>
  <c r="M13" i="13"/>
  <c r="N13" i="13"/>
  <c r="M11" i="13"/>
  <c r="N11" i="13"/>
  <c r="M18" i="13"/>
  <c r="N28" i="13"/>
  <c r="N39" i="13"/>
  <c r="M50" i="13"/>
  <c r="N60" i="13"/>
  <c r="M82" i="13"/>
  <c r="Q82" i="13" s="1"/>
  <c r="N92" i="13"/>
  <c r="N110" i="13"/>
  <c r="N142" i="13"/>
  <c r="N174" i="13"/>
  <c r="N206" i="13"/>
  <c r="N238" i="13"/>
  <c r="N270" i="13"/>
  <c r="N302" i="13"/>
  <c r="N334" i="13"/>
  <c r="M497" i="13"/>
  <c r="M668" i="13"/>
  <c r="N765" i="13"/>
  <c r="M765" i="13"/>
  <c r="N762" i="13"/>
  <c r="M762" i="13"/>
  <c r="N760" i="13"/>
  <c r="M760" i="13"/>
  <c r="N757" i="13"/>
  <c r="M757" i="13"/>
  <c r="N754" i="13"/>
  <c r="M754" i="13"/>
  <c r="N752" i="13"/>
  <c r="M752" i="13"/>
  <c r="N749" i="13"/>
  <c r="M749" i="13"/>
  <c r="N746" i="13"/>
  <c r="M746" i="13"/>
  <c r="N744" i="13"/>
  <c r="M744" i="13"/>
  <c r="N741" i="13"/>
  <c r="M741" i="13"/>
  <c r="N738" i="13"/>
  <c r="M738" i="13"/>
  <c r="N736" i="13"/>
  <c r="M736" i="13"/>
  <c r="N733" i="13"/>
  <c r="M733" i="13"/>
  <c r="N726" i="13"/>
  <c r="M726" i="13"/>
  <c r="M724" i="13"/>
  <c r="N724" i="13"/>
  <c r="N719" i="13"/>
  <c r="M719" i="13"/>
  <c r="N717" i="13"/>
  <c r="M717" i="13"/>
  <c r="N710" i="13"/>
  <c r="M710" i="13"/>
  <c r="N708" i="13"/>
  <c r="M708" i="13"/>
  <c r="N703" i="13"/>
  <c r="M703" i="13"/>
  <c r="Q703" i="13" s="1"/>
  <c r="N701" i="13"/>
  <c r="M701" i="13"/>
  <c r="M694" i="13"/>
  <c r="N694" i="13"/>
  <c r="N692" i="13"/>
  <c r="M692" i="13"/>
  <c r="N687" i="13"/>
  <c r="M687" i="13"/>
  <c r="N685" i="13"/>
  <c r="M685" i="13"/>
  <c r="M678" i="13"/>
  <c r="N678" i="13"/>
  <c r="N676" i="13"/>
  <c r="M676" i="13"/>
  <c r="N674" i="13"/>
  <c r="M674" i="13"/>
  <c r="N666" i="13"/>
  <c r="M666" i="13"/>
  <c r="M662" i="13"/>
  <c r="N662" i="13"/>
  <c r="N659" i="13"/>
  <c r="M659" i="13"/>
  <c r="N657" i="13"/>
  <c r="M657" i="13"/>
  <c r="M654" i="13"/>
  <c r="N654" i="13"/>
  <c r="N651" i="13"/>
  <c r="M651" i="13"/>
  <c r="N649" i="13"/>
  <c r="M649" i="13"/>
  <c r="N647" i="13"/>
  <c r="M647" i="13"/>
  <c r="N645" i="13"/>
  <c r="M645" i="13"/>
  <c r="N640" i="13"/>
  <c r="M640" i="13"/>
  <c r="N637" i="13"/>
  <c r="M637" i="13"/>
  <c r="M622" i="13"/>
  <c r="N622" i="13"/>
  <c r="N618" i="13"/>
  <c r="M618" i="13"/>
  <c r="N615" i="13"/>
  <c r="M615" i="13"/>
  <c r="N613" i="13"/>
  <c r="M613" i="13"/>
  <c r="N611" i="13"/>
  <c r="M611" i="13"/>
  <c r="N609" i="13"/>
  <c r="M609" i="13"/>
  <c r="N604" i="13"/>
  <c r="M604" i="13"/>
  <c r="N602" i="13"/>
  <c r="M602" i="13"/>
  <c r="N599" i="13"/>
  <c r="M599" i="13"/>
  <c r="N589" i="13"/>
  <c r="M589" i="13"/>
  <c r="N587" i="13"/>
  <c r="M587" i="13"/>
  <c r="N584" i="13"/>
  <c r="M584" i="13"/>
  <c r="M582" i="13"/>
  <c r="Q582" i="13" s="1"/>
  <c r="N577" i="13"/>
  <c r="M577" i="13"/>
  <c r="N572" i="13"/>
  <c r="M572" i="13"/>
  <c r="N570" i="13"/>
  <c r="M570" i="13"/>
  <c r="N567" i="13"/>
  <c r="M567" i="13"/>
  <c r="N557" i="13"/>
  <c r="M557" i="13"/>
  <c r="N555" i="13"/>
  <c r="M555" i="13"/>
  <c r="N552" i="13"/>
  <c r="M552" i="13"/>
  <c r="M550" i="13"/>
  <c r="N550" i="13"/>
  <c r="N545" i="13"/>
  <c r="M545" i="13"/>
  <c r="N540" i="13"/>
  <c r="N538" i="13"/>
  <c r="M538" i="13"/>
  <c r="N535" i="13"/>
  <c r="M535" i="13"/>
  <c r="N525" i="13"/>
  <c r="M525" i="13"/>
  <c r="N523" i="13"/>
  <c r="M523" i="13"/>
  <c r="N520" i="13"/>
  <c r="M520" i="13"/>
  <c r="M518" i="13"/>
  <c r="N518" i="13"/>
  <c r="N513" i="13"/>
  <c r="M513" i="13"/>
  <c r="N508" i="13"/>
  <c r="M508" i="13"/>
  <c r="N506" i="13"/>
  <c r="M506" i="13"/>
  <c r="N503" i="13"/>
  <c r="M503" i="13"/>
  <c r="N493" i="13"/>
  <c r="M493" i="13"/>
  <c r="N491" i="13"/>
  <c r="M491" i="13"/>
  <c r="N488" i="13"/>
  <c r="M488" i="13"/>
  <c r="M486" i="13"/>
  <c r="Q486" i="13" s="1"/>
  <c r="N486" i="13"/>
  <c r="N481" i="13"/>
  <c r="M481" i="13"/>
  <c r="N476" i="13"/>
  <c r="M476" i="13"/>
  <c r="N474" i="13"/>
  <c r="M474" i="13"/>
  <c r="N471" i="13"/>
  <c r="M471" i="13"/>
  <c r="N461" i="13"/>
  <c r="M461" i="13"/>
  <c r="N459" i="13"/>
  <c r="M459" i="13"/>
  <c r="N456" i="13"/>
  <c r="M456" i="13"/>
  <c r="M454" i="13"/>
  <c r="Q454" i="13" s="1"/>
  <c r="N449" i="13"/>
  <c r="M449" i="13"/>
  <c r="N444" i="13"/>
  <c r="M444" i="13"/>
  <c r="N442" i="13"/>
  <c r="M442" i="13"/>
  <c r="N439" i="13"/>
  <c r="M439" i="13"/>
  <c r="N429" i="13"/>
  <c r="M429" i="13"/>
  <c r="N427" i="13"/>
  <c r="M424" i="13"/>
  <c r="N424" i="13"/>
  <c r="M422" i="13"/>
  <c r="N422" i="13"/>
  <c r="N417" i="13"/>
  <c r="M417" i="13"/>
  <c r="M412" i="13"/>
  <c r="N412" i="13"/>
  <c r="M410" i="13"/>
  <c r="N410" i="13"/>
  <c r="N407" i="13"/>
  <c r="M407" i="13"/>
  <c r="N397" i="13"/>
  <c r="M397" i="13"/>
  <c r="N395" i="13"/>
  <c r="M392" i="13"/>
  <c r="N392" i="13"/>
  <c r="M390" i="13"/>
  <c r="N390" i="13"/>
  <c r="N385" i="13"/>
  <c r="M385" i="13"/>
  <c r="M380" i="13"/>
  <c r="N380" i="13"/>
  <c r="M378" i="13"/>
  <c r="N378" i="13"/>
  <c r="N375" i="13"/>
  <c r="M375" i="13"/>
  <c r="N365" i="13"/>
  <c r="M365" i="13"/>
  <c r="N363" i="13"/>
  <c r="M360" i="13"/>
  <c r="N360" i="13"/>
  <c r="M358" i="13"/>
  <c r="N358" i="13"/>
  <c r="N353" i="13"/>
  <c r="M353" i="13"/>
  <c r="M348" i="13"/>
  <c r="N348" i="13"/>
  <c r="N341" i="13"/>
  <c r="M341" i="13"/>
  <c r="M339" i="13"/>
  <c r="N339" i="13"/>
  <c r="M336" i="13"/>
  <c r="N336" i="13"/>
  <c r="N333" i="13"/>
  <c r="M333" i="13"/>
  <c r="N331" i="13"/>
  <c r="M331" i="13"/>
  <c r="M320" i="13"/>
  <c r="N320" i="13"/>
  <c r="N317" i="13"/>
  <c r="M317" i="13"/>
  <c r="M314" i="13"/>
  <c r="N314" i="13"/>
  <c r="N311" i="13"/>
  <c r="M311" i="13"/>
  <c r="M304" i="13"/>
  <c r="N304" i="13"/>
  <c r="N301" i="13"/>
  <c r="M301" i="13"/>
  <c r="M298" i="13"/>
  <c r="N298" i="13"/>
  <c r="N295" i="13"/>
  <c r="M295" i="13"/>
  <c r="M288" i="13"/>
  <c r="N288" i="13"/>
  <c r="N285" i="13"/>
  <c r="M285" i="13"/>
  <c r="M282" i="13"/>
  <c r="Q282" i="13" s="1"/>
  <c r="N282" i="13"/>
  <c r="N279" i="13"/>
  <c r="M279" i="13"/>
  <c r="M272" i="13"/>
  <c r="N272" i="13"/>
  <c r="N269" i="13"/>
  <c r="M269" i="13"/>
  <c r="M266" i="13"/>
  <c r="N266" i="13"/>
  <c r="N263" i="13"/>
  <c r="M263" i="13"/>
  <c r="M260" i="13"/>
  <c r="N260" i="13"/>
  <c r="N257" i="13"/>
  <c r="M257" i="13"/>
  <c r="N251" i="13"/>
  <c r="M251" i="13"/>
  <c r="M244" i="13"/>
  <c r="N244" i="13"/>
  <c r="N241" i="13"/>
  <c r="M241" i="13"/>
  <c r="N235" i="13"/>
  <c r="M235" i="13"/>
  <c r="M228" i="13"/>
  <c r="N228" i="13"/>
  <c r="N225" i="13"/>
  <c r="M225" i="13"/>
  <c r="N219" i="13"/>
  <c r="M219" i="13"/>
  <c r="N213" i="13"/>
  <c r="M213" i="13"/>
  <c r="N205" i="13"/>
  <c r="M205" i="13"/>
  <c r="N197" i="13"/>
  <c r="M197" i="13"/>
  <c r="N189" i="13"/>
  <c r="M189" i="13"/>
  <c r="N181" i="13"/>
  <c r="M181" i="13"/>
  <c r="N173" i="13"/>
  <c r="M173" i="13"/>
  <c r="N165" i="13"/>
  <c r="M165" i="13"/>
  <c r="N157" i="13"/>
  <c r="M157" i="13"/>
  <c r="M152" i="13"/>
  <c r="N152" i="13"/>
  <c r="M150" i="13"/>
  <c r="N143" i="13"/>
  <c r="M143" i="13"/>
  <c r="N141" i="13"/>
  <c r="M141" i="13"/>
  <c r="M136" i="13"/>
  <c r="N136" i="13"/>
  <c r="M134" i="13"/>
  <c r="N127" i="13"/>
  <c r="M127" i="13"/>
  <c r="N125" i="13"/>
  <c r="M125" i="13"/>
  <c r="M120" i="13"/>
  <c r="N120" i="13"/>
  <c r="M118" i="13"/>
  <c r="N111" i="13"/>
  <c r="M111" i="13"/>
  <c r="N109" i="13"/>
  <c r="M109" i="13"/>
  <c r="N102" i="13"/>
  <c r="M102" i="13"/>
  <c r="N95" i="13"/>
  <c r="M95" i="13"/>
  <c r="N93" i="13"/>
  <c r="M93" i="13"/>
  <c r="N88" i="13"/>
  <c r="M88" i="13"/>
  <c r="N86" i="13"/>
  <c r="M86" i="13"/>
  <c r="M79" i="13"/>
  <c r="M77" i="13"/>
  <c r="N77" i="13"/>
  <c r="M75" i="13"/>
  <c r="N75" i="13"/>
  <c r="M73" i="13"/>
  <c r="N73" i="13"/>
  <c r="M71" i="13"/>
  <c r="M69" i="13"/>
  <c r="N69" i="13"/>
  <c r="N64" i="13"/>
  <c r="M64" i="13"/>
  <c r="N62" i="13"/>
  <c r="M62" i="13"/>
  <c r="N58" i="13"/>
  <c r="N54" i="13"/>
  <c r="M54" i="13"/>
  <c r="N48" i="13"/>
  <c r="M48" i="13"/>
  <c r="N46" i="13"/>
  <c r="M46" i="13"/>
  <c r="N42" i="13"/>
  <c r="N40" i="13"/>
  <c r="M40" i="13"/>
  <c r="M33" i="13"/>
  <c r="N33" i="13"/>
  <c r="M25" i="13"/>
  <c r="N25" i="13"/>
  <c r="M23" i="13"/>
  <c r="M21" i="13"/>
  <c r="N21" i="13"/>
  <c r="M19" i="13"/>
  <c r="N19" i="13"/>
  <c r="M15" i="13"/>
  <c r="N20" i="13"/>
  <c r="N31" i="13"/>
  <c r="M42" i="13"/>
  <c r="N52" i="13"/>
  <c r="N63" i="13"/>
  <c r="M74" i="13"/>
  <c r="N84" i="13"/>
  <c r="N96" i="13"/>
  <c r="N118" i="13"/>
  <c r="N150" i="13"/>
  <c r="N182" i="13"/>
  <c r="N214" i="13"/>
  <c r="N246" i="13"/>
  <c r="N278" i="13"/>
  <c r="N310" i="13"/>
  <c r="M347" i="13"/>
  <c r="M411" i="13"/>
  <c r="M540" i="13"/>
  <c r="M730" i="13"/>
  <c r="Q730" i="13" s="1"/>
  <c r="I10" i="3"/>
  <c r="J441" i="3"/>
  <c r="L441" i="3" s="1"/>
  <c r="J436" i="3"/>
  <c r="L436" i="3" s="1"/>
  <c r="I428" i="3"/>
  <c r="J424" i="3"/>
  <c r="L424" i="3" s="1"/>
  <c r="I417" i="3"/>
  <c r="I408" i="3"/>
  <c r="J405" i="3"/>
  <c r="L405" i="3" s="1"/>
  <c r="I401" i="3"/>
  <c r="J393" i="3"/>
  <c r="L393" i="3" s="1"/>
  <c r="J377" i="3"/>
  <c r="L377" i="3" s="1"/>
  <c r="J372" i="3"/>
  <c r="L372" i="3" s="1"/>
  <c r="I367" i="3"/>
  <c r="I355" i="3"/>
  <c r="J348" i="3"/>
  <c r="J337" i="3"/>
  <c r="J332" i="3"/>
  <c r="L332" i="3" s="1"/>
  <c r="J330" i="3"/>
  <c r="L330" i="3" s="1"/>
  <c r="J324" i="3"/>
  <c r="L324" i="3" s="1"/>
  <c r="J322" i="3"/>
  <c r="J316" i="3"/>
  <c r="L316" i="3" s="1"/>
  <c r="J314" i="3"/>
  <c r="L314" i="3" s="1"/>
  <c r="J308" i="3"/>
  <c r="J306" i="3"/>
  <c r="J294" i="3"/>
  <c r="L294" i="3" s="1"/>
  <c r="J266" i="3"/>
  <c r="J253" i="3"/>
  <c r="L253" i="3" s="1"/>
  <c r="J246" i="3"/>
  <c r="J234" i="3"/>
  <c r="J218" i="3"/>
  <c r="L218" i="3" s="1"/>
  <c r="J205" i="3"/>
  <c r="L205" i="3" s="1"/>
  <c r="J185" i="3"/>
  <c r="L185" i="3" s="1"/>
  <c r="J159" i="3"/>
  <c r="L159" i="3" s="1"/>
  <c r="J146" i="3"/>
  <c r="L146" i="3" s="1"/>
  <c r="J139" i="3"/>
  <c r="J127" i="3"/>
  <c r="L127" i="3" s="1"/>
  <c r="J111" i="3"/>
  <c r="J95" i="3"/>
  <c r="L95" i="3" s="1"/>
  <c r="I85" i="3"/>
  <c r="I69" i="3"/>
  <c r="J63" i="3"/>
  <c r="I57" i="3"/>
  <c r="I45" i="3"/>
  <c r="J22" i="3"/>
  <c r="I443" i="3"/>
  <c r="J425" i="3"/>
  <c r="L425" i="3" s="1"/>
  <c r="J421" i="3"/>
  <c r="L421" i="3" s="1"/>
  <c r="J409" i="3"/>
  <c r="L409" i="3" s="1"/>
  <c r="I403" i="3"/>
  <c r="I395" i="3"/>
  <c r="I379" i="3"/>
  <c r="I363" i="3"/>
  <c r="J360" i="3"/>
  <c r="I339" i="3"/>
  <c r="I277" i="3"/>
  <c r="J274" i="3"/>
  <c r="L274" i="3" s="1"/>
  <c r="J250" i="3"/>
  <c r="J202" i="3"/>
  <c r="J189" i="3"/>
  <c r="J182" i="3"/>
  <c r="L182" i="3" s="1"/>
  <c r="I170" i="3"/>
  <c r="J167" i="3"/>
  <c r="L167" i="3" s="1"/>
  <c r="J143" i="3"/>
  <c r="I122" i="3"/>
  <c r="J119" i="3"/>
  <c r="L119" i="3" s="1"/>
  <c r="I106" i="3"/>
  <c r="J103" i="3"/>
  <c r="L103" i="3" s="1"/>
  <c r="I90" i="3"/>
  <c r="J87" i="3"/>
  <c r="L87" i="3" s="1"/>
  <c r="I81" i="3"/>
  <c r="I65" i="3"/>
  <c r="I41" i="3"/>
  <c r="J13" i="3"/>
  <c r="J448" i="3"/>
  <c r="L448" i="3" s="1"/>
  <c r="J432" i="3"/>
  <c r="L432" i="3" s="1"/>
  <c r="J429" i="3"/>
  <c r="L429" i="3" s="1"/>
  <c r="I427" i="3"/>
  <c r="I411" i="3"/>
  <c r="I397" i="3"/>
  <c r="I387" i="3"/>
  <c r="J384" i="3"/>
  <c r="L384" i="3" s="1"/>
  <c r="J368" i="3"/>
  <c r="L368" i="3" s="1"/>
  <c r="I352" i="3"/>
  <c r="J349" i="3"/>
  <c r="L349" i="3" s="1"/>
  <c r="J344" i="3"/>
  <c r="L344" i="3" s="1"/>
  <c r="I341" i="3"/>
  <c r="J333" i="3"/>
  <c r="J325" i="3"/>
  <c r="L325" i="3" s="1"/>
  <c r="J317" i="3"/>
  <c r="L317" i="3" s="1"/>
  <c r="J309" i="3"/>
  <c r="L309" i="3" s="1"/>
  <c r="J301" i="3"/>
  <c r="L301" i="3" s="1"/>
  <c r="I265" i="3"/>
  <c r="J262" i="3"/>
  <c r="L262" i="3" s="1"/>
  <c r="J241" i="3"/>
  <c r="J233" i="3"/>
  <c r="L233" i="3" s="1"/>
  <c r="I213" i="3"/>
  <c r="J210" i="3"/>
  <c r="L210" i="3" s="1"/>
  <c r="J186" i="3"/>
  <c r="L186" i="3" s="1"/>
  <c r="I158" i="3"/>
  <c r="J155" i="3"/>
  <c r="J134" i="3"/>
  <c r="L134" i="3" s="1"/>
  <c r="I77" i="3"/>
  <c r="I53" i="3"/>
  <c r="I37" i="3"/>
  <c r="I29" i="3"/>
  <c r="I17" i="3"/>
  <c r="I242" i="3"/>
  <c r="J242" i="3"/>
  <c r="I58" i="3"/>
  <c r="J58" i="3"/>
  <c r="L58" i="3" s="1"/>
  <c r="J391" i="3"/>
  <c r="L391" i="3" s="1"/>
  <c r="I391" i="3"/>
  <c r="I364" i="3"/>
  <c r="J364" i="3"/>
  <c r="L364" i="3" s="1"/>
  <c r="I356" i="3"/>
  <c r="J356" i="3"/>
  <c r="L356" i="3" s="1"/>
  <c r="J347" i="3"/>
  <c r="I347" i="3"/>
  <c r="J181" i="3"/>
  <c r="L181" i="3" s="1"/>
  <c r="I181" i="3"/>
  <c r="I166" i="3"/>
  <c r="J166" i="3"/>
  <c r="L166" i="3" s="1"/>
  <c r="J138" i="3"/>
  <c r="I138" i="3"/>
  <c r="I131" i="3"/>
  <c r="J131" i="3"/>
  <c r="L131" i="3" s="1"/>
  <c r="I115" i="3"/>
  <c r="J115" i="3"/>
  <c r="I99" i="3"/>
  <c r="J99" i="3"/>
  <c r="I66" i="3"/>
  <c r="J66" i="3"/>
  <c r="L66" i="3" s="1"/>
  <c r="I34" i="3"/>
  <c r="J34" i="3"/>
  <c r="L34" i="3" s="1"/>
  <c r="I31" i="3"/>
  <c r="J31" i="3"/>
  <c r="I19" i="3"/>
  <c r="J19" i="3"/>
  <c r="L19" i="3" s="1"/>
  <c r="J445" i="3"/>
  <c r="L445" i="3" s="1"/>
  <c r="J437" i="3"/>
  <c r="L437" i="3" s="1"/>
  <c r="I433" i="3"/>
  <c r="I431" i="3"/>
  <c r="I419" i="3"/>
  <c r="J407" i="3"/>
  <c r="L407" i="3" s="1"/>
  <c r="I407" i="3"/>
  <c r="J400" i="3"/>
  <c r="L400" i="3" s="1"/>
  <c r="I396" i="3"/>
  <c r="J392" i="3"/>
  <c r="L392" i="3" s="1"/>
  <c r="J381" i="3"/>
  <c r="L381" i="3" s="1"/>
  <c r="J373" i="3"/>
  <c r="L373" i="3" s="1"/>
  <c r="I343" i="3"/>
  <c r="I336" i="3"/>
  <c r="I329" i="3"/>
  <c r="J329" i="3"/>
  <c r="I321" i="3"/>
  <c r="J321" i="3"/>
  <c r="I313" i="3"/>
  <c r="J313" i="3"/>
  <c r="L313" i="3" s="1"/>
  <c r="I305" i="3"/>
  <c r="J305" i="3"/>
  <c r="L305" i="3" s="1"/>
  <c r="I293" i="3"/>
  <c r="J290" i="3"/>
  <c r="L290" i="3" s="1"/>
  <c r="I278" i="3"/>
  <c r="J278" i="3"/>
  <c r="L278" i="3" s="1"/>
  <c r="J257" i="3"/>
  <c r="L257" i="3" s="1"/>
  <c r="I254" i="3"/>
  <c r="J254" i="3"/>
  <c r="I229" i="3"/>
  <c r="J226" i="3"/>
  <c r="L226" i="3" s="1"/>
  <c r="I214" i="3"/>
  <c r="J214" i="3"/>
  <c r="J193" i="3"/>
  <c r="L193" i="3" s="1"/>
  <c r="I190" i="3"/>
  <c r="J190" i="3"/>
  <c r="L190" i="3" s="1"/>
  <c r="I171" i="3"/>
  <c r="J171" i="3"/>
  <c r="L171" i="3" s="1"/>
  <c r="J150" i="3"/>
  <c r="L150" i="3" s="1"/>
  <c r="I147" i="3"/>
  <c r="J147" i="3"/>
  <c r="L147" i="3" s="1"/>
  <c r="I74" i="3"/>
  <c r="J74" i="3"/>
  <c r="L74" i="3" s="1"/>
  <c r="J71" i="3"/>
  <c r="I42" i="3"/>
  <c r="J42" i="3"/>
  <c r="J39" i="3"/>
  <c r="L39" i="3" s="1"/>
  <c r="J439" i="3"/>
  <c r="L439" i="3" s="1"/>
  <c r="I439" i="3"/>
  <c r="J375" i="3"/>
  <c r="L375" i="3" s="1"/>
  <c r="I375" i="3"/>
  <c r="I135" i="3"/>
  <c r="J135" i="3"/>
  <c r="I369" i="3"/>
  <c r="J369" i="3"/>
  <c r="L369" i="3" s="1"/>
  <c r="I302" i="3"/>
  <c r="J302" i="3"/>
  <c r="L302" i="3" s="1"/>
  <c r="I273" i="3"/>
  <c r="J273" i="3"/>
  <c r="L273" i="3" s="1"/>
  <c r="J245" i="3"/>
  <c r="L245" i="3" s="1"/>
  <c r="I245" i="3"/>
  <c r="I238" i="3"/>
  <c r="J238" i="3"/>
  <c r="L238" i="3" s="1"/>
  <c r="I209" i="3"/>
  <c r="J209" i="3"/>
  <c r="I447" i="3"/>
  <c r="I435" i="3"/>
  <c r="J423" i="3"/>
  <c r="L423" i="3" s="1"/>
  <c r="I423" i="3"/>
  <c r="J416" i="3"/>
  <c r="L416" i="3" s="1"/>
  <c r="I412" i="3"/>
  <c r="J389" i="3"/>
  <c r="L389" i="3" s="1"/>
  <c r="I385" i="3"/>
  <c r="I383" i="3"/>
  <c r="J371" i="3"/>
  <c r="L371" i="3" s="1"/>
  <c r="I371" i="3"/>
  <c r="I365" i="3"/>
  <c r="I357" i="3"/>
  <c r="I345" i="3"/>
  <c r="J345" i="3"/>
  <c r="L345" i="3" s="1"/>
  <c r="I340" i="3"/>
  <c r="J340" i="3"/>
  <c r="L340" i="3" s="1"/>
  <c r="I281" i="3"/>
  <c r="J281" i="3"/>
  <c r="L281" i="3" s="1"/>
  <c r="I217" i="3"/>
  <c r="J217" i="3"/>
  <c r="L217" i="3" s="1"/>
  <c r="I174" i="3"/>
  <c r="J174" i="3"/>
  <c r="L174" i="3" s="1"/>
  <c r="I82" i="3"/>
  <c r="J82" i="3"/>
  <c r="L82" i="3" s="1"/>
  <c r="J79" i="3"/>
  <c r="I50" i="3"/>
  <c r="J50" i="3"/>
  <c r="L50" i="3" s="1"/>
  <c r="J47" i="3"/>
  <c r="L47" i="3" s="1"/>
  <c r="I351" i="3"/>
  <c r="I335" i="3"/>
  <c r="I327" i="3"/>
  <c r="I319" i="3"/>
  <c r="I311" i="3"/>
  <c r="J298" i="3"/>
  <c r="L298" i="3" s="1"/>
  <c r="J289" i="3"/>
  <c r="I286" i="3"/>
  <c r="J286" i="3"/>
  <c r="L286" i="3" s="1"/>
  <c r="I261" i="3"/>
  <c r="J258" i="3"/>
  <c r="L258" i="3" s="1"/>
  <c r="J230" i="3"/>
  <c r="L230" i="3" s="1"/>
  <c r="J225" i="3"/>
  <c r="I222" i="3"/>
  <c r="J222" i="3"/>
  <c r="L222" i="3" s="1"/>
  <c r="I197" i="3"/>
  <c r="J194" i="3"/>
  <c r="L194" i="3" s="1"/>
  <c r="I179" i="3"/>
  <c r="J179" i="3"/>
  <c r="L179" i="3" s="1"/>
  <c r="I154" i="3"/>
  <c r="J151" i="3"/>
  <c r="L151" i="3" s="1"/>
  <c r="I118" i="3"/>
  <c r="J118" i="3"/>
  <c r="L118" i="3" s="1"/>
  <c r="I102" i="3"/>
  <c r="J102" i="3"/>
  <c r="L102" i="3" s="1"/>
  <c r="I86" i="3"/>
  <c r="J86" i="3"/>
  <c r="L86" i="3" s="1"/>
  <c r="J83" i="3"/>
  <c r="L83" i="3" s="1"/>
  <c r="I78" i="3"/>
  <c r="J78" i="3"/>
  <c r="J75" i="3"/>
  <c r="I70" i="3"/>
  <c r="J70" i="3"/>
  <c r="L70" i="3" s="1"/>
  <c r="J67" i="3"/>
  <c r="I62" i="3"/>
  <c r="J62" i="3"/>
  <c r="J59" i="3"/>
  <c r="L59" i="3" s="1"/>
  <c r="I54" i="3"/>
  <c r="J54" i="3"/>
  <c r="L54" i="3" s="1"/>
  <c r="J51" i="3"/>
  <c r="I46" i="3"/>
  <c r="J46" i="3"/>
  <c r="J43" i="3"/>
  <c r="I38" i="3"/>
  <c r="J38" i="3"/>
  <c r="J35" i="3"/>
  <c r="L35" i="3" s="1"/>
  <c r="I270" i="3"/>
  <c r="J270" i="3"/>
  <c r="L270" i="3" s="1"/>
  <c r="I206" i="3"/>
  <c r="J206" i="3"/>
  <c r="L206" i="3" s="1"/>
  <c r="I163" i="3"/>
  <c r="J163" i="3"/>
  <c r="L163" i="3" s="1"/>
  <c r="J25" i="3"/>
  <c r="L25" i="3" s="1"/>
  <c r="I25" i="3"/>
  <c r="I15" i="3"/>
  <c r="J15" i="3"/>
  <c r="I23" i="3"/>
  <c r="J23" i="3"/>
  <c r="L23" i="3" s="1"/>
  <c r="I27" i="3"/>
  <c r="J27" i="3"/>
  <c r="L27" i="3" s="1"/>
  <c r="I164" i="3"/>
  <c r="J164" i="3"/>
  <c r="L164" i="3" s="1"/>
  <c r="J153" i="3"/>
  <c r="L153" i="3" s="1"/>
  <c r="I153" i="3"/>
  <c r="J105" i="3"/>
  <c r="L105" i="3" s="1"/>
  <c r="I105" i="3"/>
  <c r="I100" i="3"/>
  <c r="J100" i="3"/>
  <c r="L100" i="3" s="1"/>
  <c r="J89" i="3"/>
  <c r="I89" i="3"/>
  <c r="I299" i="3"/>
  <c r="J299" i="3"/>
  <c r="L299" i="3" s="1"/>
  <c r="I291" i="3"/>
  <c r="J291" i="3"/>
  <c r="I287" i="3"/>
  <c r="J287" i="3"/>
  <c r="L287" i="3" s="1"/>
  <c r="I275" i="3"/>
  <c r="J275" i="3"/>
  <c r="L275" i="3" s="1"/>
  <c r="I271" i="3"/>
  <c r="J271" i="3"/>
  <c r="L271" i="3" s="1"/>
  <c r="I267" i="3"/>
  <c r="J267" i="3"/>
  <c r="L267" i="3" s="1"/>
  <c r="I259" i="3"/>
  <c r="J259" i="3"/>
  <c r="L259" i="3" s="1"/>
  <c r="I251" i="3"/>
  <c r="J251" i="3"/>
  <c r="L251" i="3" s="1"/>
  <c r="I243" i="3"/>
  <c r="J243" i="3"/>
  <c r="L243" i="3" s="1"/>
  <c r="I239" i="3"/>
  <c r="J239" i="3"/>
  <c r="L239" i="3" s="1"/>
  <c r="I227" i="3"/>
  <c r="J227" i="3"/>
  <c r="L227" i="3" s="1"/>
  <c r="I223" i="3"/>
  <c r="J223" i="3"/>
  <c r="L223" i="3" s="1"/>
  <c r="I215" i="3"/>
  <c r="J215" i="3"/>
  <c r="I211" i="3"/>
  <c r="J211" i="3"/>
  <c r="I203" i="3"/>
  <c r="J203" i="3"/>
  <c r="I187" i="3"/>
  <c r="J187" i="3"/>
  <c r="L187" i="3" s="1"/>
  <c r="I183" i="3"/>
  <c r="J183" i="3"/>
  <c r="L183" i="3" s="1"/>
  <c r="I168" i="3"/>
  <c r="J168" i="3"/>
  <c r="L168" i="3" s="1"/>
  <c r="J157" i="3"/>
  <c r="I157" i="3"/>
  <c r="I136" i="3"/>
  <c r="J136" i="3"/>
  <c r="L136" i="3" s="1"/>
  <c r="J109" i="3"/>
  <c r="L109" i="3" s="1"/>
  <c r="I109" i="3"/>
  <c r="J93" i="3"/>
  <c r="I93" i="3"/>
  <c r="I84" i="3"/>
  <c r="J84" i="3"/>
  <c r="I76" i="3"/>
  <c r="J76" i="3"/>
  <c r="L76" i="3" s="1"/>
  <c r="I68" i="3"/>
  <c r="J68" i="3"/>
  <c r="I60" i="3"/>
  <c r="J60" i="3"/>
  <c r="L60" i="3" s="1"/>
  <c r="I52" i="3"/>
  <c r="J52" i="3"/>
  <c r="L52" i="3" s="1"/>
  <c r="I44" i="3"/>
  <c r="J44" i="3"/>
  <c r="L44" i="3" s="1"/>
  <c r="I36" i="3"/>
  <c r="J36" i="3"/>
  <c r="L36" i="3" s="1"/>
  <c r="I28" i="3"/>
  <c r="J28" i="3"/>
  <c r="I24" i="3"/>
  <c r="J24" i="3"/>
  <c r="I16" i="3"/>
  <c r="J16" i="3"/>
  <c r="L16" i="3" s="1"/>
  <c r="J446" i="3"/>
  <c r="L446" i="3" s="1"/>
  <c r="J434" i="3"/>
  <c r="L434" i="3" s="1"/>
  <c r="J422" i="3"/>
  <c r="L422" i="3" s="1"/>
  <c r="J418" i="3"/>
  <c r="L418" i="3" s="1"/>
  <c r="J414" i="3"/>
  <c r="L414" i="3" s="1"/>
  <c r="J410" i="3"/>
  <c r="L410" i="3" s="1"/>
  <c r="J406" i="3"/>
  <c r="L406" i="3" s="1"/>
  <c r="J402" i="3"/>
  <c r="L402" i="3" s="1"/>
  <c r="J398" i="3"/>
  <c r="L398" i="3" s="1"/>
  <c r="J394" i="3"/>
  <c r="L394" i="3" s="1"/>
  <c r="J390" i="3"/>
  <c r="L390" i="3" s="1"/>
  <c r="J378" i="3"/>
  <c r="L378" i="3" s="1"/>
  <c r="J374" i="3"/>
  <c r="L374" i="3" s="1"/>
  <c r="J370" i="3"/>
  <c r="L370" i="3" s="1"/>
  <c r="J358" i="3"/>
  <c r="L358" i="3" s="1"/>
  <c r="J350" i="3"/>
  <c r="J334" i="3"/>
  <c r="L334" i="3" s="1"/>
  <c r="J328" i="3"/>
  <c r="J320" i="3"/>
  <c r="J312" i="3"/>
  <c r="J304" i="3"/>
  <c r="L304" i="3" s="1"/>
  <c r="J177" i="3"/>
  <c r="L177" i="3" s="1"/>
  <c r="I177" i="3"/>
  <c r="I172" i="3"/>
  <c r="J172" i="3"/>
  <c r="L172" i="3" s="1"/>
  <c r="J161" i="3"/>
  <c r="L161" i="3" s="1"/>
  <c r="I161" i="3"/>
  <c r="I156" i="3"/>
  <c r="J156" i="3"/>
  <c r="J145" i="3"/>
  <c r="L145" i="3" s="1"/>
  <c r="I145" i="3"/>
  <c r="I140" i="3"/>
  <c r="J140" i="3"/>
  <c r="L140" i="3" s="1"/>
  <c r="J129" i="3"/>
  <c r="I129" i="3"/>
  <c r="I124" i="3"/>
  <c r="J124" i="3"/>
  <c r="J113" i="3"/>
  <c r="I113" i="3"/>
  <c r="I108" i="3"/>
  <c r="J108" i="3"/>
  <c r="L108" i="3" s="1"/>
  <c r="J97" i="3"/>
  <c r="L97" i="3" s="1"/>
  <c r="I97" i="3"/>
  <c r="I92" i="3"/>
  <c r="J92" i="3"/>
  <c r="L92" i="3" s="1"/>
  <c r="J169" i="3"/>
  <c r="L169" i="3" s="1"/>
  <c r="I169" i="3"/>
  <c r="I148" i="3"/>
  <c r="J148" i="3"/>
  <c r="L148" i="3" s="1"/>
  <c r="J137" i="3"/>
  <c r="L137" i="3" s="1"/>
  <c r="I137" i="3"/>
  <c r="I132" i="3"/>
  <c r="J132" i="3"/>
  <c r="J121" i="3"/>
  <c r="I121" i="3"/>
  <c r="I116" i="3"/>
  <c r="J116" i="3"/>
  <c r="L116" i="3" s="1"/>
  <c r="I303" i="3"/>
  <c r="J303" i="3"/>
  <c r="I295" i="3"/>
  <c r="J295" i="3"/>
  <c r="I283" i="3"/>
  <c r="J283" i="3"/>
  <c r="L283" i="3" s="1"/>
  <c r="I279" i="3"/>
  <c r="J279" i="3"/>
  <c r="I263" i="3"/>
  <c r="J263" i="3"/>
  <c r="I255" i="3"/>
  <c r="J255" i="3"/>
  <c r="L255" i="3" s="1"/>
  <c r="I247" i="3"/>
  <c r="J247" i="3"/>
  <c r="L247" i="3" s="1"/>
  <c r="I235" i="3"/>
  <c r="J235" i="3"/>
  <c r="L235" i="3" s="1"/>
  <c r="I231" i="3"/>
  <c r="J231" i="3"/>
  <c r="I219" i="3"/>
  <c r="J219" i="3"/>
  <c r="L219" i="3" s="1"/>
  <c r="I207" i="3"/>
  <c r="J207" i="3"/>
  <c r="L207" i="3" s="1"/>
  <c r="I199" i="3"/>
  <c r="J199" i="3"/>
  <c r="I195" i="3"/>
  <c r="J195" i="3"/>
  <c r="L195" i="3" s="1"/>
  <c r="I191" i="3"/>
  <c r="J191" i="3"/>
  <c r="L191" i="3" s="1"/>
  <c r="J173" i="3"/>
  <c r="L173" i="3" s="1"/>
  <c r="I173" i="3"/>
  <c r="I152" i="3"/>
  <c r="J152" i="3"/>
  <c r="J141" i="3"/>
  <c r="I141" i="3"/>
  <c r="J125" i="3"/>
  <c r="I125" i="3"/>
  <c r="I120" i="3"/>
  <c r="J120" i="3"/>
  <c r="L120" i="3" s="1"/>
  <c r="I104" i="3"/>
  <c r="J104" i="3"/>
  <c r="L104" i="3" s="1"/>
  <c r="I88" i="3"/>
  <c r="J88" i="3"/>
  <c r="L88" i="3" s="1"/>
  <c r="I80" i="3"/>
  <c r="J80" i="3"/>
  <c r="L80" i="3" s="1"/>
  <c r="I72" i="3"/>
  <c r="J72" i="3"/>
  <c r="L72" i="3" s="1"/>
  <c r="I64" i="3"/>
  <c r="J64" i="3"/>
  <c r="I56" i="3"/>
  <c r="J56" i="3"/>
  <c r="I48" i="3"/>
  <c r="J48" i="3"/>
  <c r="I40" i="3"/>
  <c r="J40" i="3"/>
  <c r="L40" i="3" s="1"/>
  <c r="I32" i="3"/>
  <c r="J32" i="3"/>
  <c r="L32" i="3" s="1"/>
  <c r="I20" i="3"/>
  <c r="J20" i="3"/>
  <c r="J442" i="3"/>
  <c r="L442" i="3" s="1"/>
  <c r="J438" i="3"/>
  <c r="L438" i="3" s="1"/>
  <c r="J430" i="3"/>
  <c r="L430" i="3" s="1"/>
  <c r="J426" i="3"/>
  <c r="L426" i="3" s="1"/>
  <c r="J386" i="3"/>
  <c r="L386" i="3" s="1"/>
  <c r="J382" i="3"/>
  <c r="L382" i="3" s="1"/>
  <c r="J366" i="3"/>
  <c r="L366" i="3" s="1"/>
  <c r="J362" i="3"/>
  <c r="L362" i="3" s="1"/>
  <c r="J354" i="3"/>
  <c r="J346" i="3"/>
  <c r="L346" i="3" s="1"/>
  <c r="J342" i="3"/>
  <c r="J338" i="3"/>
  <c r="I331" i="3"/>
  <c r="J326" i="3"/>
  <c r="L326" i="3" s="1"/>
  <c r="I323" i="3"/>
  <c r="J318" i="3"/>
  <c r="L318" i="3" s="1"/>
  <c r="I315" i="3"/>
  <c r="J310" i="3"/>
  <c r="L310" i="3" s="1"/>
  <c r="I307" i="3"/>
  <c r="I300" i="3"/>
  <c r="I296" i="3"/>
  <c r="I292" i="3"/>
  <c r="I288" i="3"/>
  <c r="I284" i="3"/>
  <c r="I280" i="3"/>
  <c r="I276" i="3"/>
  <c r="I272" i="3"/>
  <c r="I268" i="3"/>
  <c r="I264" i="3"/>
  <c r="I260" i="3"/>
  <c r="I256" i="3"/>
  <c r="I252" i="3"/>
  <c r="I248" i="3"/>
  <c r="I244" i="3"/>
  <c r="I240" i="3"/>
  <c r="I236" i="3"/>
  <c r="I232" i="3"/>
  <c r="I228" i="3"/>
  <c r="I224" i="3"/>
  <c r="I220" i="3"/>
  <c r="I216" i="3"/>
  <c r="I212" i="3"/>
  <c r="I208" i="3"/>
  <c r="I204" i="3"/>
  <c r="I200" i="3"/>
  <c r="I196" i="3"/>
  <c r="I192" i="3"/>
  <c r="I188" i="3"/>
  <c r="I184" i="3"/>
  <c r="I180" i="3"/>
  <c r="I176" i="3"/>
  <c r="J176" i="3"/>
  <c r="L176" i="3" s="1"/>
  <c r="J165" i="3"/>
  <c r="I165" i="3"/>
  <c r="I160" i="3"/>
  <c r="J160" i="3"/>
  <c r="L160" i="3" s="1"/>
  <c r="J149" i="3"/>
  <c r="I149" i="3"/>
  <c r="I144" i="3"/>
  <c r="J144" i="3"/>
  <c r="L144" i="3" s="1"/>
  <c r="J133" i="3"/>
  <c r="I133" i="3"/>
  <c r="I128" i="3"/>
  <c r="J128" i="3"/>
  <c r="J117" i="3"/>
  <c r="I117" i="3"/>
  <c r="I112" i="3"/>
  <c r="J112" i="3"/>
  <c r="L112" i="3" s="1"/>
  <c r="J101" i="3"/>
  <c r="I101" i="3"/>
  <c r="I96" i="3"/>
  <c r="J96" i="3"/>
  <c r="L96" i="3" s="1"/>
  <c r="I12" i="3"/>
  <c r="J12" i="3"/>
  <c r="L12" i="3" s="1"/>
  <c r="J11" i="3"/>
  <c r="Q42" i="13" l="1"/>
  <c r="Q471" i="13"/>
  <c r="Q476" i="13"/>
  <c r="Q300" i="13"/>
  <c r="Q303" i="13"/>
  <c r="Q921" i="13"/>
  <c r="Q141" i="13"/>
  <c r="Q24" i="13"/>
  <c r="Q253" i="13"/>
  <c r="Q667" i="13"/>
  <c r="Q680" i="13"/>
  <c r="Q22" i="13"/>
  <c r="Q693" i="13"/>
  <c r="Q860" i="13"/>
  <c r="Q14" i="13"/>
  <c r="Q984" i="13"/>
  <c r="Q1000" i="13"/>
  <c r="Q1058" i="13"/>
  <c r="Q1069" i="13"/>
  <c r="Q699" i="13"/>
  <c r="Q722" i="13"/>
  <c r="Q763" i="13"/>
  <c r="Q924" i="13"/>
  <c r="Q940" i="13"/>
  <c r="Q988" i="13"/>
  <c r="Q1004" i="13"/>
  <c r="Q1036" i="13"/>
  <c r="Q1057" i="13"/>
  <c r="Q1059" i="13"/>
  <c r="Q1055" i="13"/>
  <c r="Q77" i="13"/>
  <c r="Q678" i="13"/>
  <c r="Q306" i="13"/>
  <c r="Q322" i="13"/>
  <c r="Q1067" i="13"/>
  <c r="Q150" i="13"/>
  <c r="Q506" i="13"/>
  <c r="Q147" i="13"/>
  <c r="Q284" i="13"/>
  <c r="Q436" i="13"/>
  <c r="Q515" i="13"/>
  <c r="Q621" i="13"/>
  <c r="Q721" i="13"/>
  <c r="Q296" i="13"/>
  <c r="Q470" i="13"/>
  <c r="Q475" i="13"/>
  <c r="Q756" i="13"/>
  <c r="Q804" i="13"/>
  <c r="Q828" i="13"/>
  <c r="Q865" i="13"/>
  <c r="Q39" i="13"/>
  <c r="Q98" i="13"/>
  <c r="Q132" i="13"/>
  <c r="Q146" i="13"/>
  <c r="Q168" i="13"/>
  <c r="Q174" i="13"/>
  <c r="Q321" i="13"/>
  <c r="Q452" i="13"/>
  <c r="Q671" i="13"/>
  <c r="Q917" i="13"/>
  <c r="Q957" i="13"/>
  <c r="Q973" i="13"/>
  <c r="Q1013" i="13"/>
  <c r="Q990" i="13"/>
  <c r="Q1006" i="13"/>
  <c r="Q1022" i="13"/>
  <c r="Q1030" i="13"/>
  <c r="Q1038" i="13"/>
  <c r="Q26" i="13"/>
  <c r="Q20" i="13"/>
  <c r="Q33" i="13"/>
  <c r="Q111" i="13"/>
  <c r="Q235" i="13"/>
  <c r="Q272" i="13"/>
  <c r="Q288" i="13"/>
  <c r="Q424" i="13"/>
  <c r="Q513" i="13"/>
  <c r="Q657" i="13"/>
  <c r="Q724" i="13"/>
  <c r="Q733" i="13"/>
  <c r="Q234" i="13"/>
  <c r="Q537" i="13"/>
  <c r="Q559" i="13"/>
  <c r="Q705" i="13"/>
  <c r="Q78" i="13"/>
  <c r="Q110" i="13"/>
  <c r="R110" i="13" s="1"/>
  <c r="S110" i="13" s="1"/>
  <c r="Q169" i="13"/>
  <c r="Q280" i="13"/>
  <c r="Q309" i="13"/>
  <c r="Q536" i="13"/>
  <c r="Q870" i="13"/>
  <c r="Q878" i="13"/>
  <c r="Q158" i="13"/>
  <c r="Q999" i="13"/>
  <c r="Q993" i="13"/>
  <c r="Q1025" i="13"/>
  <c r="Q1033" i="13"/>
  <c r="Q1068" i="13"/>
  <c r="Q310" i="13"/>
  <c r="Q366" i="13"/>
  <c r="Q270" i="13"/>
  <c r="Q100" i="13"/>
  <c r="R288" i="13"/>
  <c r="S288" i="13" s="1"/>
  <c r="R513" i="13"/>
  <c r="S513" i="13" s="1"/>
  <c r="R657" i="13"/>
  <c r="S657" i="13" s="1"/>
  <c r="R733" i="13"/>
  <c r="S733" i="13" s="1"/>
  <c r="R234" i="13"/>
  <c r="S234" i="13" s="1"/>
  <c r="R705" i="13"/>
  <c r="S705" i="13" s="1"/>
  <c r="R169" i="13"/>
  <c r="S169" i="13" s="1"/>
  <c r="R77" i="13"/>
  <c r="S77" i="13" s="1"/>
  <c r="R476" i="13"/>
  <c r="S476" i="13" s="1"/>
  <c r="R582" i="13"/>
  <c r="S582" i="13" s="1"/>
  <c r="R24" i="13"/>
  <c r="S24" i="13" s="1"/>
  <c r="R97" i="13"/>
  <c r="S97" i="13" s="1"/>
  <c r="R172" i="13"/>
  <c r="S172" i="13" s="1"/>
  <c r="R300" i="13"/>
  <c r="S300" i="13" s="1"/>
  <c r="R478" i="13"/>
  <c r="S478" i="13" s="1"/>
  <c r="R22" i="13"/>
  <c r="S22" i="13" s="1"/>
  <c r="R128" i="13"/>
  <c r="S128" i="13" s="1"/>
  <c r="R322" i="13"/>
  <c r="S322" i="13" s="1"/>
  <c r="R860" i="13"/>
  <c r="S860" i="13" s="1"/>
  <c r="R148" i="13"/>
  <c r="S148" i="13" s="1"/>
  <c r="R155" i="13"/>
  <c r="S155" i="13" s="1"/>
  <c r="R283" i="13"/>
  <c r="S283" i="13" s="1"/>
  <c r="R351" i="13"/>
  <c r="S351" i="13" s="1"/>
  <c r="R366" i="13"/>
  <c r="S366" i="13" s="1"/>
  <c r="R995" i="13"/>
  <c r="S995" i="13" s="1"/>
  <c r="R755" i="13"/>
  <c r="S755" i="13" s="1"/>
  <c r="R781" i="13"/>
  <c r="S781" i="13" s="1"/>
  <c r="R1057" i="13"/>
  <c r="S1057" i="13" s="1"/>
  <c r="R1055" i="13"/>
  <c r="S1055" i="13" s="1"/>
  <c r="R100" i="13"/>
  <c r="S100" i="13" s="1"/>
  <c r="R82" i="13"/>
  <c r="S82" i="13" s="1"/>
  <c r="R147" i="13"/>
  <c r="S147" i="13" s="1"/>
  <c r="R284" i="13"/>
  <c r="S284" i="13" s="1"/>
  <c r="R515" i="13"/>
  <c r="S515" i="13" s="1"/>
  <c r="R621" i="13"/>
  <c r="S621" i="13" s="1"/>
  <c r="R721" i="13"/>
  <c r="S721" i="13" s="1"/>
  <c r="R296" i="13"/>
  <c r="S296" i="13" s="1"/>
  <c r="R470" i="13"/>
  <c r="S470" i="13" s="1"/>
  <c r="R804" i="13"/>
  <c r="S804" i="13" s="1"/>
  <c r="R865" i="13"/>
  <c r="S865" i="13" s="1"/>
  <c r="R39" i="13"/>
  <c r="S39" i="13" s="1"/>
  <c r="R98" i="13"/>
  <c r="S98" i="13" s="1"/>
  <c r="R132" i="13"/>
  <c r="S132" i="13" s="1"/>
  <c r="R146" i="13"/>
  <c r="S146" i="13" s="1"/>
  <c r="R174" i="13"/>
  <c r="S174" i="13" s="1"/>
  <c r="R671" i="13"/>
  <c r="S671" i="13" s="1"/>
  <c r="R917" i="13"/>
  <c r="S917" i="13" s="1"/>
  <c r="R957" i="13"/>
  <c r="S957" i="13" s="1"/>
  <c r="R1006" i="13"/>
  <c r="S1006" i="13" s="1"/>
  <c r="R1030" i="13"/>
  <c r="S1030" i="13" s="1"/>
  <c r="R26" i="13"/>
  <c r="S26" i="13" s="1"/>
  <c r="R730" i="13"/>
  <c r="S730" i="13" s="1"/>
  <c r="R42" i="13"/>
  <c r="S42" i="13" s="1"/>
  <c r="R141" i="13"/>
  <c r="S141" i="13" s="1"/>
  <c r="R282" i="13"/>
  <c r="S282" i="13" s="1"/>
  <c r="R454" i="13"/>
  <c r="S454" i="13" s="1"/>
  <c r="R471" i="13"/>
  <c r="S471" i="13" s="1"/>
  <c r="R486" i="13"/>
  <c r="S486" i="13" s="1"/>
  <c r="R678" i="13"/>
  <c r="S678" i="13" s="1"/>
  <c r="R703" i="13"/>
  <c r="S703" i="13" s="1"/>
  <c r="R145" i="13"/>
  <c r="S145" i="13" s="1"/>
  <c r="R253" i="13"/>
  <c r="S253" i="13" s="1"/>
  <c r="R377" i="13"/>
  <c r="S377" i="13" s="1"/>
  <c r="R505" i="13"/>
  <c r="S505" i="13" s="1"/>
  <c r="R667" i="13"/>
  <c r="S667" i="13" s="1"/>
  <c r="R675" i="13"/>
  <c r="S675" i="13" s="1"/>
  <c r="R80" i="13"/>
  <c r="S80" i="13" s="1"/>
  <c r="R303" i="13"/>
  <c r="S303" i="13" s="1"/>
  <c r="R306" i="13"/>
  <c r="S306" i="13" s="1"/>
  <c r="R465" i="13"/>
  <c r="S465" i="13" s="1"/>
  <c r="R672" i="13"/>
  <c r="S672" i="13" s="1"/>
  <c r="R693" i="13"/>
  <c r="S693" i="13" s="1"/>
  <c r="R14" i="13"/>
  <c r="S14" i="13" s="1"/>
  <c r="R683" i="13"/>
  <c r="S683" i="13" s="1"/>
  <c r="R1003" i="13"/>
  <c r="S1003" i="13" s="1"/>
  <c r="R914" i="13"/>
  <c r="S914" i="13" s="1"/>
  <c r="R922" i="13"/>
  <c r="S922" i="13" s="1"/>
  <c r="R1002" i="13"/>
  <c r="S1002" i="13" s="1"/>
  <c r="R1021" i="13"/>
  <c r="S1021" i="13" s="1"/>
  <c r="R1007" i="13"/>
  <c r="S1007" i="13" s="1"/>
  <c r="R770" i="13"/>
  <c r="S770" i="13" s="1"/>
  <c r="R816" i="13"/>
  <c r="S816" i="13" s="1"/>
  <c r="R699" i="13"/>
  <c r="S699" i="13" s="1"/>
  <c r="R763" i="13"/>
  <c r="S763" i="13" s="1"/>
  <c r="R924" i="13"/>
  <c r="S924" i="13" s="1"/>
  <c r="R940" i="13"/>
  <c r="S940" i="13" s="1"/>
  <c r="R980" i="13"/>
  <c r="S980" i="13" s="1"/>
  <c r="R988" i="13"/>
  <c r="S988" i="13" s="1"/>
  <c r="R1004" i="13"/>
  <c r="S1004" i="13" s="1"/>
  <c r="R1012" i="13"/>
  <c r="S1012" i="13" s="1"/>
  <c r="R1028" i="13"/>
  <c r="S1028" i="13" s="1"/>
  <c r="R1036" i="13"/>
  <c r="S1036" i="13" s="1"/>
  <c r="R1044" i="13"/>
  <c r="S1044" i="13" s="1"/>
  <c r="R1051" i="13"/>
  <c r="S1051" i="13" s="1"/>
  <c r="R1067" i="13"/>
  <c r="S1067" i="13" s="1"/>
  <c r="R33" i="13"/>
  <c r="S33" i="13" s="1"/>
  <c r="R724" i="13"/>
  <c r="S724" i="13" s="1"/>
  <c r="R537" i="13"/>
  <c r="S537" i="13" s="1"/>
  <c r="R78" i="13"/>
  <c r="S78" i="13" s="1"/>
  <c r="R280" i="13"/>
  <c r="S280" i="13" s="1"/>
  <c r="R309" i="13"/>
  <c r="S309" i="13" s="1"/>
  <c r="R536" i="13"/>
  <c r="S536" i="13" s="1"/>
  <c r="R870" i="13"/>
  <c r="S870" i="13" s="1"/>
  <c r="R878" i="13"/>
  <c r="S878" i="13" s="1"/>
  <c r="R158" i="13"/>
  <c r="S158" i="13" s="1"/>
  <c r="R501" i="13"/>
  <c r="S501" i="13" s="1"/>
  <c r="R516" i="13"/>
  <c r="S516" i="13" s="1"/>
  <c r="R842" i="13"/>
  <c r="S842" i="13" s="1"/>
  <c r="R912" i="13"/>
  <c r="S912" i="13" s="1"/>
  <c r="R976" i="13"/>
  <c r="S976" i="13" s="1"/>
  <c r="R984" i="13"/>
  <c r="S984" i="13" s="1"/>
  <c r="R992" i="13"/>
  <c r="S992" i="13" s="1"/>
  <c r="R1000" i="13"/>
  <c r="S1000" i="13" s="1"/>
  <c r="R1058" i="13"/>
  <c r="S1058" i="13" s="1"/>
  <c r="R1069" i="13"/>
  <c r="S1069" i="13" s="1"/>
  <c r="R999" i="13"/>
  <c r="S999" i="13" s="1"/>
  <c r="R1025" i="13"/>
  <c r="S1025" i="13" s="1"/>
  <c r="R1033" i="13"/>
  <c r="S1033" i="13" s="1"/>
  <c r="R1068" i="13"/>
  <c r="S1068" i="13" s="1"/>
  <c r="R310" i="13"/>
  <c r="S310" i="13" s="1"/>
  <c r="R1065" i="13"/>
  <c r="S1065" i="13" s="1"/>
  <c r="R1049" i="13"/>
  <c r="S1049" i="13" s="1"/>
  <c r="R1041" i="13"/>
  <c r="S1041" i="13" s="1"/>
  <c r="R1017" i="13"/>
  <c r="S1017" i="13" s="1"/>
  <c r="R1009" i="13"/>
  <c r="S1009" i="13" s="1"/>
  <c r="R1001" i="13"/>
  <c r="S1001" i="13" s="1"/>
  <c r="R985" i="13"/>
  <c r="S985" i="13" s="1"/>
  <c r="R977" i="13"/>
  <c r="S977" i="13" s="1"/>
  <c r="R967" i="13"/>
  <c r="S967" i="13" s="1"/>
  <c r="R935" i="13"/>
  <c r="S935" i="13" s="1"/>
  <c r="R929" i="13"/>
  <c r="S929" i="13" s="1"/>
  <c r="R925" i="13"/>
  <c r="S925" i="13" s="1"/>
  <c r="R837" i="13"/>
  <c r="S837" i="13" s="1"/>
  <c r="R710" i="13"/>
  <c r="S710" i="13" s="1"/>
  <c r="R682" i="13"/>
  <c r="S682" i="13" s="1"/>
  <c r="R634" i="13"/>
  <c r="S634" i="13" s="1"/>
  <c r="R566" i="13"/>
  <c r="S566" i="13" s="1"/>
  <c r="R542" i="13"/>
  <c r="S542" i="13" s="1"/>
  <c r="R406" i="13"/>
  <c r="S406" i="13" s="1"/>
  <c r="R374" i="13"/>
  <c r="S374" i="13" s="1"/>
  <c r="R342" i="13"/>
  <c r="S342" i="13" s="1"/>
  <c r="R298" i="13"/>
  <c r="S298" i="13" s="1"/>
  <c r="R182" i="13"/>
  <c r="S182" i="13" s="1"/>
  <c r="R138" i="13"/>
  <c r="S138" i="13" s="1"/>
  <c r="R1034" i="13"/>
  <c r="S1034" i="13" s="1"/>
  <c r="R1018" i="13"/>
  <c r="S1018" i="13" s="1"/>
  <c r="R994" i="13"/>
  <c r="S994" i="13" s="1"/>
  <c r="R779" i="13"/>
  <c r="S779" i="13" s="1"/>
  <c r="R743" i="13"/>
  <c r="S743" i="13" s="1"/>
  <c r="R723" i="13"/>
  <c r="S723" i="13" s="1"/>
  <c r="R659" i="13"/>
  <c r="S659" i="13" s="1"/>
  <c r="R547" i="13"/>
  <c r="S547" i="13" s="1"/>
  <c r="R523" i="13"/>
  <c r="S523" i="13" s="1"/>
  <c r="R511" i="13"/>
  <c r="S511" i="13" s="1"/>
  <c r="R503" i="13"/>
  <c r="S503" i="13" s="1"/>
  <c r="R463" i="13"/>
  <c r="S463" i="13" s="1"/>
  <c r="R427" i="13"/>
  <c r="S427" i="13" s="1"/>
  <c r="R399" i="13"/>
  <c r="S399" i="13" s="1"/>
  <c r="R391" i="13"/>
  <c r="S391" i="13" s="1"/>
  <c r="R355" i="13"/>
  <c r="S355" i="13" s="1"/>
  <c r="R323" i="13"/>
  <c r="S323" i="13" s="1"/>
  <c r="R307" i="13"/>
  <c r="S307" i="13" s="1"/>
  <c r="R239" i="13"/>
  <c r="S239" i="13" s="1"/>
  <c r="R203" i="13"/>
  <c r="S203" i="13" s="1"/>
  <c r="R163" i="13"/>
  <c r="S163" i="13" s="1"/>
  <c r="R127" i="13"/>
  <c r="S127" i="13" s="1"/>
  <c r="Q79" i="13"/>
  <c r="U79" i="13"/>
  <c r="Q71" i="13"/>
  <c r="U71" i="13"/>
  <c r="R23" i="13"/>
  <c r="S23" i="13" s="1"/>
  <c r="R11" i="13"/>
  <c r="S11" i="13" s="1"/>
  <c r="R1043" i="13"/>
  <c r="S1043" i="13" s="1"/>
  <c r="R1027" i="13"/>
  <c r="S1027" i="13" s="1"/>
  <c r="R1011" i="13"/>
  <c r="S1011" i="13" s="1"/>
  <c r="R954" i="13"/>
  <c r="S954" i="13" s="1"/>
  <c r="R864" i="13"/>
  <c r="S864" i="13" s="1"/>
  <c r="R854" i="13"/>
  <c r="S854" i="13" s="1"/>
  <c r="R836" i="13"/>
  <c r="S836" i="13" s="1"/>
  <c r="R820" i="13"/>
  <c r="S820" i="13" s="1"/>
  <c r="R788" i="13"/>
  <c r="S788" i="13" s="1"/>
  <c r="R744" i="13"/>
  <c r="S744" i="13" s="1"/>
  <c r="R732" i="13"/>
  <c r="S732" i="13" s="1"/>
  <c r="R712" i="13"/>
  <c r="S712" i="13" s="1"/>
  <c r="R624" i="13"/>
  <c r="S624" i="13" s="1"/>
  <c r="R504" i="13"/>
  <c r="S504" i="13" s="1"/>
  <c r="R480" i="13"/>
  <c r="S480" i="13" s="1"/>
  <c r="R416" i="13"/>
  <c r="S416" i="13" s="1"/>
  <c r="R392" i="13"/>
  <c r="S392" i="13" s="1"/>
  <c r="R380" i="13"/>
  <c r="S380" i="13" s="1"/>
  <c r="R372" i="13"/>
  <c r="S372" i="13" s="1"/>
  <c r="R336" i="13"/>
  <c r="S336" i="13" s="1"/>
  <c r="R292" i="13"/>
  <c r="S292" i="13" s="1"/>
  <c r="R240" i="13"/>
  <c r="S240" i="13" s="1"/>
  <c r="R216" i="13"/>
  <c r="S216" i="13" s="1"/>
  <c r="R160" i="13"/>
  <c r="S160" i="13" s="1"/>
  <c r="R136" i="13"/>
  <c r="S136" i="13" s="1"/>
  <c r="R112" i="13"/>
  <c r="S112" i="13" s="1"/>
  <c r="U72" i="13"/>
  <c r="Q72" i="13"/>
  <c r="R1060" i="13"/>
  <c r="S1060" i="13" s="1"/>
  <c r="R1052" i="13"/>
  <c r="S1052" i="13" s="1"/>
  <c r="R1020" i="13"/>
  <c r="S1020" i="13" s="1"/>
  <c r="R996" i="13"/>
  <c r="S996" i="13" s="1"/>
  <c r="R717" i="13"/>
  <c r="S717" i="13" s="1"/>
  <c r="R701" i="13"/>
  <c r="S701" i="13" s="1"/>
  <c r="R681" i="13"/>
  <c r="S681" i="13" s="1"/>
  <c r="R673" i="13"/>
  <c r="S673" i="13" s="1"/>
  <c r="Q665" i="13"/>
  <c r="U665" i="13"/>
  <c r="R589" i="13"/>
  <c r="S589" i="13" s="1"/>
  <c r="R533" i="13"/>
  <c r="S533" i="13" s="1"/>
  <c r="R473" i="13"/>
  <c r="S473" i="13" s="1"/>
  <c r="R461" i="13"/>
  <c r="S461" i="13" s="1"/>
  <c r="R401" i="13"/>
  <c r="S401" i="13" s="1"/>
  <c r="R389" i="13"/>
  <c r="S389" i="13" s="1"/>
  <c r="R293" i="13"/>
  <c r="S293" i="13" s="1"/>
  <c r="R273" i="13"/>
  <c r="S273" i="13" s="1"/>
  <c r="R261" i="13"/>
  <c r="S261" i="13" s="1"/>
  <c r="U209" i="13"/>
  <c r="Q209" i="13"/>
  <c r="R125" i="13"/>
  <c r="S125" i="13" s="1"/>
  <c r="R66" i="13"/>
  <c r="S66" i="13" s="1"/>
  <c r="R951" i="13"/>
  <c r="S951" i="13" s="1"/>
  <c r="R941" i="13"/>
  <c r="S941" i="13" s="1"/>
  <c r="R911" i="13"/>
  <c r="S911" i="13" s="1"/>
  <c r="R907" i="13"/>
  <c r="S907" i="13" s="1"/>
  <c r="R875" i="13"/>
  <c r="S875" i="13" s="1"/>
  <c r="R829" i="13"/>
  <c r="S829" i="13" s="1"/>
  <c r="R805" i="13"/>
  <c r="S805" i="13" s="1"/>
  <c r="R690" i="13"/>
  <c r="S690" i="13" s="1"/>
  <c r="R674" i="13"/>
  <c r="S674" i="13" s="1"/>
  <c r="R514" i="13"/>
  <c r="S514" i="13" s="1"/>
  <c r="R502" i="13"/>
  <c r="S502" i="13" s="1"/>
  <c r="R434" i="13"/>
  <c r="S434" i="13" s="1"/>
  <c r="R354" i="13"/>
  <c r="S354" i="13" s="1"/>
  <c r="R278" i="13"/>
  <c r="S278" i="13" s="1"/>
  <c r="R162" i="13"/>
  <c r="S162" i="13" s="1"/>
  <c r="R94" i="13"/>
  <c r="S94" i="13" s="1"/>
  <c r="R86" i="13"/>
  <c r="S86" i="13" s="1"/>
  <c r="R1066" i="13"/>
  <c r="S1066" i="13" s="1"/>
  <c r="R1050" i="13"/>
  <c r="S1050" i="13" s="1"/>
  <c r="R1042" i="13"/>
  <c r="S1042" i="13" s="1"/>
  <c r="R1026" i="13"/>
  <c r="S1026" i="13" s="1"/>
  <c r="R1010" i="13"/>
  <c r="S1010" i="13" s="1"/>
  <c r="R986" i="13"/>
  <c r="S986" i="13" s="1"/>
  <c r="R978" i="13"/>
  <c r="S978" i="13" s="1"/>
  <c r="R695" i="13"/>
  <c r="S695" i="13" s="1"/>
  <c r="R583" i="13"/>
  <c r="S583" i="13" s="1"/>
  <c r="R383" i="13"/>
  <c r="S383" i="13" s="1"/>
  <c r="R347" i="13"/>
  <c r="S347" i="13" s="1"/>
  <c r="R299" i="13"/>
  <c r="S299" i="13" s="1"/>
  <c r="R259" i="13"/>
  <c r="S259" i="13" s="1"/>
  <c r="R1035" i="13"/>
  <c r="S1035" i="13" s="1"/>
  <c r="R1019" i="13"/>
  <c r="S1019" i="13" s="1"/>
  <c r="R987" i="13"/>
  <c r="S987" i="13" s="1"/>
  <c r="R975" i="13"/>
  <c r="S975" i="13" s="1"/>
  <c r="R950" i="13"/>
  <c r="S950" i="13" s="1"/>
  <c r="R920" i="13"/>
  <c r="S920" i="13" s="1"/>
  <c r="R904" i="13"/>
  <c r="S904" i="13" s="1"/>
  <c r="R894" i="13"/>
  <c r="S894" i="13" s="1"/>
  <c r="R872" i="13"/>
  <c r="S872" i="13" s="1"/>
  <c r="R846" i="13"/>
  <c r="S846" i="13" s="1"/>
  <c r="R808" i="13"/>
  <c r="S808" i="13" s="1"/>
  <c r="R780" i="13"/>
  <c r="S780" i="13" s="1"/>
  <c r="R764" i="13"/>
  <c r="S764" i="13" s="1"/>
  <c r="R696" i="13"/>
  <c r="S696" i="13" s="1"/>
  <c r="R664" i="13"/>
  <c r="S664" i="13" s="1"/>
  <c r="R616" i="13"/>
  <c r="S616" i="13" s="1"/>
  <c r="R468" i="13"/>
  <c r="S468" i="13" s="1"/>
  <c r="R428" i="13"/>
  <c r="S428" i="13" s="1"/>
  <c r="R320" i="13"/>
  <c r="S320" i="13" s="1"/>
  <c r="R312" i="13"/>
  <c r="S312" i="13" s="1"/>
  <c r="R200" i="13"/>
  <c r="S200" i="13" s="1"/>
  <c r="R689" i="13"/>
  <c r="S689" i="13" s="1"/>
  <c r="R629" i="13"/>
  <c r="S629" i="13" s="1"/>
  <c r="R561" i="13"/>
  <c r="S561" i="13" s="1"/>
  <c r="R509" i="13"/>
  <c r="S509" i="13" s="1"/>
  <c r="R481" i="13"/>
  <c r="S481" i="13" s="1"/>
  <c r="R329" i="13"/>
  <c r="S329" i="13" s="1"/>
  <c r="R313" i="13"/>
  <c r="S313" i="13" s="1"/>
  <c r="R281" i="13"/>
  <c r="S281" i="13" s="1"/>
  <c r="R161" i="13"/>
  <c r="S161" i="13" s="1"/>
  <c r="R69" i="13"/>
  <c r="S69" i="13" s="1"/>
  <c r="R41" i="13"/>
  <c r="S41" i="13" s="1"/>
  <c r="R1061" i="13"/>
  <c r="S1061" i="13" s="1"/>
  <c r="R1045" i="13"/>
  <c r="S1045" i="13" s="1"/>
  <c r="R1037" i="13"/>
  <c r="S1037" i="13" s="1"/>
  <c r="R1029" i="13"/>
  <c r="S1029" i="13" s="1"/>
  <c r="R997" i="13"/>
  <c r="S997" i="13" s="1"/>
  <c r="R981" i="13"/>
  <c r="S981" i="13" s="1"/>
  <c r="R949" i="13"/>
  <c r="S949" i="13" s="1"/>
  <c r="R927" i="13"/>
  <c r="S927" i="13" s="1"/>
  <c r="R913" i="13"/>
  <c r="S913" i="13" s="1"/>
  <c r="R909" i="13"/>
  <c r="S909" i="13" s="1"/>
  <c r="R835" i="13"/>
  <c r="S835" i="13" s="1"/>
  <c r="R807" i="13"/>
  <c r="S807" i="13" s="1"/>
  <c r="R670" i="13"/>
  <c r="S670" i="13" s="1"/>
  <c r="R474" i="13"/>
  <c r="S474" i="13" s="1"/>
  <c r="R446" i="13"/>
  <c r="S446" i="13" s="1"/>
  <c r="R426" i="13"/>
  <c r="S426" i="13" s="1"/>
  <c r="R390" i="13"/>
  <c r="S390" i="13" s="1"/>
  <c r="R346" i="13"/>
  <c r="S346" i="13" s="1"/>
  <c r="R330" i="13"/>
  <c r="S330" i="13" s="1"/>
  <c r="R238" i="13"/>
  <c r="S238" i="13" s="1"/>
  <c r="R90" i="13"/>
  <c r="S90" i="13" s="1"/>
  <c r="R1054" i="13"/>
  <c r="S1054" i="13" s="1"/>
  <c r="R1014" i="13"/>
  <c r="S1014" i="13" s="1"/>
  <c r="R795" i="13"/>
  <c r="S795" i="13" s="1"/>
  <c r="R747" i="13"/>
  <c r="S747" i="13" s="1"/>
  <c r="R731" i="13"/>
  <c r="S731" i="13" s="1"/>
  <c r="R635" i="13"/>
  <c r="S635" i="13" s="1"/>
  <c r="R535" i="13"/>
  <c r="S535" i="13" s="1"/>
  <c r="R479" i="13"/>
  <c r="S479" i="13" s="1"/>
  <c r="R379" i="13"/>
  <c r="S379" i="13" s="1"/>
  <c r="R339" i="13"/>
  <c r="S339" i="13" s="1"/>
  <c r="R267" i="13"/>
  <c r="S267" i="13" s="1"/>
  <c r="R243" i="13"/>
  <c r="S243" i="13" s="1"/>
  <c r="R159" i="13"/>
  <c r="S159" i="13" s="1"/>
  <c r="R75" i="13"/>
  <c r="S75" i="13" s="1"/>
  <c r="R15" i="13"/>
  <c r="S15" i="13" s="1"/>
  <c r="R28" i="13"/>
  <c r="S28" i="13" s="1"/>
  <c r="R1047" i="13"/>
  <c r="S1047" i="13" s="1"/>
  <c r="R1031" i="13"/>
  <c r="S1031" i="13" s="1"/>
  <c r="R983" i="13"/>
  <c r="S983" i="13" s="1"/>
  <c r="R968" i="13"/>
  <c r="S968" i="13" s="1"/>
  <c r="R952" i="13"/>
  <c r="S952" i="13" s="1"/>
  <c r="R918" i="13"/>
  <c r="S918" i="13" s="1"/>
  <c r="R890" i="13"/>
  <c r="S890" i="13" s="1"/>
  <c r="R876" i="13"/>
  <c r="S876" i="13" s="1"/>
  <c r="R852" i="13"/>
  <c r="S852" i="13" s="1"/>
  <c r="R826" i="13"/>
  <c r="S826" i="13" s="1"/>
  <c r="R784" i="13"/>
  <c r="S784" i="13" s="1"/>
  <c r="R776" i="13"/>
  <c r="S776" i="13" s="1"/>
  <c r="R728" i="13"/>
  <c r="S728" i="13" s="1"/>
  <c r="R636" i="13"/>
  <c r="S636" i="13" s="1"/>
  <c r="R396" i="13"/>
  <c r="S396" i="13" s="1"/>
  <c r="R376" i="13"/>
  <c r="S376" i="13" s="1"/>
  <c r="R368" i="13"/>
  <c r="S368" i="13" s="1"/>
  <c r="R316" i="13"/>
  <c r="S316" i="13" s="1"/>
  <c r="R180" i="13"/>
  <c r="S180" i="13" s="1"/>
  <c r="R156" i="13"/>
  <c r="S156" i="13" s="1"/>
  <c r="R1064" i="13"/>
  <c r="S1064" i="13" s="1"/>
  <c r="R1056" i="13"/>
  <c r="S1056" i="13" s="1"/>
  <c r="R1040" i="13"/>
  <c r="S1040" i="13" s="1"/>
  <c r="R1032" i="13"/>
  <c r="S1032" i="13" s="1"/>
  <c r="R1016" i="13"/>
  <c r="S1016" i="13" s="1"/>
  <c r="R1008" i="13"/>
  <c r="S1008" i="13" s="1"/>
  <c r="R765" i="13"/>
  <c r="S765" i="13" s="1"/>
  <c r="R677" i="13"/>
  <c r="S677" i="13" s="1"/>
  <c r="U617" i="13"/>
  <c r="Q617" i="13"/>
  <c r="R497" i="13"/>
  <c r="S497" i="13" s="1"/>
  <c r="R477" i="13"/>
  <c r="S477" i="13" s="1"/>
  <c r="R441" i="13"/>
  <c r="S441" i="13" s="1"/>
  <c r="R393" i="13"/>
  <c r="S393" i="13" s="1"/>
  <c r="R381" i="13"/>
  <c r="S381" i="13" s="1"/>
  <c r="R129" i="13"/>
  <c r="S129" i="13" s="1"/>
  <c r="R117" i="13"/>
  <c r="S117" i="13" s="1"/>
  <c r="R49" i="13"/>
  <c r="S49" i="13" s="1"/>
  <c r="R37" i="13"/>
  <c r="S37" i="13" s="1"/>
  <c r="R1053" i="13"/>
  <c r="S1053" i="13" s="1"/>
  <c r="R1005" i="13"/>
  <c r="S1005" i="13" s="1"/>
  <c r="R989" i="13"/>
  <c r="S989" i="13" s="1"/>
  <c r="R939" i="13"/>
  <c r="S939" i="13" s="1"/>
  <c r="R933" i="13"/>
  <c r="S933" i="13" s="1"/>
  <c r="R897" i="13"/>
  <c r="S897" i="13" s="1"/>
  <c r="R869" i="13"/>
  <c r="S869" i="13" s="1"/>
  <c r="R857" i="13"/>
  <c r="S857" i="13" s="1"/>
  <c r="R803" i="13"/>
  <c r="S803" i="13" s="1"/>
  <c r="R746" i="13"/>
  <c r="S746" i="13" s="1"/>
  <c r="R702" i="13"/>
  <c r="S702" i="13" s="1"/>
  <c r="R686" i="13"/>
  <c r="S686" i="13" s="1"/>
  <c r="R630" i="13"/>
  <c r="S630" i="13" s="1"/>
  <c r="R570" i="13"/>
  <c r="S570" i="13" s="1"/>
  <c r="R554" i="13"/>
  <c r="S554" i="13" s="1"/>
  <c r="R522" i="13"/>
  <c r="S522" i="13" s="1"/>
  <c r="R458" i="13"/>
  <c r="S458" i="13" s="1"/>
  <c r="R302" i="13"/>
  <c r="S302" i="13" s="1"/>
  <c r="R274" i="13"/>
  <c r="S274" i="13" s="1"/>
  <c r="R222" i="13"/>
  <c r="S222" i="13" s="1"/>
  <c r="R126" i="13"/>
  <c r="S126" i="13" s="1"/>
  <c r="R74" i="13"/>
  <c r="S74" i="13" s="1"/>
  <c r="R1062" i="13"/>
  <c r="S1062" i="13" s="1"/>
  <c r="R1046" i="13"/>
  <c r="S1046" i="13" s="1"/>
  <c r="R998" i="13"/>
  <c r="S998" i="13" s="1"/>
  <c r="R982" i="13"/>
  <c r="S982" i="13" s="1"/>
  <c r="R711" i="13"/>
  <c r="S711" i="13" s="1"/>
  <c r="R687" i="13"/>
  <c r="S687" i="13" s="1"/>
  <c r="R507" i="13"/>
  <c r="S507" i="13" s="1"/>
  <c r="R459" i="13"/>
  <c r="S459" i="13" s="1"/>
  <c r="R423" i="13"/>
  <c r="S423" i="13" s="1"/>
  <c r="R395" i="13"/>
  <c r="S395" i="13" s="1"/>
  <c r="R387" i="13"/>
  <c r="S387" i="13" s="1"/>
  <c r="R311" i="13"/>
  <c r="S311" i="13" s="1"/>
  <c r="R291" i="13"/>
  <c r="S291" i="13" s="1"/>
  <c r="R167" i="13"/>
  <c r="S167" i="13" s="1"/>
  <c r="R151" i="13"/>
  <c r="S151" i="13" s="1"/>
  <c r="R143" i="13"/>
  <c r="S143" i="13" s="1"/>
  <c r="R123" i="13"/>
  <c r="S123" i="13" s="1"/>
  <c r="R83" i="13"/>
  <c r="S83" i="13" s="1"/>
  <c r="R47" i="13"/>
  <c r="S47" i="13" s="1"/>
  <c r="R27" i="13"/>
  <c r="S27" i="13" s="1"/>
  <c r="R1063" i="13"/>
  <c r="S1063" i="13" s="1"/>
  <c r="R1039" i="13"/>
  <c r="S1039" i="13" s="1"/>
  <c r="R1023" i="13"/>
  <c r="S1023" i="13" s="1"/>
  <c r="R1015" i="13"/>
  <c r="S1015" i="13" s="1"/>
  <c r="R991" i="13"/>
  <c r="S991" i="13" s="1"/>
  <c r="R944" i="13"/>
  <c r="S944" i="13" s="1"/>
  <c r="R930" i="13"/>
  <c r="S930" i="13" s="1"/>
  <c r="R898" i="13"/>
  <c r="S898" i="13" s="1"/>
  <c r="R830" i="13"/>
  <c r="S830" i="13" s="1"/>
  <c r="R740" i="13"/>
  <c r="S740" i="13" s="1"/>
  <c r="R716" i="13"/>
  <c r="S716" i="13" s="1"/>
  <c r="R700" i="13"/>
  <c r="S700" i="13" s="1"/>
  <c r="R684" i="13"/>
  <c r="S684" i="13" s="1"/>
  <c r="R676" i="13"/>
  <c r="S676" i="13" s="1"/>
  <c r="R668" i="13"/>
  <c r="S668" i="13" s="1"/>
  <c r="R620" i="13"/>
  <c r="S620" i="13" s="1"/>
  <c r="R548" i="13"/>
  <c r="S548" i="13" s="1"/>
  <c r="R532" i="13"/>
  <c r="S532" i="13" s="1"/>
  <c r="R508" i="13"/>
  <c r="S508" i="13" s="1"/>
  <c r="R500" i="13"/>
  <c r="S500" i="13" s="1"/>
  <c r="R460" i="13"/>
  <c r="S460" i="13" s="1"/>
  <c r="R388" i="13"/>
  <c r="S388" i="13" s="1"/>
  <c r="R332" i="13"/>
  <c r="S332" i="13" s="1"/>
  <c r="R308" i="13"/>
  <c r="S308" i="13" s="1"/>
  <c r="R256" i="13"/>
  <c r="S256" i="13" s="1"/>
  <c r="R220" i="13"/>
  <c r="S220" i="13" s="1"/>
  <c r="R208" i="13"/>
  <c r="S208" i="13" s="1"/>
  <c r="R140" i="13"/>
  <c r="S140" i="13" s="1"/>
  <c r="R124" i="13"/>
  <c r="S124" i="13" s="1"/>
  <c r="R108" i="13"/>
  <c r="S108" i="13" s="1"/>
  <c r="R1048" i="13"/>
  <c r="S1048" i="13" s="1"/>
  <c r="R1024" i="13"/>
  <c r="S1024" i="13" s="1"/>
  <c r="R685" i="13"/>
  <c r="S685" i="13" s="1"/>
  <c r="R669" i="13"/>
  <c r="S669" i="13" s="1"/>
  <c r="R625" i="13"/>
  <c r="S625" i="13" s="1"/>
  <c r="R577" i="13"/>
  <c r="S577" i="13" s="1"/>
  <c r="R353" i="13"/>
  <c r="S353" i="13" s="1"/>
  <c r="R285" i="13"/>
  <c r="S285" i="13" s="1"/>
  <c r="R277" i="13"/>
  <c r="S277" i="13" s="1"/>
  <c r="R269" i="13"/>
  <c r="S269" i="13" s="1"/>
  <c r="R229" i="13"/>
  <c r="S229" i="13" s="1"/>
  <c r="R181" i="13"/>
  <c r="S181" i="13" s="1"/>
  <c r="R165" i="13"/>
  <c r="S165" i="13" s="1"/>
  <c r="R10" i="13"/>
  <c r="R16" i="13"/>
  <c r="S16" i="13" s="1"/>
  <c r="J1071" i="13"/>
  <c r="I1071" i="13"/>
  <c r="H1" i="8"/>
  <c r="F1" i="8"/>
  <c r="R993" i="13" l="1"/>
  <c r="S993" i="13" s="1"/>
  <c r="R1013" i="13"/>
  <c r="S1013" i="13" s="1"/>
  <c r="R321" i="13"/>
  <c r="S321" i="13" s="1"/>
  <c r="R168" i="13"/>
  <c r="S168" i="13" s="1"/>
  <c r="R828" i="13"/>
  <c r="S828" i="13" s="1"/>
  <c r="R756" i="13"/>
  <c r="S756" i="13" s="1"/>
  <c r="R506" i="13"/>
  <c r="S506" i="13" s="1"/>
  <c r="R270" i="13"/>
  <c r="S270" i="13" s="1"/>
  <c r="R1059" i="13"/>
  <c r="S1059" i="13" s="1"/>
  <c r="R921" i="13"/>
  <c r="S921" i="13" s="1"/>
  <c r="R722" i="13"/>
  <c r="S722" i="13" s="1"/>
  <c r="R680" i="13"/>
  <c r="S680" i="13" s="1"/>
  <c r="R559" i="13"/>
  <c r="S559" i="13" s="1"/>
  <c r="R235" i="13"/>
  <c r="S235" i="13" s="1"/>
  <c r="R424" i="13"/>
  <c r="S424" i="13" s="1"/>
  <c r="R111" i="13"/>
  <c r="S111" i="13" s="1"/>
  <c r="R1038" i="13"/>
  <c r="S1038" i="13" s="1"/>
  <c r="R990" i="13"/>
  <c r="S990" i="13" s="1"/>
  <c r="R436" i="13"/>
  <c r="S436" i="13" s="1"/>
  <c r="R150" i="13"/>
  <c r="S150" i="13" s="1"/>
  <c r="R272" i="13"/>
  <c r="S272" i="13" s="1"/>
  <c r="R20" i="13"/>
  <c r="S20" i="13" s="1"/>
  <c r="R1022" i="13"/>
  <c r="S1022" i="13" s="1"/>
  <c r="R973" i="13"/>
  <c r="S973" i="13" s="1"/>
  <c r="R452" i="13"/>
  <c r="S452" i="13" s="1"/>
  <c r="R475" i="13"/>
  <c r="S475" i="13" s="1"/>
  <c r="S10" i="13"/>
  <c r="R72" i="13"/>
  <c r="S72" i="13" s="1"/>
  <c r="R79" i="13"/>
  <c r="S79" i="13" s="1"/>
  <c r="R617" i="13"/>
  <c r="S617" i="13" s="1"/>
  <c r="R209" i="13"/>
  <c r="S209" i="13" s="1"/>
  <c r="R665" i="13"/>
  <c r="S665" i="13" s="1"/>
  <c r="R71" i="13"/>
  <c r="S71" i="13" s="1"/>
  <c r="M10" i="13"/>
  <c r="N10" i="13"/>
  <c r="A1071" i="13"/>
  <c r="S1071" i="13" l="1"/>
  <c r="R1071" i="13"/>
  <c r="E361" i="3" l="1"/>
  <c r="T10" i="1"/>
  <c r="U10" i="1"/>
  <c r="T11" i="1"/>
  <c r="U11" i="1"/>
  <c r="T12" i="1"/>
  <c r="U12" i="1"/>
  <c r="T13" i="1"/>
  <c r="U13" i="1"/>
  <c r="T14" i="1"/>
  <c r="U14" i="1"/>
  <c r="T16" i="1"/>
  <c r="U16" i="1"/>
  <c r="T17" i="1"/>
  <c r="U17" i="1"/>
  <c r="T18" i="1"/>
  <c r="U18" i="1"/>
  <c r="T19" i="1"/>
  <c r="U19" i="1"/>
  <c r="T20" i="1"/>
  <c r="U20" i="1"/>
  <c r="T21" i="1"/>
  <c r="U21" i="1"/>
  <c r="T22" i="1"/>
  <c r="U22" i="1"/>
  <c r="T23" i="1"/>
  <c r="U23" i="1"/>
  <c r="T24" i="1"/>
  <c r="U24" i="1"/>
  <c r="T26" i="1"/>
  <c r="U26" i="1"/>
  <c r="T29" i="1"/>
  <c r="U29" i="1"/>
  <c r="T30" i="1"/>
  <c r="U30" i="1"/>
  <c r="T31" i="1"/>
  <c r="U31" i="1"/>
  <c r="T32" i="1"/>
  <c r="U32" i="1"/>
  <c r="T33" i="1"/>
  <c r="U33" i="1"/>
  <c r="T34" i="1"/>
  <c r="U34" i="1"/>
  <c r="T37" i="1"/>
  <c r="U37" i="1"/>
  <c r="T38" i="1"/>
  <c r="U38" i="1"/>
  <c r="T39" i="1"/>
  <c r="U39" i="1"/>
  <c r="T40" i="1"/>
  <c r="U40" i="1"/>
  <c r="T41" i="1"/>
  <c r="U41" i="1"/>
  <c r="T42" i="1"/>
  <c r="U42" i="1"/>
  <c r="T43" i="1"/>
  <c r="U43" i="1"/>
  <c r="T44" i="1"/>
  <c r="U44" i="1"/>
  <c r="T46" i="1"/>
  <c r="U46" i="1"/>
  <c r="T48" i="1"/>
  <c r="U48" i="1"/>
  <c r="T49" i="1"/>
  <c r="U49" i="1"/>
  <c r="T50" i="1"/>
  <c r="U50" i="1"/>
  <c r="T51" i="1"/>
  <c r="U51" i="1"/>
  <c r="T54" i="1"/>
  <c r="U54" i="1"/>
  <c r="T55" i="1"/>
  <c r="U55" i="1"/>
  <c r="T56" i="1"/>
  <c r="U56" i="1"/>
  <c r="T57" i="1"/>
  <c r="U57" i="1"/>
  <c r="T58" i="1"/>
  <c r="U58" i="1"/>
  <c r="T59" i="1"/>
  <c r="U59" i="1"/>
  <c r="T60" i="1"/>
  <c r="U60" i="1"/>
  <c r="T61" i="1"/>
  <c r="U61" i="1"/>
  <c r="T63" i="1"/>
  <c r="U63" i="1"/>
  <c r="T65" i="1"/>
  <c r="U65" i="1"/>
  <c r="T66" i="1"/>
  <c r="U66" i="1"/>
  <c r="T67" i="1"/>
  <c r="U67" i="1"/>
  <c r="T68" i="1"/>
  <c r="U68" i="1"/>
  <c r="T69" i="1"/>
  <c r="U69" i="1"/>
  <c r="T72" i="1"/>
  <c r="U72" i="1"/>
  <c r="T73" i="1"/>
  <c r="U73" i="1"/>
  <c r="T75" i="1"/>
  <c r="U75" i="1"/>
  <c r="T77" i="1"/>
  <c r="U77" i="1"/>
  <c r="T78" i="1"/>
  <c r="U78" i="1"/>
  <c r="T79" i="1"/>
  <c r="U79" i="1"/>
  <c r="T81" i="1"/>
  <c r="U81" i="1"/>
  <c r="T82" i="1"/>
  <c r="U82" i="1"/>
  <c r="T83" i="1"/>
  <c r="U83" i="1"/>
  <c r="T84" i="1"/>
  <c r="U84" i="1"/>
  <c r="T85" i="1"/>
  <c r="U85" i="1"/>
  <c r="T86" i="1"/>
  <c r="U86" i="1"/>
  <c r="T87" i="1"/>
  <c r="U87" i="1"/>
  <c r="T88" i="1"/>
  <c r="U88" i="1"/>
  <c r="T89" i="1"/>
  <c r="U89" i="1"/>
  <c r="T90" i="1"/>
  <c r="U90" i="1"/>
  <c r="T92" i="1"/>
  <c r="U92" i="1"/>
  <c r="T93" i="1"/>
  <c r="U93" i="1"/>
  <c r="T94" i="1"/>
  <c r="U94" i="1"/>
  <c r="T95" i="1"/>
  <c r="U95" i="1"/>
  <c r="T97" i="1"/>
  <c r="U97" i="1"/>
  <c r="T98" i="1"/>
  <c r="U98" i="1"/>
  <c r="T99" i="1"/>
  <c r="U99" i="1"/>
  <c r="T100" i="1"/>
  <c r="U100" i="1"/>
  <c r="T106" i="1"/>
  <c r="U106" i="1"/>
  <c r="T107" i="1"/>
  <c r="U107" i="1"/>
  <c r="T108" i="1"/>
  <c r="U108" i="1"/>
  <c r="T109" i="1"/>
  <c r="U109" i="1"/>
  <c r="T110" i="1"/>
  <c r="U110" i="1"/>
  <c r="T111" i="1"/>
  <c r="U111" i="1"/>
  <c r="T112" i="1"/>
  <c r="U112" i="1"/>
  <c r="T114" i="1"/>
  <c r="U114" i="1"/>
  <c r="T115" i="1"/>
  <c r="U115" i="1"/>
  <c r="T116" i="1"/>
  <c r="U116" i="1"/>
  <c r="T117" i="1"/>
  <c r="U117" i="1"/>
  <c r="T118" i="1"/>
  <c r="U118" i="1"/>
  <c r="T119" i="1"/>
  <c r="U119" i="1"/>
  <c r="T120" i="1"/>
  <c r="U120" i="1"/>
  <c r="T122" i="1"/>
  <c r="U122" i="1"/>
  <c r="T123" i="1"/>
  <c r="U123" i="1"/>
  <c r="T124" i="1"/>
  <c r="U124" i="1"/>
  <c r="T125" i="1"/>
  <c r="U125" i="1"/>
  <c r="T126" i="1"/>
  <c r="U126" i="1"/>
  <c r="T127" i="1"/>
  <c r="U127" i="1"/>
  <c r="T128" i="1"/>
  <c r="U128" i="1"/>
  <c r="T129" i="1"/>
  <c r="U129" i="1"/>
  <c r="T130" i="1"/>
  <c r="U130" i="1"/>
  <c r="T132" i="1"/>
  <c r="U132" i="1"/>
  <c r="T133" i="1"/>
  <c r="U133" i="1"/>
  <c r="T134" i="1"/>
  <c r="U134" i="1"/>
  <c r="T135" i="1"/>
  <c r="U135" i="1"/>
  <c r="T136" i="1"/>
  <c r="U136" i="1"/>
  <c r="T139" i="1"/>
  <c r="U139" i="1"/>
  <c r="T140" i="1"/>
  <c r="U140" i="1"/>
  <c r="T141" i="1"/>
  <c r="U141" i="1"/>
  <c r="T142" i="1"/>
  <c r="U142" i="1"/>
  <c r="T144" i="1"/>
  <c r="U144" i="1"/>
  <c r="T146" i="1"/>
  <c r="U146" i="1"/>
  <c r="T147" i="1"/>
  <c r="U147" i="1"/>
  <c r="T148" i="1"/>
  <c r="U148" i="1"/>
  <c r="T149" i="1"/>
  <c r="U149" i="1"/>
  <c r="T150" i="1"/>
  <c r="U150" i="1"/>
  <c r="T151" i="1"/>
  <c r="U151" i="1"/>
  <c r="T153" i="1"/>
  <c r="U153" i="1"/>
  <c r="T156" i="1"/>
  <c r="U156" i="1"/>
  <c r="T158" i="1"/>
  <c r="U158" i="1"/>
  <c r="T159" i="1"/>
  <c r="U159" i="1"/>
  <c r="T164" i="1"/>
  <c r="U164" i="1"/>
  <c r="T165" i="1"/>
  <c r="U165" i="1"/>
  <c r="T167" i="1"/>
  <c r="U167" i="1"/>
  <c r="T170" i="1"/>
  <c r="U170" i="1"/>
  <c r="T171" i="1"/>
  <c r="U171" i="1"/>
  <c r="T172" i="1"/>
  <c r="U172" i="1"/>
  <c r="T173" i="1"/>
  <c r="U173" i="1"/>
  <c r="T174" i="1"/>
  <c r="U174" i="1"/>
  <c r="T175" i="1"/>
  <c r="U175" i="1"/>
  <c r="T176" i="1"/>
  <c r="U176" i="1"/>
  <c r="T177" i="1"/>
  <c r="U177" i="1"/>
  <c r="T178" i="1"/>
  <c r="U178" i="1"/>
  <c r="T179" i="1"/>
  <c r="U179" i="1"/>
  <c r="T180" i="1"/>
  <c r="U180" i="1"/>
  <c r="T181" i="1"/>
  <c r="U181" i="1"/>
  <c r="T183" i="1"/>
  <c r="U183" i="1"/>
  <c r="T184" i="1"/>
  <c r="U184" i="1"/>
  <c r="T185" i="1"/>
  <c r="U185" i="1"/>
  <c r="T186" i="1"/>
  <c r="U186" i="1"/>
  <c r="T187" i="1"/>
  <c r="U187" i="1"/>
  <c r="T188" i="1"/>
  <c r="U188" i="1"/>
  <c r="T189" i="1"/>
  <c r="U189" i="1"/>
  <c r="T190" i="1"/>
  <c r="U190" i="1"/>
  <c r="T192" i="1"/>
  <c r="U192" i="1"/>
  <c r="T193" i="1"/>
  <c r="U193" i="1"/>
  <c r="T195" i="1"/>
  <c r="U195" i="1"/>
  <c r="T197" i="1"/>
  <c r="U197" i="1"/>
  <c r="T198" i="1"/>
  <c r="U198" i="1"/>
  <c r="T199" i="1"/>
  <c r="U199" i="1"/>
  <c r="T203" i="1"/>
  <c r="U203" i="1"/>
  <c r="T204" i="1"/>
  <c r="U204" i="1"/>
  <c r="T205" i="1"/>
  <c r="U205" i="1"/>
  <c r="T207" i="1"/>
  <c r="U207" i="1"/>
  <c r="T208" i="1"/>
  <c r="U208" i="1"/>
  <c r="T209" i="1"/>
  <c r="U209" i="1"/>
  <c r="T210" i="1"/>
  <c r="U210" i="1"/>
  <c r="T211" i="1"/>
  <c r="U211" i="1"/>
  <c r="T212" i="1"/>
  <c r="U212" i="1"/>
  <c r="T213" i="1"/>
  <c r="U213" i="1"/>
  <c r="T214" i="1"/>
  <c r="U214" i="1"/>
  <c r="T215" i="1"/>
  <c r="U215" i="1"/>
  <c r="T216" i="1"/>
  <c r="U216" i="1"/>
  <c r="T217" i="1"/>
  <c r="U217" i="1"/>
  <c r="T218" i="1"/>
  <c r="U218" i="1"/>
  <c r="T220" i="1"/>
  <c r="U220" i="1"/>
  <c r="T221" i="1"/>
  <c r="U221" i="1"/>
  <c r="T224" i="1"/>
  <c r="U224" i="1"/>
  <c r="T228" i="1"/>
  <c r="U228" i="1"/>
  <c r="T232" i="1"/>
  <c r="U232" i="1"/>
  <c r="T236" i="1"/>
  <c r="U236" i="1"/>
  <c r="T239" i="1"/>
  <c r="U239" i="1"/>
  <c r="T241" i="1"/>
  <c r="U241" i="1"/>
  <c r="T242" i="1"/>
  <c r="U242" i="1"/>
  <c r="T244" i="1"/>
  <c r="U244" i="1"/>
  <c r="T245" i="1"/>
  <c r="U245" i="1"/>
  <c r="T246" i="1"/>
  <c r="U246" i="1"/>
  <c r="T247" i="1"/>
  <c r="U247" i="1"/>
  <c r="T248" i="1"/>
  <c r="U248" i="1"/>
  <c r="T249" i="1"/>
  <c r="U249" i="1"/>
  <c r="T250" i="1"/>
  <c r="U250" i="1"/>
  <c r="T255" i="1"/>
  <c r="U255" i="1"/>
  <c r="T257" i="1"/>
  <c r="U257" i="1"/>
  <c r="T258" i="1"/>
  <c r="U258" i="1"/>
  <c r="T261" i="1"/>
  <c r="U261" i="1"/>
  <c r="T263" i="1"/>
  <c r="U263" i="1"/>
  <c r="T264" i="1"/>
  <c r="U264" i="1"/>
  <c r="T266" i="1"/>
  <c r="U266" i="1"/>
  <c r="T269" i="1"/>
  <c r="U269" i="1"/>
  <c r="T270" i="1"/>
  <c r="U270" i="1"/>
  <c r="T272" i="1"/>
  <c r="U272" i="1"/>
  <c r="T273" i="1"/>
  <c r="U273" i="1"/>
  <c r="T274" i="1"/>
  <c r="U274" i="1"/>
  <c r="T275" i="1"/>
  <c r="U275" i="1"/>
  <c r="T276" i="1"/>
  <c r="U276" i="1"/>
  <c r="T277" i="1"/>
  <c r="U277" i="1"/>
  <c r="T278" i="1"/>
  <c r="U278" i="1"/>
  <c r="T279" i="1"/>
  <c r="U279" i="1"/>
  <c r="T280" i="1"/>
  <c r="U280" i="1"/>
  <c r="T281" i="1"/>
  <c r="U281" i="1"/>
  <c r="T282" i="1"/>
  <c r="U282" i="1"/>
  <c r="T283" i="1"/>
  <c r="U283" i="1"/>
  <c r="T284" i="1"/>
  <c r="U284" i="1"/>
  <c r="T285" i="1"/>
  <c r="U285" i="1"/>
  <c r="T286" i="1"/>
  <c r="U286" i="1"/>
  <c r="T287" i="1"/>
  <c r="U287" i="1"/>
  <c r="T288" i="1"/>
  <c r="U288" i="1"/>
  <c r="T289" i="1"/>
  <c r="U289" i="1"/>
  <c r="T290" i="1"/>
  <c r="U290" i="1"/>
  <c r="T291" i="1"/>
  <c r="U291" i="1"/>
  <c r="T292" i="1"/>
  <c r="U292" i="1"/>
  <c r="T293" i="1"/>
  <c r="U293" i="1"/>
  <c r="T294" i="1"/>
  <c r="U294" i="1"/>
  <c r="T295" i="1"/>
  <c r="U295" i="1"/>
  <c r="T296" i="1"/>
  <c r="U296" i="1"/>
  <c r="T297" i="1"/>
  <c r="U297" i="1"/>
  <c r="T298" i="1"/>
  <c r="U298" i="1"/>
  <c r="T299" i="1"/>
  <c r="U299" i="1"/>
  <c r="T300" i="1"/>
  <c r="U300" i="1"/>
  <c r="T301" i="1"/>
  <c r="U301" i="1"/>
  <c r="T302" i="1"/>
  <c r="U302" i="1"/>
  <c r="T303" i="1"/>
  <c r="U303" i="1"/>
  <c r="T304" i="1"/>
  <c r="U304" i="1"/>
  <c r="T305" i="1"/>
  <c r="U305" i="1"/>
  <c r="T306" i="1"/>
  <c r="U306" i="1"/>
  <c r="T307" i="1"/>
  <c r="U307" i="1"/>
  <c r="T308" i="1"/>
  <c r="U308" i="1"/>
  <c r="T309" i="1"/>
  <c r="U309" i="1"/>
  <c r="T310" i="1"/>
  <c r="U310" i="1"/>
  <c r="T312" i="1"/>
  <c r="U312" i="1"/>
  <c r="T314" i="1"/>
  <c r="U314" i="1"/>
  <c r="T316" i="1"/>
  <c r="U316" i="1"/>
  <c r="T322" i="1"/>
  <c r="U322" i="1"/>
  <c r="T323" i="1"/>
  <c r="U323" i="1"/>
  <c r="T325" i="1"/>
  <c r="U325" i="1"/>
  <c r="T326" i="1"/>
  <c r="U326" i="1"/>
  <c r="T327" i="1"/>
  <c r="U327" i="1"/>
  <c r="T329" i="1"/>
  <c r="U329" i="1"/>
  <c r="T331" i="1"/>
  <c r="U331" i="1"/>
  <c r="T332" i="1"/>
  <c r="U332" i="1"/>
  <c r="T334" i="1"/>
  <c r="U334" i="1"/>
  <c r="T335" i="1"/>
  <c r="U335" i="1"/>
  <c r="T336" i="1"/>
  <c r="U336" i="1"/>
  <c r="T338" i="1"/>
  <c r="U338" i="1"/>
  <c r="T339" i="1"/>
  <c r="U339" i="1"/>
  <c r="T341" i="1"/>
  <c r="U341" i="1"/>
  <c r="T347" i="1"/>
  <c r="U347" i="1"/>
  <c r="T349" i="1"/>
  <c r="U349" i="1"/>
  <c r="T350" i="1"/>
  <c r="U350" i="1"/>
  <c r="T351" i="1"/>
  <c r="U351" i="1"/>
  <c r="T352" i="1"/>
  <c r="U352" i="1"/>
  <c r="T353" i="1"/>
  <c r="U353" i="1"/>
  <c r="T354" i="1"/>
  <c r="U354" i="1"/>
  <c r="T355" i="1"/>
  <c r="U355" i="1"/>
  <c r="T356" i="1"/>
  <c r="U356" i="1"/>
  <c r="T357" i="1"/>
  <c r="U357" i="1"/>
  <c r="T358" i="1"/>
  <c r="U358" i="1"/>
  <c r="T359" i="1"/>
  <c r="U359" i="1"/>
  <c r="T360" i="1"/>
  <c r="U360" i="1"/>
  <c r="T361" i="1"/>
  <c r="U361" i="1"/>
  <c r="T362" i="1"/>
  <c r="U362" i="1"/>
  <c r="T363" i="1"/>
  <c r="U363" i="1"/>
  <c r="T364" i="1"/>
  <c r="U364" i="1"/>
  <c r="T365" i="1"/>
  <c r="U365" i="1"/>
  <c r="T367" i="1"/>
  <c r="U367" i="1"/>
  <c r="T369" i="1"/>
  <c r="U369" i="1"/>
  <c r="T370" i="1"/>
  <c r="U370" i="1"/>
  <c r="T371" i="1"/>
  <c r="U371" i="1"/>
  <c r="T372" i="1"/>
  <c r="U372" i="1"/>
  <c r="T373" i="1"/>
  <c r="U373" i="1"/>
  <c r="T374" i="1"/>
  <c r="U374" i="1"/>
  <c r="T375" i="1"/>
  <c r="U375" i="1"/>
  <c r="T376" i="1"/>
  <c r="U376" i="1"/>
  <c r="T377" i="1"/>
  <c r="U377" i="1"/>
  <c r="T385" i="1"/>
  <c r="U385" i="1"/>
  <c r="T386" i="1"/>
  <c r="U386" i="1"/>
  <c r="T387" i="1"/>
  <c r="U387" i="1"/>
  <c r="T388" i="1"/>
  <c r="U388" i="1"/>
  <c r="T389" i="1"/>
  <c r="U389" i="1"/>
  <c r="T390" i="1"/>
  <c r="U390" i="1"/>
  <c r="T393" i="1"/>
  <c r="U393" i="1"/>
  <c r="T394" i="1"/>
  <c r="U394" i="1"/>
  <c r="T395" i="1"/>
  <c r="U395" i="1"/>
  <c r="T396" i="1"/>
  <c r="U396" i="1"/>
  <c r="T397" i="1"/>
  <c r="U397" i="1"/>
  <c r="T398" i="1"/>
  <c r="U398" i="1"/>
  <c r="T399" i="1"/>
  <c r="U399" i="1"/>
  <c r="T400" i="1"/>
  <c r="U400" i="1"/>
  <c r="T401" i="1"/>
  <c r="U401" i="1"/>
  <c r="T402" i="1"/>
  <c r="U402" i="1"/>
  <c r="T403" i="1"/>
  <c r="U403" i="1"/>
  <c r="T404" i="1"/>
  <c r="U404" i="1"/>
  <c r="T405" i="1"/>
  <c r="U405" i="1"/>
  <c r="T406" i="1"/>
  <c r="U406" i="1"/>
  <c r="T407" i="1"/>
  <c r="U407" i="1"/>
  <c r="T408" i="1"/>
  <c r="U408" i="1"/>
  <c r="T410" i="1"/>
  <c r="U410" i="1"/>
  <c r="T411" i="1"/>
  <c r="U411" i="1"/>
  <c r="T412" i="1"/>
  <c r="U412" i="1"/>
  <c r="T413" i="1"/>
  <c r="U413" i="1"/>
  <c r="T414" i="1"/>
  <c r="U414" i="1"/>
  <c r="T415" i="1"/>
  <c r="U415" i="1"/>
  <c r="T416" i="1"/>
  <c r="U416" i="1"/>
  <c r="T417" i="1"/>
  <c r="U417" i="1"/>
  <c r="T418" i="1"/>
  <c r="U418" i="1"/>
  <c r="T419" i="1"/>
  <c r="U419" i="1"/>
  <c r="T421" i="1"/>
  <c r="U421" i="1"/>
  <c r="T422" i="1"/>
  <c r="U422" i="1"/>
  <c r="T423" i="1"/>
  <c r="U423" i="1"/>
  <c r="T424" i="1"/>
  <c r="U424" i="1"/>
  <c r="T425" i="1"/>
  <c r="U425" i="1"/>
  <c r="T426" i="1"/>
  <c r="U426" i="1"/>
  <c r="T427" i="1"/>
  <c r="U427" i="1"/>
  <c r="T428" i="1"/>
  <c r="U428" i="1"/>
  <c r="T429" i="1"/>
  <c r="U429" i="1"/>
  <c r="T431" i="1"/>
  <c r="U431" i="1"/>
  <c r="T433" i="1"/>
  <c r="U433" i="1"/>
  <c r="T434" i="1"/>
  <c r="U434" i="1"/>
  <c r="T435" i="1"/>
  <c r="U435" i="1"/>
  <c r="T436" i="1"/>
  <c r="U436" i="1"/>
  <c r="T437" i="1"/>
  <c r="U437" i="1"/>
  <c r="T439" i="1"/>
  <c r="U439" i="1"/>
  <c r="T441" i="1"/>
  <c r="U441" i="1"/>
  <c r="T442" i="1"/>
  <c r="U442" i="1"/>
  <c r="T443" i="1"/>
  <c r="U443" i="1"/>
  <c r="T444" i="1"/>
  <c r="U444" i="1"/>
  <c r="T447" i="1"/>
  <c r="U447" i="1"/>
  <c r="T448" i="1"/>
  <c r="U448" i="1"/>
  <c r="T449" i="1"/>
  <c r="U449" i="1"/>
  <c r="T450" i="1"/>
  <c r="U450" i="1"/>
  <c r="T451" i="1"/>
  <c r="U451" i="1"/>
  <c r="T452" i="1"/>
  <c r="U452" i="1"/>
  <c r="T453" i="1"/>
  <c r="U453" i="1"/>
  <c r="T454" i="1"/>
  <c r="U454" i="1"/>
  <c r="T457" i="1"/>
  <c r="U457" i="1"/>
  <c r="T458" i="1"/>
  <c r="U458" i="1"/>
  <c r="T459" i="1"/>
  <c r="U459" i="1"/>
  <c r="T460" i="1"/>
  <c r="U460" i="1"/>
  <c r="T461" i="1"/>
  <c r="U461" i="1"/>
  <c r="T462" i="1"/>
  <c r="U462" i="1"/>
  <c r="T463" i="1"/>
  <c r="U463" i="1"/>
  <c r="T464" i="1"/>
  <c r="U464" i="1"/>
  <c r="T465" i="1"/>
  <c r="U465" i="1"/>
  <c r="T466" i="1"/>
  <c r="U466" i="1"/>
  <c r="T467" i="1"/>
  <c r="U467" i="1"/>
  <c r="T468" i="1"/>
  <c r="U468" i="1"/>
  <c r="T469" i="1"/>
  <c r="U469" i="1"/>
  <c r="T470" i="1"/>
  <c r="U470" i="1"/>
  <c r="T471" i="1"/>
  <c r="U471" i="1"/>
  <c r="T472" i="1"/>
  <c r="U472" i="1"/>
  <c r="T473" i="1"/>
  <c r="U473" i="1"/>
  <c r="T474" i="1"/>
  <c r="U474" i="1"/>
  <c r="T475" i="1"/>
  <c r="U475" i="1"/>
  <c r="T476" i="1"/>
  <c r="U476" i="1"/>
  <c r="T477" i="1"/>
  <c r="U477" i="1"/>
  <c r="T478" i="1"/>
  <c r="U478" i="1"/>
  <c r="T479" i="1"/>
  <c r="U479" i="1"/>
  <c r="T480" i="1"/>
  <c r="U480" i="1"/>
  <c r="T481" i="1"/>
  <c r="U481" i="1"/>
  <c r="T482" i="1"/>
  <c r="U482" i="1"/>
  <c r="T483" i="1"/>
  <c r="U483" i="1"/>
  <c r="T484" i="1"/>
  <c r="U484" i="1"/>
  <c r="T485" i="1"/>
  <c r="U485" i="1"/>
  <c r="T486" i="1"/>
  <c r="U486" i="1"/>
  <c r="T487" i="1"/>
  <c r="U487" i="1"/>
  <c r="T488" i="1"/>
  <c r="U488" i="1"/>
  <c r="T489" i="1"/>
  <c r="U489" i="1"/>
  <c r="T490" i="1"/>
  <c r="U490" i="1"/>
  <c r="T491" i="1"/>
  <c r="U491" i="1"/>
  <c r="T492" i="1"/>
  <c r="U492" i="1"/>
  <c r="T494" i="1"/>
  <c r="U494" i="1"/>
  <c r="T495" i="1"/>
  <c r="U495" i="1"/>
  <c r="T496" i="1"/>
  <c r="U496" i="1"/>
  <c r="T497" i="1"/>
  <c r="U497" i="1"/>
  <c r="T498" i="1"/>
  <c r="U498" i="1"/>
  <c r="T499" i="1"/>
  <c r="U499" i="1"/>
  <c r="T500" i="1"/>
  <c r="U500" i="1"/>
  <c r="T502" i="1"/>
  <c r="U502" i="1"/>
  <c r="T503" i="1"/>
  <c r="U503" i="1"/>
  <c r="T504" i="1"/>
  <c r="U504" i="1"/>
  <c r="T505" i="1"/>
  <c r="U505" i="1"/>
  <c r="T506" i="1"/>
  <c r="U506" i="1"/>
  <c r="T507" i="1"/>
  <c r="U507" i="1"/>
  <c r="T509" i="1"/>
  <c r="U509" i="1"/>
  <c r="T510" i="1"/>
  <c r="U510" i="1"/>
  <c r="T511" i="1"/>
  <c r="U511" i="1"/>
  <c r="T512" i="1"/>
  <c r="U512" i="1"/>
  <c r="T515" i="1"/>
  <c r="U515" i="1"/>
  <c r="T516" i="1"/>
  <c r="U516" i="1"/>
  <c r="T517" i="1"/>
  <c r="U517" i="1"/>
  <c r="T520" i="1"/>
  <c r="U520" i="1"/>
  <c r="T521" i="1"/>
  <c r="U521" i="1"/>
  <c r="T522" i="1"/>
  <c r="U522" i="1"/>
  <c r="T523" i="1"/>
  <c r="U523" i="1"/>
  <c r="T524" i="1"/>
  <c r="U524" i="1"/>
  <c r="T526" i="1"/>
  <c r="U526" i="1"/>
  <c r="T527" i="1"/>
  <c r="U527" i="1"/>
  <c r="T528" i="1"/>
  <c r="U528" i="1"/>
  <c r="T529" i="1"/>
  <c r="U529" i="1"/>
  <c r="T530" i="1"/>
  <c r="U530" i="1"/>
  <c r="T532" i="1"/>
  <c r="U532" i="1"/>
  <c r="T533" i="1"/>
  <c r="U533" i="1"/>
  <c r="T534" i="1"/>
  <c r="U534" i="1"/>
  <c r="T535" i="1"/>
  <c r="U535" i="1"/>
  <c r="T536" i="1"/>
  <c r="U536" i="1"/>
  <c r="T537" i="1"/>
  <c r="U537" i="1"/>
  <c r="T539" i="1"/>
  <c r="U539" i="1"/>
  <c r="T540" i="1"/>
  <c r="U540" i="1"/>
  <c r="T541" i="1"/>
  <c r="U541" i="1"/>
  <c r="T542" i="1"/>
  <c r="U542" i="1"/>
  <c r="T543" i="1"/>
  <c r="U543" i="1"/>
  <c r="T544" i="1"/>
  <c r="U544" i="1"/>
  <c r="T546" i="1"/>
  <c r="U546" i="1"/>
  <c r="T547" i="1"/>
  <c r="U547" i="1"/>
  <c r="T550" i="1"/>
  <c r="U550" i="1"/>
  <c r="T552" i="1"/>
  <c r="U552" i="1"/>
  <c r="T553" i="1"/>
  <c r="U553" i="1"/>
  <c r="T554" i="1"/>
  <c r="U554" i="1"/>
  <c r="T557" i="1"/>
  <c r="U557" i="1"/>
  <c r="T558" i="1"/>
  <c r="U558" i="1"/>
  <c r="T559" i="1"/>
  <c r="U559" i="1"/>
  <c r="T560" i="1"/>
  <c r="U560" i="1"/>
  <c r="T561" i="1"/>
  <c r="U561" i="1"/>
  <c r="T562" i="1"/>
  <c r="U562" i="1"/>
  <c r="T564" i="1"/>
  <c r="U564" i="1"/>
  <c r="T565" i="1"/>
  <c r="U565" i="1"/>
  <c r="T566" i="1"/>
  <c r="U566" i="1"/>
  <c r="T567" i="1"/>
  <c r="U567" i="1"/>
  <c r="T568" i="1"/>
  <c r="U568" i="1"/>
  <c r="T569" i="1"/>
  <c r="U569" i="1"/>
  <c r="T570" i="1"/>
  <c r="U570" i="1"/>
  <c r="T571" i="1"/>
  <c r="U571" i="1"/>
  <c r="T572" i="1"/>
  <c r="U572" i="1"/>
  <c r="T573" i="1"/>
  <c r="U573" i="1"/>
  <c r="T574" i="1"/>
  <c r="U574" i="1"/>
  <c r="T575" i="1"/>
  <c r="U575" i="1"/>
  <c r="T576" i="1"/>
  <c r="U576" i="1"/>
  <c r="T577" i="1"/>
  <c r="U577" i="1"/>
  <c r="T578" i="1"/>
  <c r="U578" i="1"/>
  <c r="T580" i="1"/>
  <c r="U580" i="1"/>
  <c r="T582" i="1"/>
  <c r="U582" i="1"/>
  <c r="T583" i="1"/>
  <c r="U583" i="1"/>
  <c r="T585" i="1"/>
  <c r="U585" i="1"/>
  <c r="T586" i="1"/>
  <c r="U586" i="1"/>
  <c r="T587" i="1"/>
  <c r="U587" i="1"/>
  <c r="T589" i="1"/>
  <c r="U589" i="1"/>
  <c r="T590" i="1"/>
  <c r="U590" i="1"/>
  <c r="T591" i="1"/>
  <c r="U591" i="1"/>
  <c r="T592" i="1"/>
  <c r="U592" i="1"/>
  <c r="T594" i="1"/>
  <c r="U594" i="1"/>
  <c r="T596" i="1"/>
  <c r="U596" i="1"/>
  <c r="T597" i="1"/>
  <c r="U597" i="1"/>
  <c r="T598" i="1"/>
  <c r="U598" i="1"/>
  <c r="T599" i="1"/>
  <c r="U599" i="1"/>
  <c r="T600" i="1"/>
  <c r="U600" i="1"/>
  <c r="T601" i="1"/>
  <c r="U601" i="1"/>
  <c r="T602" i="1"/>
  <c r="U602" i="1"/>
  <c r="T603" i="1"/>
  <c r="U603" i="1"/>
  <c r="T604" i="1"/>
  <c r="U604" i="1"/>
  <c r="T605" i="1"/>
  <c r="U605" i="1"/>
  <c r="T606" i="1"/>
  <c r="U606" i="1"/>
  <c r="T607" i="1"/>
  <c r="U607" i="1"/>
  <c r="T609" i="1"/>
  <c r="U609" i="1"/>
  <c r="T611" i="1"/>
  <c r="U611" i="1"/>
  <c r="T612" i="1"/>
  <c r="U612" i="1"/>
  <c r="T613" i="1"/>
  <c r="U613" i="1"/>
  <c r="T614" i="1"/>
  <c r="U614" i="1"/>
  <c r="T616" i="1"/>
  <c r="U616" i="1"/>
  <c r="T617" i="1"/>
  <c r="U617" i="1"/>
  <c r="T618" i="1"/>
  <c r="U618" i="1"/>
  <c r="T619" i="1"/>
  <c r="U619" i="1"/>
  <c r="T620" i="1"/>
  <c r="U620" i="1"/>
  <c r="T621" i="1"/>
  <c r="U621" i="1"/>
  <c r="T622" i="1"/>
  <c r="U622" i="1"/>
  <c r="T623" i="1"/>
  <c r="U623" i="1"/>
  <c r="T624" i="1"/>
  <c r="U624" i="1"/>
  <c r="T625" i="1"/>
  <c r="U625" i="1"/>
  <c r="T626" i="1"/>
  <c r="U626" i="1"/>
  <c r="T627" i="1"/>
  <c r="U627" i="1"/>
  <c r="T628" i="1"/>
  <c r="U628" i="1"/>
  <c r="T629" i="1"/>
  <c r="U629" i="1"/>
  <c r="T630" i="1"/>
  <c r="U630" i="1"/>
  <c r="T631" i="1"/>
  <c r="U631" i="1"/>
  <c r="T633" i="1"/>
  <c r="U633" i="1"/>
  <c r="T634" i="1"/>
  <c r="U634" i="1"/>
  <c r="T635" i="1"/>
  <c r="U635" i="1"/>
  <c r="T636" i="1"/>
  <c r="U636" i="1"/>
  <c r="T637" i="1"/>
  <c r="U637" i="1"/>
  <c r="T638" i="1"/>
  <c r="U638" i="1"/>
  <c r="T639" i="1"/>
  <c r="U639" i="1"/>
  <c r="T640" i="1"/>
  <c r="U640" i="1"/>
  <c r="T641" i="1"/>
  <c r="U641" i="1"/>
  <c r="T642" i="1"/>
  <c r="U642" i="1"/>
  <c r="T643" i="1"/>
  <c r="U643" i="1"/>
  <c r="T644" i="1"/>
  <c r="U644" i="1"/>
  <c r="T645" i="1"/>
  <c r="U645" i="1"/>
  <c r="T646" i="1"/>
  <c r="U646" i="1"/>
  <c r="T648" i="1"/>
  <c r="U648" i="1"/>
  <c r="T651" i="1"/>
  <c r="U651" i="1"/>
  <c r="T652" i="1"/>
  <c r="U652" i="1"/>
  <c r="T653" i="1"/>
  <c r="U653" i="1"/>
  <c r="T654" i="1"/>
  <c r="U654" i="1"/>
  <c r="T655" i="1"/>
  <c r="U655" i="1"/>
  <c r="T656" i="1"/>
  <c r="U656" i="1"/>
  <c r="T658" i="1"/>
  <c r="U658" i="1"/>
  <c r="T659" i="1"/>
  <c r="U659" i="1"/>
  <c r="T661" i="1"/>
  <c r="U661" i="1"/>
  <c r="T662" i="1"/>
  <c r="U662" i="1"/>
  <c r="T664" i="1"/>
  <c r="U664" i="1"/>
  <c r="T665" i="1"/>
  <c r="U665" i="1"/>
  <c r="T666" i="1"/>
  <c r="U666" i="1"/>
  <c r="T667" i="1"/>
  <c r="U667" i="1"/>
  <c r="T669" i="1"/>
  <c r="U669" i="1"/>
  <c r="T670" i="1"/>
  <c r="U670" i="1"/>
  <c r="T671" i="1"/>
  <c r="U671" i="1"/>
  <c r="T676" i="1"/>
  <c r="U676" i="1"/>
  <c r="T677" i="1"/>
  <c r="U677" i="1"/>
  <c r="T678" i="1"/>
  <c r="U678" i="1"/>
  <c r="T679" i="1"/>
  <c r="U679" i="1"/>
  <c r="T680" i="1"/>
  <c r="U680" i="1"/>
  <c r="T681" i="1"/>
  <c r="U681" i="1"/>
  <c r="T682" i="1"/>
  <c r="U682" i="1"/>
  <c r="T683" i="1"/>
  <c r="U683" i="1"/>
  <c r="T684" i="1"/>
  <c r="U684" i="1"/>
  <c r="T685" i="1"/>
  <c r="U685" i="1"/>
  <c r="T686" i="1"/>
  <c r="U686" i="1"/>
  <c r="T688" i="1"/>
  <c r="U688" i="1"/>
  <c r="T690" i="1"/>
  <c r="U690" i="1"/>
  <c r="T691" i="1"/>
  <c r="U691" i="1"/>
  <c r="T693" i="1"/>
  <c r="U693" i="1"/>
  <c r="T697" i="1"/>
  <c r="U697" i="1"/>
  <c r="T698" i="1"/>
  <c r="U698" i="1"/>
  <c r="T699" i="1"/>
  <c r="U699" i="1"/>
  <c r="T700" i="1"/>
  <c r="U700" i="1"/>
  <c r="T702" i="1"/>
  <c r="U702" i="1"/>
  <c r="T703" i="1"/>
  <c r="U703" i="1"/>
  <c r="T704" i="1"/>
  <c r="U704" i="1"/>
  <c r="T705" i="1"/>
  <c r="U705" i="1"/>
  <c r="T706" i="1"/>
  <c r="U706" i="1"/>
  <c r="T707" i="1"/>
  <c r="U707" i="1"/>
  <c r="T708" i="1"/>
  <c r="U708" i="1"/>
  <c r="T709" i="1"/>
  <c r="U709" i="1"/>
  <c r="T710" i="1"/>
  <c r="U710" i="1"/>
  <c r="T711" i="1"/>
  <c r="U711" i="1"/>
  <c r="T712" i="1"/>
  <c r="U712" i="1"/>
  <c r="T713" i="1"/>
  <c r="U713" i="1"/>
  <c r="T714" i="1"/>
  <c r="U714" i="1"/>
  <c r="T716" i="1"/>
  <c r="U716" i="1"/>
  <c r="T717" i="1"/>
  <c r="U717" i="1"/>
  <c r="T718" i="1"/>
  <c r="U718" i="1"/>
  <c r="T720" i="1"/>
  <c r="U720" i="1"/>
  <c r="T723" i="1"/>
  <c r="U723" i="1"/>
  <c r="T724" i="1"/>
  <c r="U724" i="1"/>
  <c r="T725" i="1"/>
  <c r="U725" i="1"/>
  <c r="T728" i="1"/>
  <c r="U728" i="1"/>
  <c r="T730" i="1"/>
  <c r="U730" i="1"/>
  <c r="T731" i="1"/>
  <c r="U731" i="1"/>
  <c r="T732" i="1"/>
  <c r="U732" i="1"/>
  <c r="T733" i="1"/>
  <c r="U733" i="1"/>
  <c r="T735" i="1"/>
  <c r="U735" i="1"/>
  <c r="T738" i="1"/>
  <c r="U738" i="1"/>
  <c r="T739" i="1"/>
  <c r="U739" i="1"/>
  <c r="T740" i="1"/>
  <c r="U740" i="1"/>
  <c r="T742" i="1"/>
  <c r="U742" i="1"/>
  <c r="T745" i="1"/>
  <c r="U745" i="1"/>
  <c r="T747" i="1"/>
  <c r="U747" i="1"/>
  <c r="T748" i="1"/>
  <c r="U748" i="1"/>
  <c r="T749" i="1"/>
  <c r="U749" i="1"/>
  <c r="T750" i="1"/>
  <c r="U750" i="1"/>
  <c r="T753" i="1"/>
  <c r="U753" i="1"/>
  <c r="T755" i="1"/>
  <c r="U755" i="1"/>
  <c r="T756" i="1"/>
  <c r="U756" i="1"/>
  <c r="T758" i="1"/>
  <c r="U758" i="1"/>
  <c r="T761" i="1"/>
  <c r="U761" i="1"/>
  <c r="T762" i="1"/>
  <c r="U762" i="1"/>
  <c r="T763" i="1"/>
  <c r="U763" i="1"/>
  <c r="T764" i="1"/>
  <c r="U764" i="1"/>
  <c r="T765" i="1"/>
  <c r="U765" i="1"/>
  <c r="T766" i="1"/>
  <c r="U766" i="1"/>
  <c r="T767" i="1"/>
  <c r="U767" i="1"/>
  <c r="T768" i="1"/>
  <c r="U768" i="1"/>
  <c r="T769" i="1"/>
  <c r="U769" i="1"/>
  <c r="T770" i="1"/>
  <c r="U770" i="1"/>
  <c r="T771" i="1"/>
  <c r="U771" i="1"/>
  <c r="T773" i="1"/>
  <c r="U773" i="1"/>
  <c r="T774" i="1"/>
  <c r="U774" i="1"/>
  <c r="T776" i="1"/>
  <c r="U776" i="1"/>
  <c r="T777" i="1"/>
  <c r="U777" i="1"/>
  <c r="T779" i="1"/>
  <c r="U779" i="1"/>
  <c r="T781" i="1"/>
  <c r="U781" i="1"/>
  <c r="T782" i="1"/>
  <c r="U782" i="1"/>
  <c r="T783" i="1"/>
  <c r="U783" i="1"/>
  <c r="C81" i="9"/>
  <c r="C82" i="9"/>
  <c r="C83" i="9"/>
  <c r="C84" i="9"/>
  <c r="C85" i="9"/>
  <c r="C86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44" i="9"/>
  <c r="C45" i="9"/>
  <c r="C46" i="9"/>
  <c r="C47" i="9"/>
  <c r="C48" i="9"/>
  <c r="C49" i="9"/>
  <c r="C50" i="9"/>
  <c r="C51" i="9"/>
  <c r="C34" i="9"/>
  <c r="C35" i="9"/>
  <c r="C36" i="9"/>
  <c r="C37" i="9"/>
  <c r="C38" i="9"/>
  <c r="C39" i="9"/>
  <c r="C40" i="9"/>
  <c r="C41" i="9"/>
  <c r="C42" i="9"/>
  <c r="C43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10" i="9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W555" i="1"/>
  <c r="W556" i="1"/>
  <c r="W557" i="1"/>
  <c r="W558" i="1"/>
  <c r="W559" i="1"/>
  <c r="W560" i="1"/>
  <c r="W561" i="1"/>
  <c r="W562" i="1"/>
  <c r="W563" i="1"/>
  <c r="W564" i="1"/>
  <c r="W565" i="1"/>
  <c r="W566" i="1"/>
  <c r="W567" i="1"/>
  <c r="W568" i="1"/>
  <c r="W569" i="1"/>
  <c r="W570" i="1"/>
  <c r="W571" i="1"/>
  <c r="W572" i="1"/>
  <c r="W573" i="1"/>
  <c r="W574" i="1"/>
  <c r="W575" i="1"/>
  <c r="W576" i="1"/>
  <c r="W577" i="1"/>
  <c r="W578" i="1"/>
  <c r="W579" i="1"/>
  <c r="W580" i="1"/>
  <c r="W581" i="1"/>
  <c r="W582" i="1"/>
  <c r="W583" i="1"/>
  <c r="W584" i="1"/>
  <c r="W585" i="1"/>
  <c r="W586" i="1"/>
  <c r="W587" i="1"/>
  <c r="W588" i="1"/>
  <c r="W589" i="1"/>
  <c r="W590" i="1"/>
  <c r="W591" i="1"/>
  <c r="W592" i="1"/>
  <c r="W593" i="1"/>
  <c r="W594" i="1"/>
  <c r="W595" i="1"/>
  <c r="W596" i="1"/>
  <c r="W597" i="1"/>
  <c r="W598" i="1"/>
  <c r="W599" i="1"/>
  <c r="W600" i="1"/>
  <c r="W601" i="1"/>
  <c r="W602" i="1"/>
  <c r="W603" i="1"/>
  <c r="W604" i="1"/>
  <c r="W605" i="1"/>
  <c r="W606" i="1"/>
  <c r="W607" i="1"/>
  <c r="W608" i="1"/>
  <c r="W609" i="1"/>
  <c r="W610" i="1"/>
  <c r="W611" i="1"/>
  <c r="W612" i="1"/>
  <c r="W613" i="1"/>
  <c r="W614" i="1"/>
  <c r="W615" i="1"/>
  <c r="W616" i="1"/>
  <c r="W617" i="1"/>
  <c r="W618" i="1"/>
  <c r="W619" i="1"/>
  <c r="W620" i="1"/>
  <c r="W621" i="1"/>
  <c r="W622" i="1"/>
  <c r="W623" i="1"/>
  <c r="W624" i="1"/>
  <c r="W625" i="1"/>
  <c r="W626" i="1"/>
  <c r="W627" i="1"/>
  <c r="W628" i="1"/>
  <c r="W629" i="1"/>
  <c r="W630" i="1"/>
  <c r="W631" i="1"/>
  <c r="W632" i="1"/>
  <c r="W633" i="1"/>
  <c r="W634" i="1"/>
  <c r="W635" i="1"/>
  <c r="W636" i="1"/>
  <c r="W637" i="1"/>
  <c r="W638" i="1"/>
  <c r="W639" i="1"/>
  <c r="W640" i="1"/>
  <c r="W641" i="1"/>
  <c r="W642" i="1"/>
  <c r="W643" i="1"/>
  <c r="W644" i="1"/>
  <c r="W645" i="1"/>
  <c r="W646" i="1"/>
  <c r="W647" i="1"/>
  <c r="W648" i="1"/>
  <c r="W649" i="1"/>
  <c r="W650" i="1"/>
  <c r="W651" i="1"/>
  <c r="W652" i="1"/>
  <c r="W653" i="1"/>
  <c r="W654" i="1"/>
  <c r="W655" i="1"/>
  <c r="W656" i="1"/>
  <c r="W657" i="1"/>
  <c r="W658" i="1"/>
  <c r="W659" i="1"/>
  <c r="W660" i="1"/>
  <c r="W661" i="1"/>
  <c r="W662" i="1"/>
  <c r="W663" i="1"/>
  <c r="W664" i="1"/>
  <c r="W665" i="1"/>
  <c r="W666" i="1"/>
  <c r="W667" i="1"/>
  <c r="W668" i="1"/>
  <c r="W669" i="1"/>
  <c r="W670" i="1"/>
  <c r="W671" i="1"/>
  <c r="W672" i="1"/>
  <c r="W673" i="1"/>
  <c r="W674" i="1"/>
  <c r="W675" i="1"/>
  <c r="W676" i="1"/>
  <c r="W677" i="1"/>
  <c r="W678" i="1"/>
  <c r="W679" i="1"/>
  <c r="W680" i="1"/>
  <c r="W681" i="1"/>
  <c r="W682" i="1"/>
  <c r="W683" i="1"/>
  <c r="W684" i="1"/>
  <c r="W685" i="1"/>
  <c r="W686" i="1"/>
  <c r="W687" i="1"/>
  <c r="W688" i="1"/>
  <c r="W689" i="1"/>
  <c r="W690" i="1"/>
  <c r="W691" i="1"/>
  <c r="W692" i="1"/>
  <c r="W693" i="1"/>
  <c r="W694" i="1"/>
  <c r="W695" i="1"/>
  <c r="W696" i="1"/>
  <c r="W697" i="1"/>
  <c r="W698" i="1"/>
  <c r="W699" i="1"/>
  <c r="W700" i="1"/>
  <c r="W701" i="1"/>
  <c r="W702" i="1"/>
  <c r="W703" i="1"/>
  <c r="W704" i="1"/>
  <c r="W705" i="1"/>
  <c r="W706" i="1"/>
  <c r="W707" i="1"/>
  <c r="W708" i="1"/>
  <c r="W709" i="1"/>
  <c r="W710" i="1"/>
  <c r="W711" i="1"/>
  <c r="W712" i="1"/>
  <c r="W713" i="1"/>
  <c r="W714" i="1"/>
  <c r="W715" i="1"/>
  <c r="W716" i="1"/>
  <c r="W717" i="1"/>
  <c r="W718" i="1"/>
  <c r="W719" i="1"/>
  <c r="W720" i="1"/>
  <c r="W721" i="1"/>
  <c r="W722" i="1"/>
  <c r="W723" i="1"/>
  <c r="W724" i="1"/>
  <c r="W725" i="1"/>
  <c r="W726" i="1"/>
  <c r="W727" i="1"/>
  <c r="W728" i="1"/>
  <c r="W729" i="1"/>
  <c r="W730" i="1"/>
  <c r="W731" i="1"/>
  <c r="W732" i="1"/>
  <c r="W733" i="1"/>
  <c r="W734" i="1"/>
  <c r="W735" i="1"/>
  <c r="W736" i="1"/>
  <c r="W737" i="1"/>
  <c r="W738" i="1"/>
  <c r="W739" i="1"/>
  <c r="W740" i="1"/>
  <c r="W741" i="1"/>
  <c r="W742" i="1"/>
  <c r="W743" i="1"/>
  <c r="W744" i="1"/>
  <c r="W745" i="1"/>
  <c r="W746" i="1"/>
  <c r="W747" i="1"/>
  <c r="W748" i="1"/>
  <c r="W749" i="1"/>
  <c r="W750" i="1"/>
  <c r="W751" i="1"/>
  <c r="W752" i="1"/>
  <c r="W753" i="1"/>
  <c r="W754" i="1"/>
  <c r="W755" i="1"/>
  <c r="W756" i="1"/>
  <c r="W757" i="1"/>
  <c r="W758" i="1"/>
  <c r="W759" i="1"/>
  <c r="W760" i="1"/>
  <c r="W761" i="1"/>
  <c r="W762" i="1"/>
  <c r="W763" i="1"/>
  <c r="W764" i="1"/>
  <c r="W765" i="1"/>
  <c r="W766" i="1"/>
  <c r="W767" i="1"/>
  <c r="W768" i="1"/>
  <c r="W769" i="1"/>
  <c r="W770" i="1"/>
  <c r="W771" i="1"/>
  <c r="W772" i="1"/>
  <c r="W773" i="1"/>
  <c r="W774" i="1"/>
  <c r="W775" i="1"/>
  <c r="W776" i="1"/>
  <c r="W777" i="1"/>
  <c r="W778" i="1"/>
  <c r="W779" i="1"/>
  <c r="W780" i="1"/>
  <c r="W781" i="1"/>
  <c r="W782" i="1"/>
  <c r="W783" i="1"/>
  <c r="W10" i="1"/>
  <c r="R784" i="1"/>
  <c r="Q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P784" i="1"/>
  <c r="T784" i="1" s="1"/>
  <c r="U784" i="1" s="1"/>
  <c r="T15" i="1"/>
  <c r="T25" i="1"/>
  <c r="U25" i="1" s="1"/>
  <c r="T27" i="1"/>
  <c r="T28" i="1"/>
  <c r="U28" i="1" s="1"/>
  <c r="T35" i="1"/>
  <c r="T36" i="1"/>
  <c r="T45" i="1"/>
  <c r="T47" i="1"/>
  <c r="U47" i="1" s="1"/>
  <c r="T52" i="1"/>
  <c r="T53" i="1"/>
  <c r="T62" i="1"/>
  <c r="U62" i="1" s="1"/>
  <c r="T64" i="1"/>
  <c r="U64" i="1" s="1"/>
  <c r="T70" i="1"/>
  <c r="T71" i="1"/>
  <c r="U71" i="1" s="1"/>
  <c r="T74" i="1"/>
  <c r="T76" i="1"/>
  <c r="U76" i="1" s="1"/>
  <c r="T80" i="1"/>
  <c r="T91" i="1"/>
  <c r="T96" i="1"/>
  <c r="U96" i="1" s="1"/>
  <c r="T101" i="1"/>
  <c r="U101" i="1" s="1"/>
  <c r="T102" i="1"/>
  <c r="T103" i="1"/>
  <c r="T104" i="1"/>
  <c r="T105" i="1"/>
  <c r="U105" i="1" s="1"/>
  <c r="T113" i="1"/>
  <c r="T121" i="1"/>
  <c r="T131" i="1"/>
  <c r="U131" i="1" s="1"/>
  <c r="T137" i="1"/>
  <c r="U137" i="1" s="1"/>
  <c r="T138" i="1"/>
  <c r="T143" i="1"/>
  <c r="U143" i="1" s="1"/>
  <c r="T145" i="1"/>
  <c r="U145" i="1" s="1"/>
  <c r="T152" i="1"/>
  <c r="U152" i="1" s="1"/>
  <c r="T154" i="1"/>
  <c r="T155" i="1"/>
  <c r="T157" i="1"/>
  <c r="T160" i="1"/>
  <c r="U160" i="1" s="1"/>
  <c r="T161" i="1"/>
  <c r="T162" i="1"/>
  <c r="T163" i="1"/>
  <c r="T166" i="1"/>
  <c r="U166" i="1" s="1"/>
  <c r="T168" i="1"/>
  <c r="T169" i="1"/>
  <c r="T182" i="1"/>
  <c r="U182" i="1" s="1"/>
  <c r="T191" i="1"/>
  <c r="U191" i="1" s="1"/>
  <c r="T194" i="1"/>
  <c r="T196" i="1"/>
  <c r="U196" i="1" s="1"/>
  <c r="T200" i="1"/>
  <c r="T201" i="1"/>
  <c r="U201" i="1" s="1"/>
  <c r="T202" i="1"/>
  <c r="T206" i="1"/>
  <c r="T219" i="1"/>
  <c r="T222" i="1"/>
  <c r="U222" i="1" s="1"/>
  <c r="T223" i="1"/>
  <c r="T225" i="1"/>
  <c r="T226" i="1"/>
  <c r="U226" i="1" s="1"/>
  <c r="T227" i="1"/>
  <c r="U227" i="1" s="1"/>
  <c r="T229" i="1"/>
  <c r="T230" i="1"/>
  <c r="U230" i="1" s="1"/>
  <c r="T231" i="1"/>
  <c r="T233" i="1"/>
  <c r="U233" i="1" s="1"/>
  <c r="T234" i="1"/>
  <c r="T235" i="1"/>
  <c r="T237" i="1"/>
  <c r="T238" i="1"/>
  <c r="U238" i="1" s="1"/>
  <c r="T240" i="1"/>
  <c r="T243" i="1"/>
  <c r="T251" i="1"/>
  <c r="U251" i="1" s="1"/>
  <c r="T252" i="1"/>
  <c r="U252" i="1" s="1"/>
  <c r="T253" i="1"/>
  <c r="T254" i="1"/>
  <c r="T256" i="1"/>
  <c r="U256" i="1" s="1"/>
  <c r="T259" i="1"/>
  <c r="T260" i="1"/>
  <c r="T262" i="1"/>
  <c r="U262" i="1" s="1"/>
  <c r="T265" i="1"/>
  <c r="U265" i="1" s="1"/>
  <c r="T267" i="1"/>
  <c r="U267" i="1" s="1"/>
  <c r="T268" i="1"/>
  <c r="T271" i="1"/>
  <c r="T311" i="1"/>
  <c r="U311" i="1" s="1"/>
  <c r="T313" i="1"/>
  <c r="U313" i="1" s="1"/>
  <c r="T315" i="1"/>
  <c r="T317" i="1"/>
  <c r="T318" i="1"/>
  <c r="T319" i="1"/>
  <c r="U319" i="1" s="1"/>
  <c r="T320" i="1"/>
  <c r="T321" i="1"/>
  <c r="T324" i="1"/>
  <c r="U324" i="1" s="1"/>
  <c r="T328" i="1"/>
  <c r="T330" i="1"/>
  <c r="T333" i="1"/>
  <c r="T337" i="1"/>
  <c r="U337" i="1" s="1"/>
  <c r="T340" i="1"/>
  <c r="U340" i="1" s="1"/>
  <c r="T342" i="1"/>
  <c r="T343" i="1"/>
  <c r="T344" i="1"/>
  <c r="U344" i="1" s="1"/>
  <c r="T345" i="1"/>
  <c r="U345" i="1" s="1"/>
  <c r="T346" i="1"/>
  <c r="T348" i="1"/>
  <c r="U348" i="1" s="1"/>
  <c r="T366" i="1"/>
  <c r="T368" i="1"/>
  <c r="T378" i="1"/>
  <c r="T379" i="1"/>
  <c r="U379" i="1" s="1"/>
  <c r="T380" i="1"/>
  <c r="T381" i="1"/>
  <c r="U381" i="1" s="1"/>
  <c r="T382" i="1"/>
  <c r="T383" i="1"/>
  <c r="T384" i="1"/>
  <c r="U384" i="1" s="1"/>
  <c r="T391" i="1"/>
  <c r="U391" i="1" s="1"/>
  <c r="T392" i="1"/>
  <c r="T409" i="1"/>
  <c r="T420" i="1"/>
  <c r="T430" i="1"/>
  <c r="U430" i="1" s="1"/>
  <c r="T432" i="1"/>
  <c r="T438" i="1"/>
  <c r="T440" i="1"/>
  <c r="U440" i="1" s="1"/>
  <c r="T445" i="1"/>
  <c r="U445" i="1" s="1"/>
  <c r="T446" i="1"/>
  <c r="T455" i="1"/>
  <c r="T456" i="1"/>
  <c r="U456" i="1" s="1"/>
  <c r="T493" i="1"/>
  <c r="T501" i="1"/>
  <c r="T508" i="1"/>
  <c r="T513" i="1"/>
  <c r="U513" i="1" s="1"/>
  <c r="T514" i="1"/>
  <c r="U514" i="1" s="1"/>
  <c r="T518" i="1"/>
  <c r="T519" i="1"/>
  <c r="U519" i="1" s="1"/>
  <c r="T525" i="1"/>
  <c r="U525" i="1" s="1"/>
  <c r="T531" i="1"/>
  <c r="U531" i="1" s="1"/>
  <c r="T538" i="1"/>
  <c r="T545" i="1"/>
  <c r="T548" i="1"/>
  <c r="T549" i="1"/>
  <c r="U549" i="1" s="1"/>
  <c r="T551" i="1"/>
  <c r="T555" i="1"/>
  <c r="T556" i="1"/>
  <c r="U556" i="1" s="1"/>
  <c r="T563" i="1"/>
  <c r="U563" i="1" s="1"/>
  <c r="T579" i="1"/>
  <c r="T581" i="1"/>
  <c r="T584" i="1"/>
  <c r="U584" i="1" s="1"/>
  <c r="T588" i="1"/>
  <c r="T593" i="1"/>
  <c r="T595" i="1"/>
  <c r="T608" i="1"/>
  <c r="T610" i="1"/>
  <c r="U610" i="1" s="1"/>
  <c r="T615" i="1"/>
  <c r="T632" i="1"/>
  <c r="T647" i="1"/>
  <c r="U647" i="1" s="1"/>
  <c r="T649" i="1"/>
  <c r="T650" i="1"/>
  <c r="T657" i="1"/>
  <c r="T660" i="1"/>
  <c r="U660" i="1" s="1"/>
  <c r="T663" i="1"/>
  <c r="T668" i="1"/>
  <c r="T672" i="1"/>
  <c r="T673" i="1"/>
  <c r="U673" i="1" s="1"/>
  <c r="T674" i="1"/>
  <c r="U674" i="1" s="1"/>
  <c r="T675" i="1"/>
  <c r="T687" i="1"/>
  <c r="T689" i="1"/>
  <c r="U689" i="1" s="1"/>
  <c r="T692" i="1"/>
  <c r="U692" i="1" s="1"/>
  <c r="T694" i="1"/>
  <c r="T695" i="1"/>
  <c r="U695" i="1" s="1"/>
  <c r="T696" i="1"/>
  <c r="U696" i="1" s="1"/>
  <c r="T701" i="1"/>
  <c r="U701" i="1" s="1"/>
  <c r="T715" i="1"/>
  <c r="T719" i="1"/>
  <c r="T721" i="1"/>
  <c r="U721" i="1" s="1"/>
  <c r="T722" i="1"/>
  <c r="T726" i="1"/>
  <c r="T727" i="1"/>
  <c r="T729" i="1"/>
  <c r="T734" i="1"/>
  <c r="U734" i="1" s="1"/>
  <c r="T736" i="1"/>
  <c r="T737" i="1"/>
  <c r="T741" i="1"/>
  <c r="U741" i="1" s="1"/>
  <c r="T743" i="1"/>
  <c r="U743" i="1" s="1"/>
  <c r="T744" i="1"/>
  <c r="T746" i="1"/>
  <c r="U746" i="1" s="1"/>
  <c r="T751" i="1"/>
  <c r="U751" i="1" s="1"/>
  <c r="T752" i="1"/>
  <c r="U752" i="1" s="1"/>
  <c r="T754" i="1"/>
  <c r="T757" i="1"/>
  <c r="U757" i="1" s="1"/>
  <c r="T759" i="1"/>
  <c r="T760" i="1"/>
  <c r="U760" i="1" s="1"/>
  <c r="T772" i="1"/>
  <c r="T775" i="1"/>
  <c r="T778" i="1"/>
  <c r="T780" i="1"/>
  <c r="U780" i="1" s="1"/>
  <c r="U727" i="1"/>
  <c r="U672" i="1"/>
  <c r="U632" i="1"/>
  <c r="U608" i="1"/>
  <c r="U588" i="1"/>
  <c r="U548" i="1"/>
  <c r="U508" i="1"/>
  <c r="U432" i="1"/>
  <c r="U420" i="1"/>
  <c r="U392" i="1"/>
  <c r="U380" i="1"/>
  <c r="U368" i="1"/>
  <c r="U328" i="1"/>
  <c r="U320" i="1"/>
  <c r="U268" i="1"/>
  <c r="U260" i="1"/>
  <c r="U240" i="1"/>
  <c r="U200" i="1"/>
  <c r="U169" i="1"/>
  <c r="U161" i="1"/>
  <c r="U157" i="1"/>
  <c r="U121" i="1"/>
  <c r="U113" i="1"/>
  <c r="U53" i="1"/>
  <c r="U45" i="1"/>
  <c r="U775" i="1"/>
  <c r="U759" i="1"/>
  <c r="U715" i="1"/>
  <c r="U668" i="1"/>
  <c r="U778" i="1"/>
  <c r="U754" i="1"/>
  <c r="U726" i="1"/>
  <c r="U722" i="1"/>
  <c r="U687" i="1"/>
  <c r="U675" i="1"/>
  <c r="U663" i="1"/>
  <c r="U615" i="1"/>
  <c r="U595" i="1"/>
  <c r="U579" i="1"/>
  <c r="U555" i="1"/>
  <c r="U551" i="1"/>
  <c r="U455" i="1"/>
  <c r="U383" i="1"/>
  <c r="U343" i="1"/>
  <c r="U315" i="1"/>
  <c r="U271" i="1"/>
  <c r="U259" i="1"/>
  <c r="U243" i="1"/>
  <c r="U235" i="1"/>
  <c r="U231" i="1"/>
  <c r="U223" i="1"/>
  <c r="U219" i="1"/>
  <c r="U168" i="1"/>
  <c r="U104" i="1"/>
  <c r="U80" i="1"/>
  <c r="U52" i="1"/>
  <c r="U36" i="1"/>
  <c r="U694" i="1"/>
  <c r="U650" i="1"/>
  <c r="U538" i="1"/>
  <c r="U518" i="1"/>
  <c r="U446" i="1"/>
  <c r="U438" i="1"/>
  <c r="U382" i="1"/>
  <c r="U378" i="1"/>
  <c r="U366" i="1"/>
  <c r="U346" i="1"/>
  <c r="U342" i="1"/>
  <c r="U330" i="1"/>
  <c r="U318" i="1"/>
  <c r="U254" i="1"/>
  <c r="U234" i="1"/>
  <c r="U206" i="1"/>
  <c r="U202" i="1"/>
  <c r="U194" i="1"/>
  <c r="U163" i="1"/>
  <c r="U155" i="1"/>
  <c r="U103" i="1"/>
  <c r="U91" i="1"/>
  <c r="U35" i="1"/>
  <c r="U27" i="1"/>
  <c r="U15" i="1"/>
  <c r="U719" i="1"/>
  <c r="U737" i="1"/>
  <c r="U729" i="1"/>
  <c r="U772" i="1"/>
  <c r="U744" i="1"/>
  <c r="U736" i="1"/>
  <c r="U657" i="1"/>
  <c r="U649" i="1"/>
  <c r="U593" i="1"/>
  <c r="U581" i="1"/>
  <c r="U545" i="1"/>
  <c r="U501" i="1"/>
  <c r="U493" i="1"/>
  <c r="U409" i="1"/>
  <c r="U333" i="1"/>
  <c r="U321" i="1"/>
  <c r="U317" i="1"/>
  <c r="U253" i="1"/>
  <c r="U237" i="1"/>
  <c r="U229" i="1"/>
  <c r="U225" i="1"/>
  <c r="U162" i="1"/>
  <c r="U154" i="1"/>
  <c r="U138" i="1"/>
  <c r="U102" i="1"/>
  <c r="U74" i="1"/>
  <c r="U70" i="1"/>
  <c r="I361" i="3" l="1"/>
  <c r="J361" i="3"/>
  <c r="J450" i="3" s="1"/>
</calcChain>
</file>

<file path=xl/sharedStrings.xml><?xml version="1.0" encoding="utf-8"?>
<sst xmlns="http://schemas.openxmlformats.org/spreadsheetml/2006/main" count="4570" uniqueCount="1053">
  <si>
    <t>FOUNDATION ENROLLMENT</t>
  </si>
  <si>
    <t>Regular Education</t>
  </si>
  <si>
    <t>Sped</t>
  </si>
  <si>
    <t>LEP</t>
  </si>
  <si>
    <t>Low Income</t>
  </si>
  <si>
    <t>TOTAL</t>
  </si>
  <si>
    <t>chalocsend</t>
  </si>
  <si>
    <t>charter school</t>
  </si>
  <si>
    <t>PK</t>
  </si>
  <si>
    <t>K2</t>
  </si>
  <si>
    <t>K</t>
  </si>
  <si>
    <t>G1-5</t>
  </si>
  <si>
    <t>G6-8</t>
  </si>
  <si>
    <t>G9-12</t>
  </si>
  <si>
    <t>In</t>
  </si>
  <si>
    <t>Tuit</t>
  </si>
  <si>
    <t>GKF-12</t>
  </si>
  <si>
    <t>Voke</t>
  </si>
  <si>
    <t>G1-8</t>
  </si>
  <si>
    <t>Rest</t>
  </si>
  <si>
    <t>Enro</t>
  </si>
  <si>
    <t>ALMA DEL MAR</t>
  </si>
  <si>
    <t>EXCEL ACADEMY</t>
  </si>
  <si>
    <t>ACADEMY OF THE PACIFIC RIM</t>
  </si>
  <si>
    <t>FOUR RIVERS</t>
  </si>
  <si>
    <t>BERKSHIRE ARTS AND TECHNOLOGY</t>
  </si>
  <si>
    <t>BOSTON PREPARATORY</t>
  </si>
  <si>
    <t>BRIDGE BOSTON</t>
  </si>
  <si>
    <t>CHRISTA MCAULIFFE</t>
  </si>
  <si>
    <t>HELEN Y. DAVIS LEADERSHIP ACADEMY</t>
  </si>
  <si>
    <t>BENJAMIN BANNEKER</t>
  </si>
  <si>
    <t>COMMUNITY DAY - GATEWAY</t>
  </si>
  <si>
    <t>BROOKE ROSLINDALE</t>
  </si>
  <si>
    <t>KIPP ACADEMY LYNN</t>
  </si>
  <si>
    <t>ADVANCED MATH AND SCIENCE ACADEMY</t>
  </si>
  <si>
    <t>COMMUNITY DAY - R. KINGMAN WEBSTER</t>
  </si>
  <si>
    <t>CAPE COD LIGHTHOUSE</t>
  </si>
  <si>
    <t>INNOVATION ACADEMY</t>
  </si>
  <si>
    <t>COMMUNITY CS OF CAMBRIDGE</t>
  </si>
  <si>
    <t>CITY ON A HILL - CIRCUIT ST</t>
  </si>
  <si>
    <t>CODMAN ACADEMY</t>
  </si>
  <si>
    <t>CONSERVATORY LAB</t>
  </si>
  <si>
    <t>COMMUNITY DAY - PROSPECT</t>
  </si>
  <si>
    <t>SABIS INTERNATIONAL</t>
  </si>
  <si>
    <t>BROOKE MATTAPAN</t>
  </si>
  <si>
    <t>NEIGHBORHOOD HOUSE</t>
  </si>
  <si>
    <t>ABBY KELLEY FOSTER</t>
  </si>
  <si>
    <t>FOXBOROUGH REGIONAL</t>
  </si>
  <si>
    <t>BENJAMIN FRANKLIN CLASSICAL</t>
  </si>
  <si>
    <t>BOSTON COLLEGIATE</t>
  </si>
  <si>
    <t>HILLTOWN COOPERATIVE</t>
  </si>
  <si>
    <t>HOLYOKE COMMUNITY</t>
  </si>
  <si>
    <t>LAWRENCE FAMILY DEVELOPMENT</t>
  </si>
  <si>
    <t>HILL VIEW MONTESSORI</t>
  </si>
  <si>
    <t>LOWELL COMMUNITY</t>
  </si>
  <si>
    <t>BROOKE EAST BOSTON</t>
  </si>
  <si>
    <t>LOWELL MIDDLESEX ACADEMY</t>
  </si>
  <si>
    <t>KIPP ACADEMY BOSTON</t>
  </si>
  <si>
    <t>MARBLEHEAD COMMUNITY</t>
  </si>
  <si>
    <t>MARTHA'S VINEYARD</t>
  </si>
  <si>
    <t>MATCH</t>
  </si>
  <si>
    <t>MYSTIC VALLEY REGIONAL</t>
  </si>
  <si>
    <t>SIZER SCHOOL, A NORTH CENTRAL CHARTER ESSENTIAL SCHOOL</t>
  </si>
  <si>
    <t>DORCHESTER COLLEGIATE ACADEMY</t>
  </si>
  <si>
    <t>FRANCIS W. PARKER CHARTER ESSENTIAL</t>
  </si>
  <si>
    <t>PIONEER VALLEY PERFORMING ARTS</t>
  </si>
  <si>
    <t>BOSTON RENAISSANCE</t>
  </si>
  <si>
    <t>RIVER VALLEY</t>
  </si>
  <si>
    <t>RISING TIDE</t>
  </si>
  <si>
    <t>ROXBURY PREPARATORY</t>
  </si>
  <si>
    <t>SALEM ACADEMY</t>
  </si>
  <si>
    <t>SEVEN HILLS</t>
  </si>
  <si>
    <t>PROSPECT HILL ACADEMY</t>
  </si>
  <si>
    <t>SOUTH SHORE</t>
  </si>
  <si>
    <t>STURGIS</t>
  </si>
  <si>
    <t>ATLANTIS</t>
  </si>
  <si>
    <t>MARTIN LUTHER KING JR CS OF EXCELLENCE</t>
  </si>
  <si>
    <t>PHOENIX CHARTER ACADEMY</t>
  </si>
  <si>
    <t>PIONEER CS OF SCIENCE</t>
  </si>
  <si>
    <t>GLOBAL LEARNING</t>
  </si>
  <si>
    <t>PIONEER VALLEY CHINESE IMMERSION</t>
  </si>
  <si>
    <t>VERITAS PREPARATORY</t>
  </si>
  <si>
    <t>HAMPDEN CS OF SCIENCE</t>
  </si>
  <si>
    <t>PAULO FREIRE SOCIAL JUSTICE</t>
  </si>
  <si>
    <t>BAYSTATE ACADEMY</t>
  </si>
  <si>
    <t>LOWELL COLLEGIATE</t>
  </si>
  <si>
    <t>CITY ON A HILL - DUDLEY SQUARE</t>
  </si>
  <si>
    <t>PIONEER CS OF SCIENCE II</t>
  </si>
  <si>
    <t>CITY ON A HILL NEW BEDFORD</t>
  </si>
  <si>
    <t>PHOENIX CHARTER ACADEMY SPRINGFIELD</t>
  </si>
  <si>
    <t>ARGOSY COLLEGIATE</t>
  </si>
  <si>
    <t>State Total</t>
  </si>
  <si>
    <t>FY15 State Total</t>
  </si>
  <si>
    <t>Low</t>
  </si>
  <si>
    <t>Inc</t>
  </si>
  <si>
    <t>All</t>
  </si>
  <si>
    <t>%</t>
  </si>
  <si>
    <t>--</t>
  </si>
  <si>
    <t>BROOKE</t>
  </si>
  <si>
    <t>HAMPDEN CS OF SCIENCE EAST</t>
  </si>
  <si>
    <t>COLLEGIATE CS OF LOWELL</t>
  </si>
  <si>
    <t>SPRINGFIELD PREPARATORY</t>
  </si>
  <si>
    <t>NEW HEIGHTS CS OF BROCKTON</t>
  </si>
  <si>
    <t>LIBERTAS ACADEMY</t>
  </si>
  <si>
    <t>HAMPDEN CS OF SCIENCE WEST</t>
  </si>
  <si>
    <t>MAP ACADEMY</t>
  </si>
  <si>
    <t>Cha</t>
  </si>
  <si>
    <t>LEA</t>
  </si>
  <si>
    <t xml:space="preserve">ABINGTON                     </t>
  </si>
  <si>
    <t xml:space="preserve">ACTON                        </t>
  </si>
  <si>
    <t xml:space="preserve">ACUSHNET                     </t>
  </si>
  <si>
    <t xml:space="preserve">ADAMS                        </t>
  </si>
  <si>
    <t xml:space="preserve">AGAWAM                       </t>
  </si>
  <si>
    <t xml:space="preserve">ALFORD                       </t>
  </si>
  <si>
    <t xml:space="preserve">AMESBURY                     </t>
  </si>
  <si>
    <t xml:space="preserve">AMHERST                      </t>
  </si>
  <si>
    <t xml:space="preserve">ANDOVER                      </t>
  </si>
  <si>
    <t xml:space="preserve">ARLINGTON                    </t>
  </si>
  <si>
    <t xml:space="preserve">ASHBURNHAM                   </t>
  </si>
  <si>
    <t xml:space="preserve">ASHBY                        </t>
  </si>
  <si>
    <t xml:space="preserve">ASHFIELD                     </t>
  </si>
  <si>
    <t xml:space="preserve">ASHLAND                      </t>
  </si>
  <si>
    <t xml:space="preserve">ATHOL                        </t>
  </si>
  <si>
    <t xml:space="preserve">ATTLEBORO                    </t>
  </si>
  <si>
    <t xml:space="preserve">AUBURN                       </t>
  </si>
  <si>
    <t xml:space="preserve">AVON                         </t>
  </si>
  <si>
    <t xml:space="preserve">AYER                         </t>
  </si>
  <si>
    <t xml:space="preserve">BARNSTABLE                   </t>
  </si>
  <si>
    <t xml:space="preserve">BARRE                        </t>
  </si>
  <si>
    <t xml:space="preserve">BECKET                       </t>
  </si>
  <si>
    <t xml:space="preserve">BEDFORD                      </t>
  </si>
  <si>
    <t xml:space="preserve">BELCHERTOWN                  </t>
  </si>
  <si>
    <t xml:space="preserve">BELLINGHAM                   </t>
  </si>
  <si>
    <t xml:space="preserve">BELMONT                      </t>
  </si>
  <si>
    <t xml:space="preserve">BERKLEY                      </t>
  </si>
  <si>
    <t xml:space="preserve">BERLIN                       </t>
  </si>
  <si>
    <t xml:space="preserve">BERNARDSTON                  </t>
  </si>
  <si>
    <t xml:space="preserve">BEVERLY                      </t>
  </si>
  <si>
    <t xml:space="preserve">BILLERICA                    </t>
  </si>
  <si>
    <t xml:space="preserve">BLACKSTONE                   </t>
  </si>
  <si>
    <t xml:space="preserve">BLANDFORD                    </t>
  </si>
  <si>
    <t xml:space="preserve">BOLTON                       </t>
  </si>
  <si>
    <t xml:space="preserve">BOSTON                       </t>
  </si>
  <si>
    <t xml:space="preserve">BOURNE                       </t>
  </si>
  <si>
    <t xml:space="preserve">BOXBOROUGH                   </t>
  </si>
  <si>
    <t xml:space="preserve">BOXFORD                      </t>
  </si>
  <si>
    <t xml:space="preserve">BOYLSTON                     </t>
  </si>
  <si>
    <t xml:space="preserve">BRAINTREE                    </t>
  </si>
  <si>
    <t xml:space="preserve">BREWSTER                     </t>
  </si>
  <si>
    <t xml:space="preserve">BRIDGEWATER                  </t>
  </si>
  <si>
    <t xml:space="preserve">BRIMFIELD                    </t>
  </si>
  <si>
    <t xml:space="preserve">BROCKTON                     </t>
  </si>
  <si>
    <t xml:space="preserve">BROOKFIELD                   </t>
  </si>
  <si>
    <t xml:space="preserve">BROOKLINE                    </t>
  </si>
  <si>
    <t xml:space="preserve">BUCKLAND                     </t>
  </si>
  <si>
    <t xml:space="preserve">BURLINGTON                   </t>
  </si>
  <si>
    <t xml:space="preserve">CAMBRIDGE                    </t>
  </si>
  <si>
    <t xml:space="preserve">CANTON                       </t>
  </si>
  <si>
    <t xml:space="preserve">CARLISLE                     </t>
  </si>
  <si>
    <t xml:space="preserve">CARVER                       </t>
  </si>
  <si>
    <t xml:space="preserve">CHARLEMONT                   </t>
  </si>
  <si>
    <t xml:space="preserve">CHARLTON                     </t>
  </si>
  <si>
    <t xml:space="preserve">CHATHAM                      </t>
  </si>
  <si>
    <t xml:space="preserve">CHELMSFORD                   </t>
  </si>
  <si>
    <t xml:space="preserve">CHELSEA                      </t>
  </si>
  <si>
    <t xml:space="preserve">CHESHIRE                     </t>
  </si>
  <si>
    <t xml:space="preserve">CHESTER                      </t>
  </si>
  <si>
    <t xml:space="preserve">CHESTERFIELD                 </t>
  </si>
  <si>
    <t xml:space="preserve">CHICOPEE                     </t>
  </si>
  <si>
    <t xml:space="preserve">CHILMARK                     </t>
  </si>
  <si>
    <t xml:space="preserve">CLARKSBURG                   </t>
  </si>
  <si>
    <t xml:space="preserve">CLINTON                      </t>
  </si>
  <si>
    <t xml:space="preserve">COHASSET                     </t>
  </si>
  <si>
    <t xml:space="preserve">COLRAIN                      </t>
  </si>
  <si>
    <t xml:space="preserve">CONCORD                      </t>
  </si>
  <si>
    <t xml:space="preserve">CONWAY                       </t>
  </si>
  <si>
    <t xml:space="preserve">CUMMINGTON                   </t>
  </si>
  <si>
    <t xml:space="preserve">DALTON                       </t>
  </si>
  <si>
    <t xml:space="preserve">DANVERS                      </t>
  </si>
  <si>
    <t xml:space="preserve">DARTMOUTH                    </t>
  </si>
  <si>
    <t xml:space="preserve">DEDHAM                       </t>
  </si>
  <si>
    <t xml:space="preserve">DEERFIELD                    </t>
  </si>
  <si>
    <t xml:space="preserve">DENNIS                       </t>
  </si>
  <si>
    <t xml:space="preserve">DIGHTON                      </t>
  </si>
  <si>
    <t xml:space="preserve">DOUGLAS                      </t>
  </si>
  <si>
    <t xml:space="preserve">DOVER                        </t>
  </si>
  <si>
    <t xml:space="preserve">DRACUT                       </t>
  </si>
  <si>
    <t xml:space="preserve">DUDLEY                       </t>
  </si>
  <si>
    <t xml:space="preserve">DUNSTABLE                    </t>
  </si>
  <si>
    <t xml:space="preserve">DUXBURY                      </t>
  </si>
  <si>
    <t xml:space="preserve">EAST BRIDGEWATER             </t>
  </si>
  <si>
    <t xml:space="preserve">EAST BROOKFIELD              </t>
  </si>
  <si>
    <t xml:space="preserve">EASTHAM                      </t>
  </si>
  <si>
    <t xml:space="preserve">EASTHAMPTON                  </t>
  </si>
  <si>
    <t xml:space="preserve">EAST LONGMEADOW              </t>
  </si>
  <si>
    <t xml:space="preserve">EASTON                       </t>
  </si>
  <si>
    <t xml:space="preserve">EDGARTOWN                    </t>
  </si>
  <si>
    <t xml:space="preserve">EGREMONT                     </t>
  </si>
  <si>
    <t xml:space="preserve">ERVING                       </t>
  </si>
  <si>
    <t xml:space="preserve">ESSEX                        </t>
  </si>
  <si>
    <t xml:space="preserve">EVERETT                      </t>
  </si>
  <si>
    <t xml:space="preserve">FAIRHAVEN                    </t>
  </si>
  <si>
    <t xml:space="preserve">FALL RIVER                   </t>
  </si>
  <si>
    <t xml:space="preserve">FALMOUTH                     </t>
  </si>
  <si>
    <t xml:space="preserve">FITCHBURG                    </t>
  </si>
  <si>
    <t xml:space="preserve">FLORIDA                      </t>
  </si>
  <si>
    <t xml:space="preserve">FOXBOROUGH                   </t>
  </si>
  <si>
    <t xml:space="preserve">FRAMINGHAM                   </t>
  </si>
  <si>
    <t xml:space="preserve">FRANKLIN                     </t>
  </si>
  <si>
    <t xml:space="preserve">FREETOWN                     </t>
  </si>
  <si>
    <t xml:space="preserve">GARDNER                      </t>
  </si>
  <si>
    <t>AQUINNAH</t>
  </si>
  <si>
    <t xml:space="preserve">GEORGETOWN                   </t>
  </si>
  <si>
    <t xml:space="preserve">GILL                         </t>
  </si>
  <si>
    <t xml:space="preserve">GLOUCESTER                   </t>
  </si>
  <si>
    <t xml:space="preserve">GOSHEN                       </t>
  </si>
  <si>
    <t xml:space="preserve">GOSNOLD                      </t>
  </si>
  <si>
    <t xml:space="preserve">GRAFTON                      </t>
  </si>
  <si>
    <t xml:space="preserve">GRANBY                       </t>
  </si>
  <si>
    <t xml:space="preserve">GRANVILLE                    </t>
  </si>
  <si>
    <t xml:space="preserve">GREAT BARRINGTON             </t>
  </si>
  <si>
    <t xml:space="preserve">GREENFIELD                   </t>
  </si>
  <si>
    <t xml:space="preserve">GROTON                       </t>
  </si>
  <si>
    <t xml:space="preserve">GROVELAND                    </t>
  </si>
  <si>
    <t xml:space="preserve">HADLEY                       </t>
  </si>
  <si>
    <t xml:space="preserve">HALIFAX                      </t>
  </si>
  <si>
    <t xml:space="preserve">HAMILTON                     </t>
  </si>
  <si>
    <t xml:space="preserve">HAMPDEN                      </t>
  </si>
  <si>
    <t xml:space="preserve">HANCOCK                      </t>
  </si>
  <si>
    <t xml:space="preserve">HANOVER                      </t>
  </si>
  <si>
    <t xml:space="preserve">HANSON                       </t>
  </si>
  <si>
    <t xml:space="preserve">HARDWICK                     </t>
  </si>
  <si>
    <t xml:space="preserve">HARVARD                      </t>
  </si>
  <si>
    <t xml:space="preserve">HARWICH                      </t>
  </si>
  <si>
    <t xml:space="preserve">HATFIELD                     </t>
  </si>
  <si>
    <t xml:space="preserve">HAVERHILL                    </t>
  </si>
  <si>
    <t xml:space="preserve">HAWLEY                       </t>
  </si>
  <si>
    <t xml:space="preserve">HEATH                        </t>
  </si>
  <si>
    <t xml:space="preserve">HINGHAM                      </t>
  </si>
  <si>
    <t xml:space="preserve">HINSDALE                     </t>
  </si>
  <si>
    <t xml:space="preserve">HOLBROOK                     </t>
  </si>
  <si>
    <t xml:space="preserve">HOLDEN                       </t>
  </si>
  <si>
    <t xml:space="preserve">HOLLAND                      </t>
  </si>
  <si>
    <t xml:space="preserve">HOLLISTON                    </t>
  </si>
  <si>
    <t xml:space="preserve">HOLYOKE                      </t>
  </si>
  <si>
    <t xml:space="preserve">HOPEDALE                     </t>
  </si>
  <si>
    <t xml:space="preserve">HOPKINTON                    </t>
  </si>
  <si>
    <t xml:space="preserve">HUBBARDSTON                  </t>
  </si>
  <si>
    <t xml:space="preserve">HUDSON                       </t>
  </si>
  <si>
    <t xml:space="preserve">HULL                         </t>
  </si>
  <si>
    <t xml:space="preserve">HUNTINGTON                   </t>
  </si>
  <si>
    <t xml:space="preserve">IPSWICH                      </t>
  </si>
  <si>
    <t xml:space="preserve">KINGSTON                     </t>
  </si>
  <si>
    <t xml:space="preserve">LAKEVILLE                    </t>
  </si>
  <si>
    <t xml:space="preserve">LANCASTER                    </t>
  </si>
  <si>
    <t xml:space="preserve">LANESBOROUGH                 </t>
  </si>
  <si>
    <t xml:space="preserve">LAWRENCE                     </t>
  </si>
  <si>
    <t xml:space="preserve">LEE                          </t>
  </si>
  <si>
    <t xml:space="preserve">LEICESTER                    </t>
  </si>
  <si>
    <t xml:space="preserve">LENOX                        </t>
  </si>
  <si>
    <t xml:space="preserve">LEOMINSTER                   </t>
  </si>
  <si>
    <t xml:space="preserve">LEVERETT                     </t>
  </si>
  <si>
    <t xml:space="preserve">LEXINGTON                    </t>
  </si>
  <si>
    <t xml:space="preserve">LEYDEN                       </t>
  </si>
  <si>
    <t xml:space="preserve">LINCOLN                      </t>
  </si>
  <si>
    <t xml:space="preserve">LITTLETON                    </t>
  </si>
  <si>
    <t xml:space="preserve">LONGMEADOW                   </t>
  </si>
  <si>
    <t xml:space="preserve">LOWELL                       </t>
  </si>
  <si>
    <t xml:space="preserve">LUDLOW                       </t>
  </si>
  <si>
    <t xml:space="preserve">LUNENBURG                    </t>
  </si>
  <si>
    <t xml:space="preserve">LYNN                         </t>
  </si>
  <si>
    <t xml:space="preserve">LYNNFIELD                    </t>
  </si>
  <si>
    <t xml:space="preserve">MALDEN                       </t>
  </si>
  <si>
    <t xml:space="preserve">MANCHESTER                   </t>
  </si>
  <si>
    <t xml:space="preserve">MANSFIELD                    </t>
  </si>
  <si>
    <t xml:space="preserve">MARBLEHEAD                   </t>
  </si>
  <si>
    <t xml:space="preserve">MARION                       </t>
  </si>
  <si>
    <t xml:space="preserve">MARLBOROUGH                  </t>
  </si>
  <si>
    <t xml:space="preserve">MARSHFIELD                   </t>
  </si>
  <si>
    <t xml:space="preserve">MASHPEE                      </t>
  </si>
  <si>
    <t xml:space="preserve">MATTAPOISETT                 </t>
  </si>
  <si>
    <t xml:space="preserve">MAYNARD                      </t>
  </si>
  <si>
    <t xml:space="preserve">MEDFIELD                     </t>
  </si>
  <si>
    <t xml:space="preserve">MEDFORD                      </t>
  </si>
  <si>
    <t xml:space="preserve">MEDWAY                       </t>
  </si>
  <si>
    <t xml:space="preserve">MELROSE                      </t>
  </si>
  <si>
    <t xml:space="preserve">MENDON                       </t>
  </si>
  <si>
    <t xml:space="preserve">MERRIMAC                     </t>
  </si>
  <si>
    <t xml:space="preserve">METHUEN                      </t>
  </si>
  <si>
    <t xml:space="preserve">MIDDLEBOROUGH                </t>
  </si>
  <si>
    <t xml:space="preserve">MIDDLEFIELD                  </t>
  </si>
  <si>
    <t xml:space="preserve">MIDDLETON                    </t>
  </si>
  <si>
    <t xml:space="preserve">MILFORD                      </t>
  </si>
  <si>
    <t xml:space="preserve">MILLBURY                     </t>
  </si>
  <si>
    <t xml:space="preserve">MILLIS                       </t>
  </si>
  <si>
    <t xml:space="preserve">MILLVILLE                    </t>
  </si>
  <si>
    <t xml:space="preserve">MILTON                       </t>
  </si>
  <si>
    <t xml:space="preserve">MONROE                       </t>
  </si>
  <si>
    <t xml:space="preserve">MONSON                       </t>
  </si>
  <si>
    <t xml:space="preserve">MONTAGUE                     </t>
  </si>
  <si>
    <t xml:space="preserve">MONTEREY                     </t>
  </si>
  <si>
    <t xml:space="preserve">MONTGOMERY                   </t>
  </si>
  <si>
    <t xml:space="preserve">MOUNT WASHINGTON             </t>
  </si>
  <si>
    <t xml:space="preserve">NAHANT                       </t>
  </si>
  <si>
    <t xml:space="preserve">NANTUCKET                    </t>
  </si>
  <si>
    <t xml:space="preserve">NATICK                       </t>
  </si>
  <si>
    <t xml:space="preserve">NEEDHAM                      </t>
  </si>
  <si>
    <t xml:space="preserve">NEW ASHFORD                  </t>
  </si>
  <si>
    <t xml:space="preserve">NEW BEDFORD                  </t>
  </si>
  <si>
    <t xml:space="preserve">NEW BRAINTREE                </t>
  </si>
  <si>
    <t xml:space="preserve">NEWBURY                      </t>
  </si>
  <si>
    <t xml:space="preserve">NEWBURYPORT                  </t>
  </si>
  <si>
    <t xml:space="preserve">NEW MARLBOROUGH              </t>
  </si>
  <si>
    <t xml:space="preserve">NEW SALEM                    </t>
  </si>
  <si>
    <t xml:space="preserve">NEWTON                       </t>
  </si>
  <si>
    <t xml:space="preserve">NORFOLK                      </t>
  </si>
  <si>
    <t xml:space="preserve">NORTH ADAMS                  </t>
  </si>
  <si>
    <t xml:space="preserve">NORTHAMPTON                  </t>
  </si>
  <si>
    <t xml:space="preserve">NORTH ANDOVER                </t>
  </si>
  <si>
    <t xml:space="preserve">NORTH ATTLEBOROUGH           </t>
  </si>
  <si>
    <t xml:space="preserve">NORTHBOROUGH                 </t>
  </si>
  <si>
    <t xml:space="preserve">NORTHBRIDGE                  </t>
  </si>
  <si>
    <t xml:space="preserve">NORTH BROOKFIELD             </t>
  </si>
  <si>
    <t xml:space="preserve">NORTHFIELD                   </t>
  </si>
  <si>
    <t xml:space="preserve">NORTH READING                </t>
  </si>
  <si>
    <t xml:space="preserve">NORTON                       </t>
  </si>
  <si>
    <t xml:space="preserve">NORWELL                      </t>
  </si>
  <si>
    <t xml:space="preserve">NORWOOD                      </t>
  </si>
  <si>
    <t xml:space="preserve">OAK BLUFFS                   </t>
  </si>
  <si>
    <t xml:space="preserve">OAKHAM                       </t>
  </si>
  <si>
    <t xml:space="preserve">ORANGE                       </t>
  </si>
  <si>
    <t xml:space="preserve">ORLEANS                      </t>
  </si>
  <si>
    <t xml:space="preserve">OTIS                         </t>
  </si>
  <si>
    <t xml:space="preserve">OXFORD                       </t>
  </si>
  <si>
    <t xml:space="preserve">PALMER                       </t>
  </si>
  <si>
    <t xml:space="preserve">PAXTON                       </t>
  </si>
  <si>
    <t xml:space="preserve">PEABODY                      </t>
  </si>
  <si>
    <t xml:space="preserve">PELHAM                       </t>
  </si>
  <si>
    <t xml:space="preserve">PEMBROKE                     </t>
  </si>
  <si>
    <t xml:space="preserve">PEPPERELL                    </t>
  </si>
  <si>
    <t xml:space="preserve">PERU                         </t>
  </si>
  <si>
    <t xml:space="preserve">PETERSHAM                    </t>
  </si>
  <si>
    <t xml:space="preserve">PHILLIPSTON                  </t>
  </si>
  <si>
    <t xml:space="preserve">PITTSFIELD                   </t>
  </si>
  <si>
    <t xml:space="preserve">PLAINFIELD                   </t>
  </si>
  <si>
    <t xml:space="preserve">PLAINVILLE                   </t>
  </si>
  <si>
    <t xml:space="preserve">PLYMOUTH                     </t>
  </si>
  <si>
    <t xml:space="preserve">PLYMPTON                     </t>
  </si>
  <si>
    <t xml:space="preserve">PRINCETON                    </t>
  </si>
  <si>
    <t xml:space="preserve">PROVINCETOWN                 </t>
  </si>
  <si>
    <t xml:space="preserve">QUINCY                       </t>
  </si>
  <si>
    <t xml:space="preserve">RANDOLPH                     </t>
  </si>
  <si>
    <t xml:space="preserve">RAYNHAM                      </t>
  </si>
  <si>
    <t xml:space="preserve">READING                      </t>
  </si>
  <si>
    <t xml:space="preserve">REHOBOTH                     </t>
  </si>
  <si>
    <t xml:space="preserve">REVERE                       </t>
  </si>
  <si>
    <t xml:space="preserve">RICHMOND                     </t>
  </si>
  <si>
    <t xml:space="preserve">ROCHESTER                    </t>
  </si>
  <si>
    <t xml:space="preserve">ROCKLAND                     </t>
  </si>
  <si>
    <t xml:space="preserve">ROCKPORT                     </t>
  </si>
  <si>
    <t xml:space="preserve">ROWE                         </t>
  </si>
  <si>
    <t xml:space="preserve">ROWLEY                       </t>
  </si>
  <si>
    <t xml:space="preserve">ROYALSTON                    </t>
  </si>
  <si>
    <t xml:space="preserve">RUSSELL                      </t>
  </si>
  <si>
    <t xml:space="preserve">RUTLAND                      </t>
  </si>
  <si>
    <t xml:space="preserve">SALEM                        </t>
  </si>
  <si>
    <t xml:space="preserve">SALISBURY                    </t>
  </si>
  <si>
    <t xml:space="preserve">SANDISFIELD                  </t>
  </si>
  <si>
    <t xml:space="preserve">SANDWICH                     </t>
  </si>
  <si>
    <t xml:space="preserve">SAUGUS                       </t>
  </si>
  <si>
    <t xml:space="preserve">SAVOY                        </t>
  </si>
  <si>
    <t xml:space="preserve">SCITUATE                     </t>
  </si>
  <si>
    <t xml:space="preserve">SEEKONK                      </t>
  </si>
  <si>
    <t xml:space="preserve">SHARON                       </t>
  </si>
  <si>
    <t xml:space="preserve">SHEFFIELD                    </t>
  </si>
  <si>
    <t xml:space="preserve">SHELBURNE                    </t>
  </si>
  <si>
    <t xml:space="preserve">SHERBORN                     </t>
  </si>
  <si>
    <t xml:space="preserve">SHIRLEY                      </t>
  </si>
  <si>
    <t xml:space="preserve">SHREWSBURY                   </t>
  </si>
  <si>
    <t xml:space="preserve">SHUTESBURY                   </t>
  </si>
  <si>
    <t xml:space="preserve">SOMERSET                     </t>
  </si>
  <si>
    <t xml:space="preserve">SOMERVILLE                   </t>
  </si>
  <si>
    <t xml:space="preserve">SOUTHAMPTON                  </t>
  </si>
  <si>
    <t xml:space="preserve">SOUTHBOROUGH                 </t>
  </si>
  <si>
    <t xml:space="preserve">SOUTHBRIDGE                  </t>
  </si>
  <si>
    <t xml:space="preserve">SOUTH HADLEY                 </t>
  </si>
  <si>
    <t xml:space="preserve">SOUTHWICK                    </t>
  </si>
  <si>
    <t xml:space="preserve">SPENCER                      </t>
  </si>
  <si>
    <t xml:space="preserve">SPRINGFIELD                  </t>
  </si>
  <si>
    <t xml:space="preserve">STERLING                     </t>
  </si>
  <si>
    <t xml:space="preserve">STOCKBRIDGE                  </t>
  </si>
  <si>
    <t xml:space="preserve">STONEHAM                     </t>
  </si>
  <si>
    <t xml:space="preserve">STOUGHTON                    </t>
  </si>
  <si>
    <t xml:space="preserve">STOW                         </t>
  </si>
  <si>
    <t xml:space="preserve">STURBRIDGE                   </t>
  </si>
  <si>
    <t xml:space="preserve">SUDBURY                      </t>
  </si>
  <si>
    <t xml:space="preserve">SUNDERLAND                   </t>
  </si>
  <si>
    <t xml:space="preserve">SUTTON                       </t>
  </si>
  <si>
    <t xml:space="preserve">SWAMPSCOTT                   </t>
  </si>
  <si>
    <t xml:space="preserve">SWANSEA                      </t>
  </si>
  <si>
    <t xml:space="preserve">TAUNTON                      </t>
  </si>
  <si>
    <t xml:space="preserve">TEMPLETON                    </t>
  </si>
  <si>
    <t xml:space="preserve">TEWKSBURY                    </t>
  </si>
  <si>
    <t xml:space="preserve">TISBURY                      </t>
  </si>
  <si>
    <t xml:space="preserve">TOLLAND                      </t>
  </si>
  <si>
    <t xml:space="preserve">TOPSFIELD                    </t>
  </si>
  <si>
    <t xml:space="preserve">TOWNSEND                     </t>
  </si>
  <si>
    <t xml:space="preserve">TRURO                        </t>
  </si>
  <si>
    <t xml:space="preserve">TYNGSBOROUGH                 </t>
  </si>
  <si>
    <t xml:space="preserve">TYRINGHAM                    </t>
  </si>
  <si>
    <t xml:space="preserve">UPTON                        </t>
  </si>
  <si>
    <t xml:space="preserve">UXBRIDGE                     </t>
  </si>
  <si>
    <t xml:space="preserve">WAKEFIELD                    </t>
  </si>
  <si>
    <t xml:space="preserve">WALES                        </t>
  </si>
  <si>
    <t xml:space="preserve">WALPOLE                      </t>
  </si>
  <si>
    <t xml:space="preserve">WALTHAM                      </t>
  </si>
  <si>
    <t xml:space="preserve">WARE                         </t>
  </si>
  <si>
    <t xml:space="preserve">WAREHAM                      </t>
  </si>
  <si>
    <t xml:space="preserve">WARREN                       </t>
  </si>
  <si>
    <t xml:space="preserve">WARWICK                      </t>
  </si>
  <si>
    <t xml:space="preserve">WASHINGTON                   </t>
  </si>
  <si>
    <t xml:space="preserve">WATERTOWN                    </t>
  </si>
  <si>
    <t xml:space="preserve">WAYLAND                      </t>
  </si>
  <si>
    <t xml:space="preserve">WEBSTER                      </t>
  </si>
  <si>
    <t xml:space="preserve">WELLESLEY                    </t>
  </si>
  <si>
    <t xml:space="preserve">WELLFLEET                    </t>
  </si>
  <si>
    <t xml:space="preserve">WENDELL                      </t>
  </si>
  <si>
    <t xml:space="preserve">WENHAM                       </t>
  </si>
  <si>
    <t xml:space="preserve">WESTBOROUGH                  </t>
  </si>
  <si>
    <t xml:space="preserve">WEST BOYLSTON                </t>
  </si>
  <si>
    <t xml:space="preserve">WEST BRIDGEWATER             </t>
  </si>
  <si>
    <t xml:space="preserve">WEST BROOKFIELD              </t>
  </si>
  <si>
    <t xml:space="preserve">WESTFIELD                    </t>
  </si>
  <si>
    <t xml:space="preserve">WESTFORD                     </t>
  </si>
  <si>
    <t xml:space="preserve">WESTHAMPTON                  </t>
  </si>
  <si>
    <t xml:space="preserve">WESTMINSTER                  </t>
  </si>
  <si>
    <t xml:space="preserve">WEST NEWBURY                 </t>
  </si>
  <si>
    <t xml:space="preserve">WESTON                       </t>
  </si>
  <si>
    <t xml:space="preserve">WESTPORT                     </t>
  </si>
  <si>
    <t xml:space="preserve">WEST SPRINGFIELD             </t>
  </si>
  <si>
    <t xml:space="preserve">WEST STOCKBRIDGE             </t>
  </si>
  <si>
    <t xml:space="preserve">WEST TISBURY                 </t>
  </si>
  <si>
    <t xml:space="preserve">WESTWOOD                     </t>
  </si>
  <si>
    <t xml:space="preserve">WEYMOUTH                     </t>
  </si>
  <si>
    <t xml:space="preserve">WHATELY                      </t>
  </si>
  <si>
    <t xml:space="preserve">WHITMAN                      </t>
  </si>
  <si>
    <t xml:space="preserve">WILBRAHAM                    </t>
  </si>
  <si>
    <t xml:space="preserve">WILLIAMSBURG                 </t>
  </si>
  <si>
    <t xml:space="preserve">WILLIAMSTOWN                 </t>
  </si>
  <si>
    <t xml:space="preserve">WILMINGTON                   </t>
  </si>
  <si>
    <t xml:space="preserve">WINCHENDON                   </t>
  </si>
  <si>
    <t xml:space="preserve">WINCHESTER                   </t>
  </si>
  <si>
    <t xml:space="preserve">WINDSOR                      </t>
  </si>
  <si>
    <t xml:space="preserve">WINTHROP                     </t>
  </si>
  <si>
    <t>WOBURN</t>
  </si>
  <si>
    <t xml:space="preserve">WORCESTER                    </t>
  </si>
  <si>
    <t xml:space="preserve">WORTHINGTON                  </t>
  </si>
  <si>
    <t xml:space="preserve">WRENTHAM                     </t>
  </si>
  <si>
    <t xml:space="preserve">YARMOUTH                     </t>
  </si>
  <si>
    <t xml:space="preserve">NORTHAMPTON SMITH            </t>
  </si>
  <si>
    <t xml:space="preserve">ACTON BOXBOROUGH             </t>
  </si>
  <si>
    <t xml:space="preserve">ADAMS CHESHIRE               </t>
  </si>
  <si>
    <t xml:space="preserve">AMHERST PELHAM               </t>
  </si>
  <si>
    <t xml:space="preserve">ASHBURNHAM WESTMINSTER       </t>
  </si>
  <si>
    <t xml:space="preserve">ATHOL ROYALSTON              </t>
  </si>
  <si>
    <t>AYER SHIRLEY</t>
  </si>
  <si>
    <t xml:space="preserve">BERKSHIRE HILLS              </t>
  </si>
  <si>
    <t xml:space="preserve">BERLIN BOYLSTON              </t>
  </si>
  <si>
    <t xml:space="preserve">BLACKSTONE MILLVILLE         </t>
  </si>
  <si>
    <t xml:space="preserve">BRIDGEWATER RAYNHAM          </t>
  </si>
  <si>
    <t>CHESTERFIELD GOSHEN</t>
  </si>
  <si>
    <t xml:space="preserve">CENTRAL BERKSHIRE            </t>
  </si>
  <si>
    <t xml:space="preserve">CONCORD CARLISLE             </t>
  </si>
  <si>
    <t xml:space="preserve">DENNIS YARMOUTH              </t>
  </si>
  <si>
    <t xml:space="preserve">DIGHTON REHOBOTH             </t>
  </si>
  <si>
    <t xml:space="preserve">DOVER SHERBORN               </t>
  </si>
  <si>
    <t xml:space="preserve">DUDLEY CHARLTON              </t>
  </si>
  <si>
    <t xml:space="preserve">NAUSET                       </t>
  </si>
  <si>
    <t>FARMINGTON RIVER</t>
  </si>
  <si>
    <t xml:space="preserve">FREETOWN LAKEVILLE           </t>
  </si>
  <si>
    <t xml:space="preserve">FRONTIER                     </t>
  </si>
  <si>
    <t xml:space="preserve">GATEWAY                      </t>
  </si>
  <si>
    <t xml:space="preserve">GROTON DUNSTABLE             </t>
  </si>
  <si>
    <t xml:space="preserve">GILL MONTAGUE                </t>
  </si>
  <si>
    <t xml:space="preserve">HAMILTON WENHAM              </t>
  </si>
  <si>
    <t xml:space="preserve">HAMPDEN WILBRAHAM            </t>
  </si>
  <si>
    <t xml:space="preserve">HAMPSHIRE                    </t>
  </si>
  <si>
    <t xml:space="preserve">HAWLEMONT                    </t>
  </si>
  <si>
    <t xml:space="preserve">KING PHILIP                  </t>
  </si>
  <si>
    <t xml:space="preserve">LINCOLN SUDBURY              </t>
  </si>
  <si>
    <t>MANCHESTER ESSEX</t>
  </si>
  <si>
    <t xml:space="preserve">MARTHAS VINEYARD             </t>
  </si>
  <si>
    <t xml:space="preserve">MASCONOMET                   </t>
  </si>
  <si>
    <t xml:space="preserve">MENDON UPTON                 </t>
  </si>
  <si>
    <t>MONOMOY</t>
  </si>
  <si>
    <t xml:space="preserve">MOUNT GREYLOCK               </t>
  </si>
  <si>
    <t xml:space="preserve">MOHAWK TRAIL                 </t>
  </si>
  <si>
    <t xml:space="preserve">NARRAGANSETT                 </t>
  </si>
  <si>
    <t xml:space="preserve">NASHOBA                      </t>
  </si>
  <si>
    <t xml:space="preserve">NEW SALEM WENDELL            </t>
  </si>
  <si>
    <t xml:space="preserve">NORTHBORO SOUTHBORO          </t>
  </si>
  <si>
    <t xml:space="preserve">NORTH MIDDLESEX              </t>
  </si>
  <si>
    <t xml:space="preserve">OLD ROCHESTER                </t>
  </si>
  <si>
    <t xml:space="preserve">PENTUCKET                    </t>
  </si>
  <si>
    <t xml:space="preserve">PIONEER                      </t>
  </si>
  <si>
    <t xml:space="preserve">QUABBIN                      </t>
  </si>
  <si>
    <t xml:space="preserve">RALPH C MAHAR                </t>
  </si>
  <si>
    <t xml:space="preserve">SILVER LAKE                  </t>
  </si>
  <si>
    <t>SOMERSET BERKLEY</t>
  </si>
  <si>
    <t xml:space="preserve">SOUTHERN BERKSHIRE           </t>
  </si>
  <si>
    <t>SOUTHWICK TOLLAND GRANVILLE</t>
  </si>
  <si>
    <t xml:space="preserve">SPENCER EAST BROOKFIELD      </t>
  </si>
  <si>
    <t xml:space="preserve">TANTASQUA                    </t>
  </si>
  <si>
    <t xml:space="preserve">TRITON                       </t>
  </si>
  <si>
    <t>UPISLAND</t>
  </si>
  <si>
    <t xml:space="preserve">WACHUSETT                    </t>
  </si>
  <si>
    <t>QUABOAG</t>
  </si>
  <si>
    <t xml:space="preserve">WHITMAN HANSON               </t>
  </si>
  <si>
    <t xml:space="preserve">ASSABET VALLEY               </t>
  </si>
  <si>
    <t xml:space="preserve">BLACKSTONE VALLEY            </t>
  </si>
  <si>
    <t xml:space="preserve">BLUE HILLS                   </t>
  </si>
  <si>
    <t xml:space="preserve">BRISTOL PLYMOUTH             </t>
  </si>
  <si>
    <t xml:space="preserve">CAPE COD                     </t>
  </si>
  <si>
    <t>ESSEX NORTH SHORE</t>
  </si>
  <si>
    <t xml:space="preserve">FRANKLIN COUNTY              </t>
  </si>
  <si>
    <t xml:space="preserve">GREATER FALL RIVER           </t>
  </si>
  <si>
    <t xml:space="preserve">GREATER LAWRENCE             </t>
  </si>
  <si>
    <t xml:space="preserve">GREATER NEW BEDFORD          </t>
  </si>
  <si>
    <t xml:space="preserve">GREATER LOWELL               </t>
  </si>
  <si>
    <t xml:space="preserve">SOUTH MIDDLESEX              </t>
  </si>
  <si>
    <t xml:space="preserve">MINUTEMAN                    </t>
  </si>
  <si>
    <t xml:space="preserve">MONTACHUSETT                 </t>
  </si>
  <si>
    <t xml:space="preserve">NORTHERN BERKSHIRE           </t>
  </si>
  <si>
    <t xml:space="preserve">NASHOBA VALLEY               </t>
  </si>
  <si>
    <t xml:space="preserve">NORTHEAST METROPOLITAN       </t>
  </si>
  <si>
    <t xml:space="preserve">OLD COLONY                   </t>
  </si>
  <si>
    <t xml:space="preserve">PATHFINDER                   </t>
  </si>
  <si>
    <t xml:space="preserve">SHAWSHEEN VALLEY             </t>
  </si>
  <si>
    <t xml:space="preserve">SOUTHEASTERN                 </t>
  </si>
  <si>
    <t xml:space="preserve">SOUTH SHORE                  </t>
  </si>
  <si>
    <t xml:space="preserve">SOUTHERN WORCESTER           </t>
  </si>
  <si>
    <t xml:space="preserve">TRI COUNTY                   </t>
  </si>
  <si>
    <t xml:space="preserve">UPPER CAPE COD               </t>
  </si>
  <si>
    <t xml:space="preserve">WHITTIER                     </t>
  </si>
  <si>
    <t xml:space="preserve">BRISTOL COUNTY               </t>
  </si>
  <si>
    <t xml:space="preserve">NORFOLK COUNTY               </t>
  </si>
  <si>
    <t xml:space="preserve">Sending District </t>
  </si>
  <si>
    <t>Send LEA</t>
  </si>
  <si>
    <t>Lea</t>
  </si>
  <si>
    <t>Charter</t>
  </si>
  <si>
    <t>FY16 lowinc percent</t>
  </si>
  <si>
    <t xml:space="preserve"> </t>
  </si>
  <si>
    <t>fy16</t>
  </si>
  <si>
    <t>FY16 lowinc enro</t>
  </si>
  <si>
    <t/>
  </si>
  <si>
    <t>code 436</t>
  </si>
  <si>
    <t>code cha</t>
  </si>
  <si>
    <t>Operating</t>
  </si>
  <si>
    <t>DISTRICT</t>
  </si>
  <si>
    <t>op</t>
  </si>
  <si>
    <t>chng</t>
  </si>
  <si>
    <t>Status</t>
  </si>
  <si>
    <t>ABINGTON</t>
  </si>
  <si>
    <t>open</t>
  </si>
  <si>
    <t>ACTON</t>
  </si>
  <si>
    <t>fy15</t>
  </si>
  <si>
    <t>ACUSHNET</t>
  </si>
  <si>
    <t>ADAMS</t>
  </si>
  <si>
    <t>AGAWAM</t>
  </si>
  <si>
    <t>ALFORD</t>
  </si>
  <si>
    <t>AMESBURY</t>
  </si>
  <si>
    <t>AMHERST</t>
  </si>
  <si>
    <t>ANDOVER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</si>
  <si>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</si>
  <si>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</si>
  <si>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</si>
  <si>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</si>
  <si>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</si>
  <si>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</si>
  <si>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</si>
  <si>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</si>
  <si>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</si>
  <si>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</si>
  <si>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fy12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</si>
  <si>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</si>
  <si>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</si>
  <si>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</si>
  <si>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</si>
  <si>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</si>
  <si>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</si>
  <si>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</si>
  <si>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</si>
  <si>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</si>
  <si>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fy20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</si>
  <si>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</si>
  <si>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</si>
  <si>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</si>
  <si>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</si>
  <si>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</si>
  <si>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</si>
  <si>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</si>
  <si>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</si>
  <si>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</si>
  <si>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</si>
  <si>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</si>
  <si>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</si>
  <si>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</si>
  <si>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</si>
  <si>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</si>
  <si>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</si>
  <si>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</si>
  <si>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</si>
  <si>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</si>
  <si>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</si>
  <si>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</si>
  <si>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</si>
  <si>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</si>
  <si>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</si>
  <si>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</si>
  <si>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</si>
  <si>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</si>
  <si>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fy13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</si>
  <si>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</si>
  <si>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</si>
  <si>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</si>
  <si>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</si>
  <si>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</si>
  <si>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</si>
  <si>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</si>
  <si>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</si>
  <si>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</si>
  <si>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</si>
  <si>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</si>
  <si>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</si>
  <si>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</si>
  <si>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</si>
  <si>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</si>
  <si>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</si>
  <si>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</si>
  <si>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</si>
  <si>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</si>
  <si>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</si>
  <si>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</si>
  <si>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</si>
  <si>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</si>
  <si>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</si>
  <si>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</si>
  <si>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</si>
  <si>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</si>
  <si>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</si>
  <si>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</si>
  <si>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EASTHAM</t>
  </si>
  <si>
    <t>EASTHAMPTON</t>
  </si>
  <si>
    <t>EAST LONGMEADOW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</si>
  <si>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</si>
  <si>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</si>
  <si>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</si>
  <si>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</si>
  <si>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</si>
  <si>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</si>
  <si>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</si>
  <si>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</si>
  <si>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</si>
  <si>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</si>
  <si>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</si>
  <si>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</si>
  <si>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</si>
  <si>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</si>
  <si>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</si>
  <si>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</si>
  <si>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</si>
  <si>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</si>
  <si>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</si>
  <si>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</si>
  <si>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</si>
  <si>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</si>
  <si>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</si>
  <si>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</si>
  <si>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</si>
  <si>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</si>
  <si>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</si>
  <si>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</si>
  <si>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</si>
  <si>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</si>
  <si>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</si>
  <si>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</si>
  <si>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</si>
  <si>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</si>
  <si>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</si>
  <si>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</si>
  <si>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</si>
  <si>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</si>
  <si>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</si>
  <si>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</si>
  <si>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</si>
  <si>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</si>
  <si>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</si>
  <si>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</si>
  <si>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</si>
  <si>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</si>
  <si>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</si>
  <si>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</si>
  <si>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</si>
  <si>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</si>
  <si>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</si>
  <si>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</si>
  <si>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</si>
  <si>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</si>
  <si>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</si>
  <si>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</si>
  <si>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</si>
  <si>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</si>
  <si>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</si>
  <si>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</si>
  <si>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fy19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</si>
  <si>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</si>
  <si>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</si>
  <si>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</si>
  <si>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</si>
  <si>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</si>
  <si>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</si>
  <si>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</si>
  <si>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</si>
  <si>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</si>
  <si>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</si>
  <si>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</si>
  <si>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</si>
  <si>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</si>
  <si>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</si>
  <si>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</si>
  <si>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</si>
  <si>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</si>
  <si>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</si>
  <si>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</si>
  <si>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</si>
  <si>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</si>
  <si>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</si>
  <si>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</si>
  <si>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</si>
  <si>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</si>
  <si>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</si>
  <si>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</si>
  <si>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</si>
  <si>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</si>
  <si>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</si>
  <si>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</si>
  <si>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</si>
  <si>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</si>
  <si>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</si>
  <si>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</si>
  <si>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</si>
  <si>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</si>
  <si>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</si>
  <si>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</si>
  <si>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</si>
  <si>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</si>
  <si>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</si>
  <si>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</si>
  <si>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</si>
  <si>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</si>
  <si>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</si>
  <si>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</si>
  <si>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</si>
  <si>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</si>
  <si>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</si>
  <si>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</si>
  <si>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</si>
  <si>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</si>
  <si>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</si>
  <si>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NEWBURY</t>
  </si>
  <si>
    <t>NEWBURYPORT</t>
  </si>
  <si>
    <t>NEW MARLBOROUGH</t>
  </si>
  <si>
    <t>NEW SALEM</t>
  </si>
  <si>
    <t>NEWTON</t>
  </si>
  <si>
    <t>NORFOLK</t>
  </si>
  <si>
    <t>NORTH ADAMS</t>
  </si>
  <si>
    <t>NORTHAMPTON</t>
  </si>
  <si>
    <t>NORTH ANDOVER</t>
  </si>
  <si>
    <t>NORTH ATTLEBOROUGH</t>
  </si>
  <si>
    <t>NORTHBOROUGH</t>
  </si>
  <si>
    <t>NORTHBRIDGE</t>
  </si>
  <si>
    <t>NORTH BROOKFIELD</t>
  </si>
  <si>
    <t>NORTHFIELD</t>
  </si>
  <si>
    <t>NORTH READING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</si>
  <si>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</si>
  <si>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</si>
  <si>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</si>
  <si>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</si>
  <si>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</si>
  <si>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</si>
  <si>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</si>
  <si>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</si>
  <si>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</si>
  <si>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</si>
  <si>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</si>
  <si>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</si>
  <si>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</si>
  <si>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</si>
  <si>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</si>
  <si>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</si>
  <si>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</si>
  <si>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</si>
  <si>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</si>
  <si>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</si>
  <si>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</si>
  <si>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</si>
  <si>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</si>
  <si>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</si>
  <si>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</si>
  <si>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</si>
  <si>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</si>
  <si>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</si>
  <si>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</si>
  <si>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</si>
  <si>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</si>
  <si>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</si>
  <si>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</si>
  <si>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</si>
  <si>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</si>
  <si>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</si>
  <si>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</si>
  <si>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</si>
  <si>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</si>
  <si>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</si>
  <si>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</si>
  <si>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</si>
  <si>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</si>
  <si>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</si>
  <si>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</si>
  <si>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</si>
  <si>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</si>
  <si>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</si>
  <si>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</si>
  <si>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</si>
  <si>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</si>
  <si>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</si>
  <si>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</si>
  <si>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</si>
  <si>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</si>
  <si>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</si>
  <si>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</si>
  <si>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SOUTHAMPTON</t>
  </si>
  <si>
    <t>SOUTHBOROUGH</t>
  </si>
  <si>
    <t>SOUTHBRIDGE</t>
  </si>
  <si>
    <t>SOUTH HADLEY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</si>
  <si>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</si>
  <si>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</si>
  <si>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</si>
  <si>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</si>
  <si>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</si>
  <si>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</si>
  <si>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</si>
  <si>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</si>
  <si>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</si>
  <si>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</si>
  <si>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</si>
  <si>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</si>
  <si>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</si>
  <si>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</si>
  <si>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</si>
  <si>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</si>
  <si>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</si>
  <si>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</si>
  <si>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</si>
  <si>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</si>
  <si>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</si>
  <si>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</si>
  <si>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</si>
  <si>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</si>
  <si>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</si>
  <si>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</si>
  <si>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</si>
  <si>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</si>
  <si>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</si>
  <si>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</si>
  <si>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</si>
  <si>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</si>
  <si>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</si>
  <si>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</si>
  <si>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</si>
  <si>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</si>
  <si>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</si>
  <si>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</si>
  <si>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</si>
  <si>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</si>
  <si>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</si>
  <si>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</si>
  <si>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WESTBOROUGH</t>
  </si>
  <si>
    <t>WEST BOYLSTON</t>
  </si>
  <si>
    <t>WEST BRIDGEWATER</t>
  </si>
  <si>
    <t>WEST BROOKFIELD</t>
  </si>
  <si>
    <t>WESTFIELD</t>
  </si>
  <si>
    <t>WESTFORD</t>
  </si>
  <si>
    <t>WESTHAMPTON</t>
  </si>
  <si>
    <t>WESTMINSTER</t>
  </si>
  <si>
    <t>WEST NEWBURY</t>
  </si>
  <si>
    <t>WESTON</t>
  </si>
  <si>
    <t>WESTPORT</t>
  </si>
  <si>
    <t>WEST SPRINGFIELD</t>
  </si>
  <si>
    <t>WEST STOCKBRIDGE</t>
  </si>
  <si>
    <t>WEST TISBURY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</si>
  <si>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</si>
  <si>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</si>
  <si>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</si>
  <si>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</si>
  <si>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</si>
  <si>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</si>
  <si>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</si>
  <si>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</si>
  <si>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</si>
  <si>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</si>
  <si>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</si>
  <si>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</si>
  <si>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WORCESTER</t>
  </si>
  <si>
    <t>WORTHINGTON</t>
  </si>
  <si>
    <t>WRENTHAM</t>
  </si>
  <si>
    <t>YARMOUTH</t>
  </si>
  <si>
    <t>DEVENS</t>
  </si>
  <si>
    <t>NORTHAMPTON SMITH</t>
  </si>
  <si>
    <t>ACTON BOXBOROUGH</t>
  </si>
  <si>
    <t>HOOSAC VALLEY</t>
  </si>
  <si>
    <t>FY20</t>
  </si>
  <si>
    <t>AMHERST PELHAM</t>
  </si>
  <si>
    <t>ASHBURNHAM WESTMINSTER</t>
  </si>
  <si>
    <t>ATHOL ROYALSTON</t>
  </si>
  <si>
    <t>BERKSHIRE HILLS</t>
  </si>
  <si>
    <t>BERLIN BOYLSTON</t>
  </si>
  <si>
    <t>BLACKSTONE MILLVILLE</t>
  </si>
  <si>
    <t>BRIDGEWATER RAYNHAM</t>
  </si>
  <si>
    <t>CENTRAL BERKSHIRE</t>
  </si>
  <si>
    <t>CONCORD CARLISLE</t>
  </si>
  <si>
    <t>DENNIS YARMOUTH</t>
  </si>
  <si>
    <t>DIGHTON REHOBOTH</t>
  </si>
  <si>
    <t>DOVER SHERBORN</t>
  </si>
  <si>
    <t>DUDLEY CHARLTON</t>
  </si>
  <si>
    <t>NAUSET</t>
  </si>
  <si>
    <t>FREETOWN LAKEVILLE</t>
  </si>
  <si>
    <t>FRONTIER</t>
  </si>
  <si>
    <t>GATEWAY</t>
  </si>
  <si>
    <t>GROTON DUNSTABLE</t>
  </si>
  <si>
    <t>GILL MONTAGUE</t>
  </si>
  <si>
    <t>HAMILTON WENHAM</t>
  </si>
  <si>
    <t>HAMPDEN WILBRAHAM</t>
  </si>
  <si>
    <t>HAMPSHIRE</t>
  </si>
  <si>
    <t>HAWLEMONT</t>
  </si>
  <si>
    <t>KING PHILIP</t>
  </si>
  <si>
    <t>LINCOLN SUDBURY</t>
  </si>
  <si>
    <t>MARTHAS VINEYARD</t>
  </si>
  <si>
    <t>MASCONOMET</t>
  </si>
  <si>
    <t>MENDON UPTON</t>
  </si>
  <si>
    <t>MOUNT GREYLOCK</t>
  </si>
  <si>
    <t>MOHAWK TRAIL</t>
  </si>
  <si>
    <t>NARRAGANSETT</t>
  </si>
  <si>
    <t>NASHOBA</t>
  </si>
  <si>
    <t>NEW SALEM WENDELL</t>
  </si>
  <si>
    <t>NORTHBORO SOUTHBORO</t>
  </si>
  <si>
    <t>NORTH MIDDLESEX</t>
  </si>
  <si>
    <t>OLD ROCHESTER</t>
  </si>
  <si>
    <t>PENTUCKET</t>
  </si>
  <si>
    <t>PIONEER</t>
  </si>
  <si>
    <t>QUABBIN</t>
  </si>
  <si>
    <t>RALPH C MAHAR</t>
  </si>
  <si>
    <t>SILVER LAKE</t>
  </si>
  <si>
    <t>SOUTHERN BERKSHIRE</t>
  </si>
  <si>
    <t>SPENCER EAST BROOKFIELD</t>
  </si>
  <si>
    <t>TANTASQUA</t>
  </si>
  <si>
    <t>TRITON</t>
  </si>
  <si>
    <t>WACHUSETT</t>
  </si>
  <si>
    <t>WHITMAN HANSON</t>
  </si>
  <si>
    <t>ASSABET VALLEY</t>
  </si>
  <si>
    <t>BLACKSTONE VALLEY</t>
  </si>
  <si>
    <t>BLUE HILLS</t>
  </si>
  <si>
    <t>BRISTOL PLYMOUTH</t>
  </si>
  <si>
    <t>CAPE COD</t>
  </si>
  <si>
    <t>FRANKLIN COUNTY</t>
  </si>
  <si>
    <t>GREATER FALL RIVER</t>
  </si>
  <si>
    <t>GREATER LAWRENCE</t>
  </si>
  <si>
    <t>GREATER NEW BEDFORD</t>
  </si>
  <si>
    <t>GREATER LOWELL</t>
  </si>
  <si>
    <t>SOUTH MIDDLESEX</t>
  </si>
  <si>
    <t>MINUTEMAN</t>
  </si>
  <si>
    <t>MONTACHUSETT</t>
  </si>
  <si>
    <t>NORTHERN BERKSHIRE</t>
  </si>
  <si>
    <t>NASHOBA VALLEY</t>
  </si>
  <si>
    <t>NORTHEAST METROPOLITAN</t>
  </si>
  <si>
    <t>OLD COLONY</t>
  </si>
  <si>
    <t>PATHFINDER</t>
  </si>
  <si>
    <t>SHAWSHEEN VALLEY</t>
  </si>
  <si>
    <t>SOUTHEASTERN</t>
  </si>
  <si>
    <t>SOUTHERN WORCESTER</t>
  </si>
  <si>
    <t>TRI COUNTY</t>
  </si>
  <si>
    <t>UPPER CAPE COD</t>
  </si>
  <si>
    <t>WHITTIER</t>
  </si>
  <si>
    <t>BRISTOL COUNTY</t>
  </si>
  <si>
    <t>NORFOLK COUNTY</t>
  </si>
  <si>
    <t>District</t>
  </si>
  <si>
    <t>campus</t>
  </si>
  <si>
    <t>chaloc</t>
  </si>
  <si>
    <t>x</t>
  </si>
  <si>
    <t>fr unsaved pivots</t>
  </si>
  <si>
    <t>diff</t>
  </si>
  <si>
    <t>removed</t>
  </si>
  <si>
    <t>source:  16 - PROJc fnd enro - manually changed the CHALOCSEND campus  for 493 &amp; 3501</t>
  </si>
  <si>
    <t>Cha LEA</t>
  </si>
  <si>
    <t xml:space="preserve">Charter </t>
  </si>
  <si>
    <t>Busi-
ness Rule #</t>
  </si>
  <si>
    <t>Group</t>
  </si>
  <si>
    <t>Campus LEA</t>
  </si>
  <si>
    <t>CITY ON A HILL</t>
  </si>
  <si>
    <t>LEARNING FIRST</t>
  </si>
  <si>
    <t>PHOENIX ACADEMY CHELSEA</t>
  </si>
  <si>
    <t>PHOENIX ACADEMY SPRINGFIELD</t>
  </si>
  <si>
    <t>OLD STURBRIDGE ACADEMY</t>
  </si>
  <si>
    <t>PHOENIX ACADEMY LAWRENCE</t>
  </si>
  <si>
    <t>Percentile</t>
  </si>
  <si>
    <t>Low-income Breaks</t>
  </si>
  <si>
    <t>fy22</t>
  </si>
  <si>
    <t>Source data:  found22_SOA fr 12/30/20</t>
  </si>
  <si>
    <t>Adjustment Type</t>
  </si>
  <si>
    <t>Total enrollment for lowinc denominator</t>
  </si>
  <si>
    <t>lowinc % low-income denominator (rounding to two decimals after point)</t>
  </si>
  <si>
    <t>op/nonop21</t>
  </si>
  <si>
    <t>FY16 all fnd enro</t>
  </si>
  <si>
    <t>FY22 Ecodis enro</t>
  </si>
  <si>
    <t>FY22 ecodis
percent</t>
  </si>
  <si>
    <t>FY22 all fnd enro</t>
  </si>
  <si>
    <t>Lowinc enro
after adj
(rounded)</t>
  </si>
  <si>
    <t>ADDed  352, with vlookups to 125 Harvard</t>
  </si>
  <si>
    <t>District Name</t>
  </si>
  <si>
    <t xml:space="preserve">HOOSAC VALLEY               </t>
  </si>
  <si>
    <t xml:space="preserve"> % Low Inc
Rounded to 2 decimals</t>
  </si>
  <si>
    <t>add in 352, make it equal to 125 Harvard</t>
  </si>
  <si>
    <t>FY22
total
enro</t>
  </si>
  <si>
    <t xml:space="preserve"> - district</t>
  </si>
  <si>
    <t xml:space="preserve"> - charter</t>
  </si>
  <si>
    <t>source:  found22_SOA</t>
  </si>
  <si>
    <t xml:space="preserve"> - low income adjustment calculation</t>
  </si>
  <si>
    <t>Massachusetts Department of Elementary and Secondary Education</t>
  </si>
  <si>
    <t>Office of District and School Finance</t>
  </si>
  <si>
    <t>S t u d e n t   O p p o r t u n i ty   A c t    L o w    I n c o m e    C a l c u l a t i o n</t>
  </si>
  <si>
    <t>adjusted low income percent</t>
  </si>
  <si>
    <t>adjusted low income enrollm't</t>
  </si>
  <si>
    <t>change
from
SIMS22</t>
  </si>
  <si>
    <t>Low Income Business Rules</t>
  </si>
  <si>
    <t>FY22 low income percent</t>
  </si>
  <si>
    <t>FY22
low
income</t>
  </si>
  <si>
    <t>low income
percent
source</t>
  </si>
  <si>
    <t>1. If the chalocsend existed in FY16, then take the greater percent from cha16 or cha22, not district</t>
  </si>
  <si>
    <t>3. Otherwise, use cha22 low income percent</t>
  </si>
  <si>
    <t>2. Otherwise, if the chalocsend did not exist in FY16 and the sending district is in low-income groups 9, 10, 11, or 12, take the greater of cha22, dist16, or dist22 low income percent</t>
  </si>
  <si>
    <t>did chalocsend exist in FY16</t>
  </si>
  <si>
    <t>FY16 low income percent</t>
  </si>
  <si>
    <t>send lEA
lowinc
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</si>
</sst>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m/d/yy"/>
  </numFmts>
  <fonts count="37" x14ac:knownFonts="1">
    <font>
      <sz val="9"/>
      <color theme="1"/>
      <name val="Calibri"/>
      <family val="2"/>
    </font>
    <font>
      <sz val="9"/>
      <color theme="1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</font>
    <font>
      <b/>
      <sz val="8"/>
      <name val="Calibri"/>
      <family val="2"/>
      <scheme val="minor"/>
    </font>
    <font>
      <sz val="8"/>
      <color indexed="9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2"/>
      <name val="Calibri"/>
      <family val="2"/>
      <scheme val="minor"/>
    </font>
    <font>
      <sz val="11"/>
      <color theme="2"/>
      <name val="Calibri"/>
      <family val="2"/>
      <scheme val="minor"/>
    </font>
    <font>
      <sz val="12"/>
      <name val="Times New Roman"/>
      <family val="1"/>
    </font>
    <font>
      <sz val="8"/>
      <color theme="0" tint="-4.9989318521683403E-2"/>
      <name val="Calibri"/>
      <family val="2"/>
    </font>
    <font>
      <b/>
      <sz val="11"/>
      <color rgb="FF4B4825"/>
      <name val="Calibri"/>
      <family val="2"/>
      <scheme val="minor"/>
    </font>
    <font>
      <b/>
      <sz val="9"/>
      <color theme="0" tint="-4.9989318521683403E-2"/>
      <name val="Calibri"/>
      <family val="2"/>
      <scheme val="minor"/>
    </font>
    <font>
      <sz val="7"/>
      <name val="Calibri"/>
      <family val="2"/>
      <scheme val="minor"/>
    </font>
    <font>
      <sz val="8"/>
      <color theme="0"/>
      <name val="Calibri"/>
      <family val="2"/>
    </font>
    <font>
      <b/>
      <sz val="8"/>
      <color rgb="FF4B4825"/>
      <name val="Calibri"/>
      <family val="2"/>
      <scheme val="minor"/>
    </font>
    <font>
      <b/>
      <sz val="9"/>
      <color rgb="FFC00000"/>
      <name val="Calibri"/>
      <family val="2"/>
    </font>
    <font>
      <sz val="7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C000"/>
      <name val="Calibri"/>
      <family val="2"/>
      <scheme val="minor"/>
    </font>
    <font>
      <b/>
      <sz val="9"/>
      <color theme="2"/>
      <name val="Calibri"/>
      <family val="2"/>
      <scheme val="minor"/>
    </font>
    <font>
      <sz val="9"/>
      <color theme="2"/>
      <name val="Calibri"/>
      <family val="2"/>
      <scheme val="minor"/>
    </font>
    <font>
      <sz val="8"/>
      <color theme="1" tint="0.34998626667073579"/>
      <name val="Calibri"/>
      <family val="2"/>
    </font>
    <font>
      <b/>
      <sz val="8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7"/>
      <color theme="1" tint="0.499984740745262"/>
      <name val="Calibri"/>
      <family val="2"/>
      <scheme val="minor"/>
    </font>
    <font>
      <sz val="8"/>
      <name val="Arial"/>
      <family val="2"/>
    </font>
    <font>
      <b/>
      <u/>
      <sz val="9"/>
      <color theme="2" tint="-0.499984740745262"/>
      <name val="Calibri"/>
      <family val="2"/>
      <scheme val="minor"/>
    </font>
    <font>
      <b/>
      <sz val="13"/>
      <name val="Calibri"/>
      <family val="2"/>
    </font>
    <font>
      <sz val="12"/>
      <name val="Calibri"/>
      <family val="2"/>
    </font>
    <font>
      <sz val="12"/>
      <name val="Century Gothic"/>
      <family val="2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EDE8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7053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8DDD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9D7B7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theme="2" tint="-0.24994659260841701"/>
      </left>
      <right/>
      <top/>
      <bottom/>
      <diagonal/>
    </border>
    <border>
      <left/>
      <right style="hair">
        <color theme="2" tint="-0.24994659260841701"/>
      </right>
      <top/>
      <bottom/>
      <diagonal/>
    </border>
    <border>
      <left style="hair">
        <color theme="2" tint="-0.24994659260841701"/>
      </left>
      <right/>
      <top/>
      <bottom style="thin">
        <color indexed="64"/>
      </bottom>
      <diagonal/>
    </border>
    <border>
      <left/>
      <right style="hair">
        <color theme="2" tint="-0.24994659260841701"/>
      </right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32" fillId="0" borderId="0"/>
  </cellStyleXfs>
  <cellXfs count="204">
    <xf numFmtId="0" fontId="0" fillId="0" borderId="0" xfId="0"/>
    <xf numFmtId="0" fontId="3" fillId="0" borderId="0" xfId="2" applyFont="1" applyAlignment="1">
      <alignment horizontal="left"/>
    </xf>
    <xf numFmtId="0" fontId="3" fillId="0" borderId="0" xfId="2" applyFont="1" applyAlignment="1">
      <alignment horizontal="center"/>
    </xf>
    <xf numFmtId="0" fontId="3" fillId="0" borderId="0" xfId="2" applyFont="1" applyAlignment="1">
      <alignment vertical="center" wrapText="1"/>
    </xf>
    <xf numFmtId="0" fontId="4" fillId="0" borderId="0" xfId="0" applyFont="1"/>
    <xf numFmtId="0" fontId="3" fillId="0" borderId="0" xfId="2" applyFont="1"/>
    <xf numFmtId="0" fontId="5" fillId="2" borderId="1" xfId="2" applyFont="1" applyFill="1" applyBorder="1"/>
    <xf numFmtId="0" fontId="5" fillId="2" borderId="2" xfId="2" applyFont="1" applyFill="1" applyBorder="1" applyAlignment="1">
      <alignment horizontal="center"/>
    </xf>
    <xf numFmtId="0" fontId="5" fillId="2" borderId="2" xfId="2" applyFont="1" applyFill="1" applyBorder="1"/>
    <xf numFmtId="0" fontId="3" fillId="3" borderId="4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left"/>
    </xf>
    <xf numFmtId="0" fontId="3" fillId="3" borderId="5" xfId="2" applyFont="1" applyFill="1" applyBorder="1" applyAlignment="1">
      <alignment horizontal="center"/>
    </xf>
    <xf numFmtId="0" fontId="3" fillId="3" borderId="6" xfId="2" applyFont="1" applyFill="1" applyBorder="1" applyAlignment="1">
      <alignment horizontal="center"/>
    </xf>
    <xf numFmtId="37" fontId="3" fillId="2" borderId="0" xfId="2" quotePrefix="1" applyNumberFormat="1" applyFont="1" applyFill="1" applyAlignment="1" applyProtection="1">
      <alignment horizontal="center"/>
    </xf>
    <xf numFmtId="0" fontId="5" fillId="0" borderId="2" xfId="2" applyFont="1" applyBorder="1" applyAlignment="1">
      <alignment horizontal="center"/>
    </xf>
    <xf numFmtId="0" fontId="5" fillId="0" borderId="2" xfId="2" applyFont="1" applyBorder="1"/>
    <xf numFmtId="37" fontId="5" fillId="2" borderId="2" xfId="2" applyNumberFormat="1" applyFont="1" applyFill="1" applyBorder="1" applyAlignment="1" applyProtection="1">
      <alignment horizontal="center"/>
    </xf>
    <xf numFmtId="37" fontId="3" fillId="0" borderId="0" xfId="2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0" fillId="5" borderId="2" xfId="0" applyFill="1" applyBorder="1"/>
    <xf numFmtId="0" fontId="0" fillId="5" borderId="1" xfId="0" quotePrefix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vertical="center"/>
    </xf>
    <xf numFmtId="0" fontId="5" fillId="2" borderId="3" xfId="2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3" fillId="2" borderId="1" xfId="2" applyFont="1" applyFill="1" applyBorder="1" applyAlignment="1">
      <alignment horizontal="left"/>
    </xf>
    <xf numFmtId="0" fontId="4" fillId="4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6" fillId="0" borderId="0" xfId="2" applyFont="1"/>
    <xf numFmtId="0" fontId="6" fillId="0" borderId="0" xfId="2" applyFont="1" applyAlignment="1">
      <alignment horizontal="center"/>
    </xf>
    <xf numFmtId="37" fontId="4" fillId="0" borderId="0" xfId="0" applyNumberFormat="1" applyFont="1" applyAlignment="1">
      <alignment horizontal="center"/>
    </xf>
    <xf numFmtId="9" fontId="4" fillId="0" borderId="0" xfId="1" applyFont="1" applyAlignment="1">
      <alignment horizontal="center"/>
    </xf>
    <xf numFmtId="37" fontId="4" fillId="4" borderId="1" xfId="0" applyNumberFormat="1" applyFont="1" applyFill="1" applyBorder="1" applyAlignment="1">
      <alignment horizontal="center"/>
    </xf>
    <xf numFmtId="9" fontId="4" fillId="4" borderId="3" xfId="1" applyFont="1" applyFill="1" applyBorder="1" applyAlignment="1">
      <alignment horizontal="center"/>
    </xf>
    <xf numFmtId="0" fontId="3" fillId="7" borderId="1" xfId="2" applyFont="1" applyFill="1" applyBorder="1" applyAlignment="1">
      <alignment horizontal="left"/>
    </xf>
    <xf numFmtId="0" fontId="3" fillId="7" borderId="2" xfId="2" applyFont="1" applyFill="1" applyBorder="1" applyAlignment="1">
      <alignment horizontal="center"/>
    </xf>
    <xf numFmtId="0" fontId="3" fillId="7" borderId="1" xfId="2" applyFont="1" applyFill="1" applyBorder="1" applyAlignment="1">
      <alignment horizontal="center"/>
    </xf>
    <xf numFmtId="0" fontId="3" fillId="7" borderId="3" xfId="2" applyFont="1" applyFill="1" applyBorder="1" applyAlignment="1">
      <alignment horizontal="left"/>
    </xf>
    <xf numFmtId="0" fontId="3" fillId="7" borderId="2" xfId="2" applyFont="1" applyFill="1" applyBorder="1" applyAlignment="1">
      <alignment horizontal="left"/>
    </xf>
    <xf numFmtId="0" fontId="3" fillId="7" borderId="6" xfId="2" applyFont="1" applyFill="1" applyBorder="1" applyAlignment="1">
      <alignment horizontal="center"/>
    </xf>
    <xf numFmtId="0" fontId="3" fillId="7" borderId="7" xfId="2" applyFont="1" applyFill="1" applyBorder="1" applyAlignment="1">
      <alignment horizontal="center"/>
    </xf>
    <xf numFmtId="0" fontId="3" fillId="7" borderId="8" xfId="2" applyFont="1" applyFill="1" applyBorder="1" applyAlignment="1">
      <alignment horizontal="center"/>
    </xf>
    <xf numFmtId="0" fontId="3" fillId="7" borderId="5" xfId="2" applyFont="1" applyFill="1" applyBorder="1" applyAlignment="1">
      <alignment horizontal="center"/>
    </xf>
    <xf numFmtId="37" fontId="6" fillId="7" borderId="0" xfId="2" quotePrefix="1" applyNumberFormat="1" applyFont="1" applyFill="1" applyAlignment="1" applyProtection="1">
      <alignment horizontal="center"/>
    </xf>
    <xf numFmtId="0" fontId="6" fillId="7" borderId="0" xfId="2" applyFont="1" applyFill="1" applyAlignment="1">
      <alignment horizontal="center"/>
    </xf>
    <xf numFmtId="37" fontId="3" fillId="7" borderId="0" xfId="2" quotePrefix="1" applyNumberFormat="1" applyFont="1" applyFill="1" applyAlignment="1" applyProtection="1">
      <alignment horizontal="center"/>
    </xf>
    <xf numFmtId="37" fontId="5" fillId="7" borderId="2" xfId="2" applyNumberFormat="1" applyFont="1" applyFill="1" applyBorder="1" applyAlignment="1" applyProtection="1">
      <alignment horizontal="center"/>
    </xf>
    <xf numFmtId="0" fontId="9" fillId="0" borderId="0" xfId="3" applyFont="1" applyAlignment="1">
      <alignment horizontal="center"/>
    </xf>
    <xf numFmtId="0" fontId="9" fillId="0" borderId="0" xfId="3" applyFont="1"/>
    <xf numFmtId="0" fontId="9" fillId="0" borderId="0" xfId="5" applyFont="1" applyAlignment="1">
      <alignment horizontal="center" vertical="center"/>
    </xf>
    <xf numFmtId="0" fontId="3" fillId="0" borderId="0" xfId="5" applyFont="1"/>
    <xf numFmtId="0" fontId="9" fillId="0" borderId="0" xfId="3" applyFont="1" applyFill="1" applyBorder="1" applyAlignment="1">
      <alignment horizontal="center"/>
    </xf>
    <xf numFmtId="0" fontId="9" fillId="0" borderId="0" xfId="6" applyFont="1" applyBorder="1" applyAlignment="1">
      <alignment horizontal="center" vertical="center"/>
    </xf>
    <xf numFmtId="0" fontId="9" fillId="0" borderId="0" xfId="5" applyFont="1" applyFill="1" applyBorder="1" applyAlignment="1">
      <alignment horizontal="center"/>
    </xf>
    <xf numFmtId="0" fontId="11" fillId="12" borderId="0" xfId="4" applyFont="1" applyFill="1" applyAlignment="1">
      <alignment horizontal="center"/>
    </xf>
    <xf numFmtId="0" fontId="12" fillId="12" borderId="0" xfId="4" applyFont="1" applyFill="1" applyAlignment="1">
      <alignment horizontal="center"/>
    </xf>
    <xf numFmtId="0" fontId="15" fillId="12" borderId="0" xfId="3" applyFont="1" applyFill="1" applyAlignment="1">
      <alignment horizontal="center"/>
    </xf>
    <xf numFmtId="37" fontId="16" fillId="11" borderId="2" xfId="2" quotePrefix="1" applyNumberFormat="1" applyFont="1" applyFill="1" applyBorder="1" applyAlignment="1" applyProtection="1">
      <alignment horizontal="center"/>
    </xf>
    <xf numFmtId="0" fontId="18" fillId="0" borderId="0" xfId="0" applyFont="1" applyAlignment="1">
      <alignment horizontal="center"/>
    </xf>
    <xf numFmtId="0" fontId="17" fillId="0" borderId="0" xfId="3" applyFont="1" applyAlignment="1">
      <alignment horizontal="center" wrapText="1"/>
    </xf>
    <xf numFmtId="0" fontId="9" fillId="0" borderId="0" xfId="7" applyFont="1" applyFill="1" applyAlignment="1">
      <alignment horizontal="center"/>
    </xf>
    <xf numFmtId="0" fontId="19" fillId="12" borderId="0" xfId="3" applyFont="1" applyFill="1" applyAlignment="1">
      <alignment horizontal="center"/>
    </xf>
    <xf numFmtId="0" fontId="14" fillId="11" borderId="0" xfId="0" applyFont="1" applyFill="1" applyBorder="1" applyAlignment="1">
      <alignment horizontal="center"/>
    </xf>
    <xf numFmtId="0" fontId="22" fillId="13" borderId="0" xfId="0" applyFont="1" applyFill="1" applyAlignment="1">
      <alignment horizontal="center" vertical="center" wrapText="1"/>
    </xf>
    <xf numFmtId="37" fontId="0" fillId="0" borderId="0" xfId="0" applyNumberFormat="1"/>
    <xf numFmtId="9" fontId="0" fillId="0" borderId="0" xfId="1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20" fillId="0" borderId="0" xfId="0" applyFont="1" applyAlignment="1">
      <alignment horizontal="left"/>
    </xf>
    <xf numFmtId="0" fontId="20" fillId="0" borderId="0" xfId="0" applyFont="1"/>
    <xf numFmtId="37" fontId="0" fillId="0" borderId="0" xfId="0" applyNumberFormat="1" applyAlignment="1">
      <alignment horizontal="center"/>
    </xf>
    <xf numFmtId="0" fontId="23" fillId="0" borderId="0" xfId="3" applyFont="1" applyAlignment="1">
      <alignment horizontal="center"/>
    </xf>
    <xf numFmtId="0" fontId="23" fillId="0" borderId="0" xfId="3" applyFont="1"/>
    <xf numFmtId="0" fontId="23" fillId="0" borderId="0" xfId="0" applyFont="1"/>
    <xf numFmtId="0" fontId="23" fillId="0" borderId="0" xfId="5" applyFont="1" applyAlignment="1">
      <alignment horizontal="center"/>
    </xf>
    <xf numFmtId="0" fontId="23" fillId="0" borderId="0" xfId="3" applyFont="1" applyAlignment="1">
      <alignment horizontal="left"/>
    </xf>
    <xf numFmtId="0" fontId="9" fillId="0" borderId="0" xfId="0" applyFont="1"/>
    <xf numFmtId="165" fontId="24" fillId="9" borderId="0" xfId="3" applyNumberFormat="1" applyFont="1" applyFill="1" applyAlignment="1">
      <alignment horizontal="center"/>
    </xf>
    <xf numFmtId="0" fontId="25" fillId="9" borderId="0" xfId="0" applyFont="1" applyFill="1" applyAlignment="1">
      <alignment horizontal="center"/>
    </xf>
    <xf numFmtId="165" fontId="24" fillId="10" borderId="0" xfId="3" applyNumberFormat="1" applyFont="1" applyFill="1" applyAlignment="1">
      <alignment horizontal="center"/>
    </xf>
    <xf numFmtId="0" fontId="25" fillId="10" borderId="0" xfId="0" applyFont="1" applyFill="1" applyAlignment="1">
      <alignment horizontal="center"/>
    </xf>
    <xf numFmtId="165" fontId="10" fillId="0" borderId="0" xfId="3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26" fillId="9" borderId="0" xfId="0" applyFont="1" applyFill="1" applyAlignment="1">
      <alignment horizontal="center"/>
    </xf>
    <xf numFmtId="0" fontId="26" fillId="1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165" fontId="25" fillId="9" borderId="0" xfId="3" applyNumberFormat="1" applyFont="1" applyFill="1" applyAlignment="1">
      <alignment horizontal="center"/>
    </xf>
    <xf numFmtId="0" fontId="26" fillId="9" borderId="0" xfId="3" applyFont="1" applyFill="1" applyAlignment="1">
      <alignment horizontal="center"/>
    </xf>
    <xf numFmtId="0" fontId="25" fillId="9" borderId="0" xfId="3" applyFont="1" applyFill="1" applyAlignment="1">
      <alignment horizontal="center"/>
    </xf>
    <xf numFmtId="165" fontId="25" fillId="10" borderId="0" xfId="3" applyNumberFormat="1" applyFont="1" applyFill="1" applyAlignment="1">
      <alignment horizontal="center"/>
    </xf>
    <xf numFmtId="0" fontId="26" fillId="10" borderId="0" xfId="3" applyFont="1" applyFill="1" applyAlignment="1">
      <alignment horizontal="center"/>
    </xf>
    <xf numFmtId="0" fontId="25" fillId="10" borderId="0" xfId="3" applyFont="1" applyFill="1" applyAlignment="1">
      <alignment horizontal="center"/>
    </xf>
    <xf numFmtId="0" fontId="10" fillId="0" borderId="0" xfId="3" applyFont="1" applyAlignment="1">
      <alignment horizontal="center"/>
    </xf>
    <xf numFmtId="0" fontId="23" fillId="0" borderId="0" xfId="6" applyFont="1" applyAlignment="1">
      <alignment horizontal="center" vertical="center"/>
    </xf>
    <xf numFmtId="0" fontId="23" fillId="0" borderId="0" xfId="6" applyFont="1" applyAlignment="1">
      <alignment vertical="center"/>
    </xf>
    <xf numFmtId="1" fontId="23" fillId="0" borderId="0" xfId="6" applyNumberFormat="1" applyFont="1" applyAlignment="1">
      <alignment horizontal="center" vertical="center"/>
    </xf>
    <xf numFmtId="1" fontId="9" fillId="0" borderId="0" xfId="6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3" fillId="0" borderId="0" xfId="5" applyFont="1" applyAlignment="1">
      <alignment horizontal="left"/>
    </xf>
    <xf numFmtId="0" fontId="23" fillId="0" borderId="0" xfId="6" applyFont="1" applyAlignment="1">
      <alignment horizontal="center"/>
    </xf>
    <xf numFmtId="0" fontId="23" fillId="0" borderId="0" xfId="7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 vertical="top"/>
    </xf>
    <xf numFmtId="0" fontId="0" fillId="0" borderId="0" xfId="0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27" fillId="0" borderId="0" xfId="0" applyFont="1" applyAlignment="1">
      <alignment horizontal="center"/>
    </xf>
    <xf numFmtId="0" fontId="0" fillId="5" borderId="1" xfId="0" applyFill="1" applyBorder="1" applyAlignment="1">
      <alignment horizontal="center" vertical="top" wrapText="1"/>
    </xf>
    <xf numFmtId="0" fontId="0" fillId="5" borderId="2" xfId="0" applyFill="1" applyBorder="1" applyAlignment="1">
      <alignment horizontal="center" vertical="top" wrapText="1"/>
    </xf>
    <xf numFmtId="0" fontId="0" fillId="5" borderId="3" xfId="0" applyFill="1" applyBorder="1" applyAlignment="1">
      <alignment horizontal="center" vertical="top" wrapText="1"/>
    </xf>
    <xf numFmtId="0" fontId="0" fillId="0" borderId="12" xfId="0" applyBorder="1" applyAlignment="1">
      <alignment horizontal="center"/>
    </xf>
    <xf numFmtId="164" fontId="0" fillId="6" borderId="13" xfId="1" applyNumberFormat="1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37" fontId="0" fillId="5" borderId="2" xfId="0" applyNumberFormat="1" applyFill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37" fontId="0" fillId="5" borderId="1" xfId="0" applyNumberFormat="1" applyFill="1" applyBorder="1" applyAlignment="1">
      <alignment horizontal="center"/>
    </xf>
    <xf numFmtId="0" fontId="0" fillId="5" borderId="9" xfId="0" applyFill="1" applyBorder="1" applyAlignment="1">
      <alignment horizontal="center" vertical="top" wrapText="1"/>
    </xf>
    <xf numFmtId="164" fontId="0" fillId="0" borderId="15" xfId="1" applyNumberFormat="1" applyFont="1" applyBorder="1" applyAlignment="1">
      <alignment horizontal="center"/>
    </xf>
    <xf numFmtId="0" fontId="0" fillId="5" borderId="9" xfId="0" applyFill="1" applyBorder="1" applyAlignment="1">
      <alignment horizontal="center"/>
    </xf>
    <xf numFmtId="37" fontId="0" fillId="0" borderId="13" xfId="1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28" fillId="0" borderId="0" xfId="0" applyFont="1" applyAlignment="1">
      <alignment vertical="center"/>
    </xf>
    <xf numFmtId="0" fontId="8" fillId="16" borderId="0" xfId="0" applyFont="1" applyFill="1" applyAlignment="1">
      <alignment horizontal="center" vertical="center"/>
    </xf>
    <xf numFmtId="0" fontId="8" fillId="16" borderId="0" xfId="0" applyFont="1" applyFill="1" applyAlignment="1">
      <alignment vertical="center" wrapText="1"/>
    </xf>
    <xf numFmtId="0" fontId="8" fillId="16" borderId="0" xfId="0" applyFont="1" applyFill="1" applyAlignment="1">
      <alignment horizontal="right" vertical="center" wrapText="1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right"/>
    </xf>
    <xf numFmtId="0" fontId="8" fillId="15" borderId="0" xfId="0" applyFont="1" applyFill="1" applyAlignment="1">
      <alignment horizontal="right"/>
    </xf>
    <xf numFmtId="0" fontId="8" fillId="0" borderId="0" xfId="8" applyNumberFormat="1" applyFont="1" applyFill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8" fillId="13" borderId="0" xfId="0" applyFont="1" applyFill="1"/>
    <xf numFmtId="43" fontId="8" fillId="0" borderId="0" xfId="8" applyFont="1"/>
    <xf numFmtId="10" fontId="8" fillId="0" borderId="0" xfId="1" applyNumberFormat="1" applyFont="1"/>
    <xf numFmtId="0" fontId="8" fillId="17" borderId="0" xfId="0" applyFont="1" applyFill="1"/>
    <xf numFmtId="43" fontId="8" fillId="0" borderId="0" xfId="8" applyFont="1" applyFill="1"/>
    <xf numFmtId="0" fontId="29" fillId="0" borderId="0" xfId="0" applyFont="1" applyFill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 applyFill="1" applyBorder="1"/>
    <xf numFmtId="0" fontId="29" fillId="0" borderId="0" xfId="0" applyFont="1" applyFill="1" applyBorder="1" applyAlignment="1">
      <alignment horizontal="left"/>
    </xf>
    <xf numFmtId="0" fontId="29" fillId="0" borderId="0" xfId="0" applyFont="1"/>
    <xf numFmtId="0" fontId="29" fillId="8" borderId="2" xfId="0" applyFont="1" applyFill="1" applyBorder="1" applyAlignment="1">
      <alignment horizontal="center"/>
    </xf>
    <xf numFmtId="0" fontId="29" fillId="8" borderId="3" xfId="0" applyFont="1" applyFill="1" applyBorder="1" applyAlignment="1">
      <alignment horizontal="center"/>
    </xf>
    <xf numFmtId="0" fontId="29" fillId="8" borderId="14" xfId="0" applyFont="1" applyFill="1" applyBorder="1" applyAlignment="1">
      <alignment horizontal="center"/>
    </xf>
    <xf numFmtId="0" fontId="29" fillId="8" borderId="11" xfId="0" applyFont="1" applyFill="1" applyBorder="1" applyAlignment="1">
      <alignment horizontal="center"/>
    </xf>
    <xf numFmtId="0" fontId="29" fillId="5" borderId="1" xfId="0" applyFont="1" applyFill="1" applyBorder="1" applyAlignment="1">
      <alignment horizontal="center" wrapText="1"/>
    </xf>
    <xf numFmtId="0" fontId="29" fillId="5" borderId="2" xfId="0" applyFont="1" applyFill="1" applyBorder="1" applyAlignment="1">
      <alignment horizontal="center" wrapText="1"/>
    </xf>
    <xf numFmtId="0" fontId="29" fillId="5" borderId="2" xfId="0" applyFont="1" applyFill="1" applyBorder="1" applyAlignment="1">
      <alignment horizontal="left" wrapText="1"/>
    </xf>
    <xf numFmtId="0" fontId="23" fillId="5" borderId="2" xfId="0" applyFont="1" applyFill="1" applyBorder="1" applyAlignment="1">
      <alignment horizontal="center" wrapText="1"/>
    </xf>
    <xf numFmtId="0" fontId="23" fillId="5" borderId="1" xfId="0" applyFont="1" applyFill="1" applyBorder="1" applyAlignment="1">
      <alignment horizontal="center" wrapText="1"/>
    </xf>
    <xf numFmtId="0" fontId="23" fillId="5" borderId="3" xfId="0" applyFont="1" applyFill="1" applyBorder="1" applyAlignment="1">
      <alignment horizontal="center" wrapText="1"/>
    </xf>
    <xf numFmtId="0" fontId="29" fillId="0" borderId="0" xfId="0" applyFont="1" applyAlignment="1">
      <alignment wrapText="1"/>
    </xf>
    <xf numFmtId="0" fontId="29" fillId="0" borderId="12" xfId="0" applyFont="1" applyBorder="1" applyAlignment="1">
      <alignment horizontal="center"/>
    </xf>
    <xf numFmtId="0" fontId="29" fillId="0" borderId="0" xfId="0" applyFont="1" applyBorder="1" applyAlignment="1">
      <alignment horizontal="left"/>
    </xf>
    <xf numFmtId="164" fontId="29" fillId="0" borderId="0" xfId="1" applyNumberFormat="1" applyFont="1" applyBorder="1" applyAlignment="1">
      <alignment horizontal="center"/>
    </xf>
    <xf numFmtId="164" fontId="29" fillId="0" borderId="7" xfId="1" applyNumberFormat="1" applyFont="1" applyBorder="1" applyAlignment="1">
      <alignment horizontal="center"/>
    </xf>
    <xf numFmtId="0" fontId="29" fillId="5" borderId="1" xfId="0" quotePrefix="1" applyFont="1" applyFill="1" applyBorder="1" applyAlignment="1">
      <alignment horizontal="center"/>
    </xf>
    <xf numFmtId="0" fontId="29" fillId="5" borderId="2" xfId="0" quotePrefix="1" applyFont="1" applyFill="1" applyBorder="1" applyAlignment="1">
      <alignment horizontal="center"/>
    </xf>
    <xf numFmtId="0" fontId="29" fillId="5" borderId="2" xfId="0" applyFont="1" applyFill="1" applyBorder="1" applyAlignment="1">
      <alignment horizontal="center"/>
    </xf>
    <xf numFmtId="0" fontId="29" fillId="5" borderId="1" xfId="0" applyFont="1" applyFill="1" applyBorder="1" applyAlignment="1">
      <alignment horizontal="center"/>
    </xf>
    <xf numFmtId="0" fontId="29" fillId="5" borderId="3" xfId="0" applyFont="1" applyFill="1" applyBorder="1" applyAlignment="1">
      <alignment horizontal="center"/>
    </xf>
    <xf numFmtId="37" fontId="29" fillId="5" borderId="2" xfId="0" applyNumberFormat="1" applyFont="1" applyFill="1" applyBorder="1" applyAlignment="1">
      <alignment horizontal="center"/>
    </xf>
    <xf numFmtId="0" fontId="29" fillId="8" borderId="1" xfId="0" applyFont="1" applyFill="1" applyBorder="1" applyAlignment="1">
      <alignment horizontal="left" vertical="center"/>
    </xf>
    <xf numFmtId="0" fontId="29" fillId="8" borderId="10" xfId="0" applyFont="1" applyFill="1" applyBorder="1" applyAlignment="1">
      <alignment horizontal="left" vertical="center"/>
    </xf>
    <xf numFmtId="0" fontId="23" fillId="14" borderId="2" xfId="0" applyFont="1" applyFill="1" applyBorder="1" applyAlignment="1">
      <alignment horizontal="center" wrapText="1"/>
    </xf>
    <xf numFmtId="0" fontId="29" fillId="14" borderId="3" xfId="0" applyFont="1" applyFill="1" applyBorder="1" applyAlignment="1">
      <alignment horizontal="center" wrapText="1"/>
    </xf>
    <xf numFmtId="37" fontId="29" fillId="8" borderId="0" xfId="0" applyNumberFormat="1" applyFont="1" applyFill="1" applyBorder="1" applyAlignment="1">
      <alignment horizontal="center"/>
    </xf>
    <xf numFmtId="1" fontId="29" fillId="8" borderId="0" xfId="0" applyNumberFormat="1" applyFont="1" applyFill="1" applyBorder="1" applyAlignment="1">
      <alignment horizontal="center"/>
    </xf>
    <xf numFmtId="37" fontId="29" fillId="0" borderId="0" xfId="1" applyNumberFormat="1" applyFont="1" applyBorder="1" applyAlignment="1">
      <alignment horizontal="center"/>
    </xf>
    <xf numFmtId="37" fontId="29" fillId="5" borderId="1" xfId="0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center" vertical="top"/>
    </xf>
    <xf numFmtId="37" fontId="29" fillId="0" borderId="16" xfId="0" applyNumberFormat="1" applyFont="1" applyBorder="1" applyAlignment="1">
      <alignment horizontal="center"/>
    </xf>
    <xf numFmtId="164" fontId="7" fillId="0" borderId="17" xfId="1" applyNumberFormat="1" applyFont="1" applyBorder="1" applyAlignment="1">
      <alignment horizontal="center"/>
    </xf>
    <xf numFmtId="37" fontId="29" fillId="0" borderId="18" xfId="0" applyNumberFormat="1" applyFont="1" applyBorder="1" applyAlignment="1">
      <alignment horizontal="center"/>
    </xf>
    <xf numFmtId="10" fontId="29" fillId="0" borderId="19" xfId="1" applyNumberFormat="1" applyFont="1" applyBorder="1" applyAlignment="1">
      <alignment horizontal="center"/>
    </xf>
    <xf numFmtId="37" fontId="29" fillId="0" borderId="16" xfId="1" applyNumberFormat="1" applyFont="1" applyBorder="1" applyAlignment="1">
      <alignment horizontal="center"/>
    </xf>
    <xf numFmtId="37" fontId="29" fillId="0" borderId="18" xfId="1" applyNumberFormat="1" applyFont="1" applyBorder="1" applyAlignment="1">
      <alignment horizontal="center"/>
    </xf>
    <xf numFmtId="37" fontId="29" fillId="0" borderId="7" xfId="1" applyNumberFormat="1" applyFont="1" applyBorder="1" applyAlignment="1">
      <alignment horizontal="center"/>
    </xf>
    <xf numFmtId="164" fontId="29" fillId="0" borderId="16" xfId="1" applyNumberFormat="1" applyFont="1" applyBorder="1" applyAlignment="1">
      <alignment horizontal="center"/>
    </xf>
    <xf numFmtId="37" fontId="29" fillId="0" borderId="17" xfId="1" applyNumberFormat="1" applyFont="1" applyBorder="1" applyAlignment="1">
      <alignment horizontal="center"/>
    </xf>
    <xf numFmtId="164" fontId="29" fillId="0" borderId="18" xfId="1" applyNumberFormat="1" applyFont="1" applyBorder="1" applyAlignment="1">
      <alignment horizontal="center"/>
    </xf>
    <xf numFmtId="164" fontId="29" fillId="0" borderId="19" xfId="1" applyNumberFormat="1" applyFont="1" applyBorder="1" applyAlignment="1">
      <alignment horizontal="center"/>
    </xf>
    <xf numFmtId="0" fontId="30" fillId="0" borderId="7" xfId="0" applyFont="1" applyBorder="1" applyAlignment="1">
      <alignment horizontal="center"/>
    </xf>
    <xf numFmtId="164" fontId="29" fillId="8" borderId="16" xfId="1" quotePrefix="1" applyNumberFormat="1" applyFont="1" applyFill="1" applyBorder="1" applyAlignment="1">
      <alignment horizontal="center"/>
    </xf>
    <xf numFmtId="0" fontId="29" fillId="8" borderId="17" xfId="0" applyFont="1" applyFill="1" applyBorder="1" applyAlignment="1">
      <alignment horizontal="center"/>
    </xf>
    <xf numFmtId="0" fontId="29" fillId="8" borderId="18" xfId="0" applyFont="1" applyFill="1" applyBorder="1" applyAlignment="1">
      <alignment horizontal="center"/>
    </xf>
    <xf numFmtId="0" fontId="29" fillId="8" borderId="7" xfId="0" applyFont="1" applyFill="1" applyBorder="1" applyAlignment="1">
      <alignment horizontal="center"/>
    </xf>
    <xf numFmtId="0" fontId="29" fillId="8" borderId="19" xfId="0" applyFont="1" applyFill="1" applyBorder="1" applyAlignment="1">
      <alignment horizontal="center"/>
    </xf>
    <xf numFmtId="0" fontId="29" fillId="0" borderId="0" xfId="0" applyFont="1" applyAlignment="1">
      <alignment horizontal="left"/>
    </xf>
    <xf numFmtId="0" fontId="23" fillId="14" borderId="1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/>
    </xf>
    <xf numFmtId="0" fontId="34" fillId="0" borderId="0" xfId="9" applyFont="1" applyAlignment="1">
      <alignment horizontal="left"/>
    </xf>
    <xf numFmtId="0" fontId="35" fillId="0" borderId="0" xfId="10" applyFont="1" applyAlignment="1">
      <alignment horizontal="left" vertical="top"/>
    </xf>
    <xf numFmtId="0" fontId="36" fillId="0" borderId="0" xfId="9" applyFont="1" applyAlignment="1">
      <alignment horizontal="left"/>
    </xf>
    <xf numFmtId="0" fontId="29" fillId="0" borderId="0" xfId="0" applyFont="1" applyAlignment="1">
      <alignment horizontal="left" vertical="top"/>
    </xf>
  </cellXfs>
  <cellStyles count="11">
    <cellStyle name="Comma" xfId="8" builtinId="3"/>
    <cellStyle name="Normal" xfId="0" builtinId="0"/>
    <cellStyle name="Normal 2" xfId="4" xr:uid="{00000000-0005-0000-0000-000001000000}"/>
    <cellStyle name="Normal_03 - nss caps" xfId="9" xr:uid="{4D2AA7DA-BAA6-4AFB-8D7D-01F01EA89AEA}"/>
    <cellStyle name="Normal_03 - PJ chasum" xfId="5" xr:uid="{00000000-0005-0000-0000-000002000000}"/>
    <cellStyle name="Normal_04 - Q4 chasum" xfId="6" xr:uid="{00000000-0005-0000-0000-000003000000}"/>
    <cellStyle name="Normal_05 - DEC_F  calc" xfId="3" xr:uid="{00000000-0005-0000-0000-000004000000}"/>
    <cellStyle name="Normal_06 - PROJd pre calc ED" xfId="7" xr:uid="{00000000-0005-0000-0000-000005000000}"/>
    <cellStyle name="Normal_06 - Q3  chartrate" xfId="2" xr:uid="{00000000-0005-0000-0000-000006000000}"/>
    <cellStyle name="Normal_11 - Q2  summaries 2" xfId="10" xr:uid="{F14457C2-B0DE-4141-BA54-1E8DBB5648D4}"/>
    <cellStyle name="Percent" xfId="1" builtinId="5"/>
  </cellStyles>
  <dxfs count="0"/>
  <tableStyles count="0" defaultTableStyle="TableStyleMedium2" defaultPivotStyle="PivotStyleLight16"/>
  <colors>
    <mruColors>
      <color rgb="FFFCEDE8"/>
      <color rgb="FFF8DDD0"/>
      <color rgb="FFF1EBED"/>
      <color rgb="FFFF6699"/>
      <color rgb="FFE6ACC1"/>
      <color rgb="FFCC9700"/>
      <color rgb="FF705300"/>
      <color rgb="FF4B4825"/>
      <color rgb="FFB3DFD9"/>
      <color rgb="FFA3CB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Home\A%20-%20Doe\Fy1997\97%20-%20FINAL%20cal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ALC"/>
      <sheetName val="Rates"/>
      <sheetName val="adjustment, June 98"/>
      <sheetName val="charterinfo"/>
      <sheetName val="Lea-Grade"/>
      <sheetName val="pivot-cha detail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O455"/>
  <sheetViews>
    <sheetView showGridLines="0" zoomScale="90" zoomScaleNormal="90" workbookViewId="0">
      <pane ySplit="9" topLeftCell="A10" activePane="bottomLeft" state="frozen"/>
      <selection activeCell="A9" sqref="A9"/>
      <selection pane="bottomLeft" activeCell="A9" sqref="A9"/>
    </sheetView>
  </sheetViews>
  <sheetFormatPr defaultColWidth="11.5" defaultRowHeight="16.149999999999999" customHeight="1" x14ac:dyDescent="0.25"/>
  <cols>
    <col min="1" max="1" width="11.83203125" style="76" customWidth="1"/>
    <col min="2" max="2" width="44.6640625" style="77" customWidth="1"/>
    <col min="3" max="3" width="8.5" style="76" customWidth="1"/>
    <col min="4" max="5" width="9" style="78" customWidth="1"/>
    <col min="6" max="6" width="12.5" style="76" customWidth="1"/>
    <col min="7" max="7" width="56.83203125" style="80" customWidth="1"/>
    <col min="8" max="8" width="16.5" style="76" customWidth="1"/>
    <col min="9" max="9" width="10.1640625" style="54" customWidth="1"/>
    <col min="10" max="10" width="11.5" style="54"/>
    <col min="11" max="11" width="31.83203125" style="54" customWidth="1"/>
    <col min="12" max="12" width="10.5" style="52" customWidth="1"/>
    <col min="13" max="13" width="35" style="53" customWidth="1"/>
    <col min="14" max="14" width="8.1640625" style="52" customWidth="1"/>
    <col min="15" max="15" width="11.83203125" style="81" customWidth="1"/>
    <col min="16" max="16384" width="11.5" style="55"/>
  </cols>
  <sheetData>
    <row r="1" spans="1:15" ht="15.95" customHeight="1" x14ac:dyDescent="0.25">
      <c r="F1" s="79">
        <f>COUNTIF(H10:H99,"=open")</f>
        <v>72</v>
      </c>
      <c r="H1" s="76">
        <f>COUNTA(H10:H99)</f>
        <v>72</v>
      </c>
    </row>
    <row r="2" spans="1:15" ht="15.95" hidden="1" customHeight="1" x14ac:dyDescent="0.25"/>
    <row r="3" spans="1:15" ht="15.95" hidden="1" customHeight="1" x14ac:dyDescent="0.25"/>
    <row r="4" spans="1:15" ht="15.95" hidden="1" customHeight="1" x14ac:dyDescent="0.25"/>
    <row r="5" spans="1:15" ht="15.95" customHeight="1" x14ac:dyDescent="0.25">
      <c r="G5" s="76"/>
    </row>
    <row r="6" spans="1:15" ht="15.95" customHeight="1" x14ac:dyDescent="0.25">
      <c r="A6" s="82">
        <v>43740</v>
      </c>
      <c r="B6" s="83" t="s">
        <v>555</v>
      </c>
      <c r="C6" s="83"/>
      <c r="D6" s="83"/>
      <c r="E6" s="77"/>
      <c r="F6" s="84">
        <v>44125</v>
      </c>
      <c r="G6" s="85" t="s">
        <v>556</v>
      </c>
      <c r="H6" s="85"/>
      <c r="L6" s="86"/>
      <c r="M6" s="87"/>
      <c r="N6" s="87"/>
      <c r="O6" s="53"/>
    </row>
    <row r="7" spans="1:15" ht="15.95" customHeight="1" x14ac:dyDescent="0.25">
      <c r="A7" s="88"/>
      <c r="B7" s="88"/>
      <c r="C7" s="88"/>
      <c r="D7" s="88"/>
      <c r="E7" s="77"/>
      <c r="F7" s="89"/>
      <c r="G7" s="89"/>
      <c r="H7" s="89"/>
      <c r="L7" s="90"/>
      <c r="M7" s="90"/>
      <c r="N7" s="90"/>
      <c r="O7" s="53"/>
    </row>
    <row r="8" spans="1:15" ht="15.95" customHeight="1" x14ac:dyDescent="0.25">
      <c r="A8" s="91"/>
      <c r="B8" s="92"/>
      <c r="C8" s="93"/>
      <c r="D8" s="93"/>
      <c r="E8" s="77"/>
      <c r="F8" s="94"/>
      <c r="G8" s="95"/>
      <c r="H8" s="96" t="s">
        <v>557</v>
      </c>
      <c r="L8" s="86"/>
      <c r="M8" s="52"/>
      <c r="N8" s="97"/>
      <c r="O8" s="53"/>
    </row>
    <row r="9" spans="1:15" ht="15.95" customHeight="1" x14ac:dyDescent="0.25">
      <c r="A9" s="93" t="s">
        <v>107</v>
      </c>
      <c r="B9" s="93" t="s">
        <v>558</v>
      </c>
      <c r="C9" s="93" t="s">
        <v>559</v>
      </c>
      <c r="D9" s="93" t="s">
        <v>560</v>
      </c>
      <c r="E9" s="77"/>
      <c r="F9" s="96" t="s">
        <v>548</v>
      </c>
      <c r="G9" s="96" t="s">
        <v>549</v>
      </c>
      <c r="H9" s="96" t="s">
        <v>561</v>
      </c>
      <c r="L9" s="97"/>
      <c r="M9" s="97"/>
      <c r="N9" s="97"/>
      <c r="O9" s="53"/>
    </row>
    <row r="10" spans="1:15" ht="15.95" customHeight="1" x14ac:dyDescent="0.25">
      <c r="A10" s="76">
        <v>1</v>
      </c>
      <c r="B10" s="77" t="s">
        <v>562</v>
      </c>
      <c r="C10" s="76">
        <v>1</v>
      </c>
      <c r="F10" s="98">
        <v>409</v>
      </c>
      <c r="G10" s="99" t="s">
        <v>21</v>
      </c>
      <c r="H10" s="100" t="s">
        <v>563</v>
      </c>
      <c r="I10" s="101"/>
      <c r="J10" s="102"/>
      <c r="K10" s="102"/>
    </row>
    <row r="11" spans="1:15" ht="15.95" customHeight="1" x14ac:dyDescent="0.25">
      <c r="A11" s="76">
        <v>2</v>
      </c>
      <c r="B11" s="77" t="s">
        <v>564</v>
      </c>
      <c r="C11" s="76">
        <v>0</v>
      </c>
      <c r="D11" s="78" t="s">
        <v>565</v>
      </c>
      <c r="F11" s="98">
        <v>410</v>
      </c>
      <c r="G11" s="99" t="s">
        <v>22</v>
      </c>
      <c r="H11" s="100" t="s">
        <v>563</v>
      </c>
      <c r="I11" s="101"/>
      <c r="J11" s="102"/>
      <c r="K11" s="102"/>
    </row>
    <row r="12" spans="1:15" ht="15.95" customHeight="1" x14ac:dyDescent="0.25">
      <c r="A12" s="76">
        <v>3</v>
      </c>
      <c r="B12" s="77" t="s">
        <v>566</v>
      </c>
      <c r="C12" s="76">
        <v>1</v>
      </c>
      <c r="F12" s="98">
        <v>412</v>
      </c>
      <c r="G12" s="78" t="s">
        <v>23</v>
      </c>
      <c r="H12" s="98" t="s">
        <v>563</v>
      </c>
      <c r="I12" s="101"/>
      <c r="J12" s="102"/>
      <c r="K12" s="102"/>
    </row>
    <row r="13" spans="1:15" ht="15.95" customHeight="1" x14ac:dyDescent="0.25">
      <c r="A13" s="76">
        <v>4</v>
      </c>
      <c r="B13" s="77" t="s">
        <v>567</v>
      </c>
      <c r="C13" s="76">
        <v>0</v>
      </c>
      <c r="F13" s="98">
        <v>413</v>
      </c>
      <c r="G13" s="78" t="s">
        <v>24</v>
      </c>
      <c r="H13" s="100" t="s">
        <v>563</v>
      </c>
      <c r="I13" s="101"/>
      <c r="J13" s="102"/>
      <c r="K13" s="102"/>
    </row>
    <row r="14" spans="1:15" ht="15.95" customHeight="1" x14ac:dyDescent="0.25">
      <c r="A14" s="76">
        <v>5</v>
      </c>
      <c r="B14" s="77" t="s">
        <v>568</v>
      </c>
      <c r="C14" s="76">
        <v>1</v>
      </c>
      <c r="F14" s="98">
        <v>414</v>
      </c>
      <c r="G14" s="78" t="s">
        <v>25</v>
      </c>
      <c r="H14" s="98" t="s">
        <v>563</v>
      </c>
      <c r="I14" s="101"/>
      <c r="J14" s="102"/>
      <c r="K14" s="102"/>
    </row>
    <row r="15" spans="1:15" ht="15.95" customHeight="1" x14ac:dyDescent="0.25">
      <c r="A15" s="76">
        <v>6</v>
      </c>
      <c r="B15" s="77" t="s">
        <v>569</v>
      </c>
      <c r="C15" s="76">
        <v>0</v>
      </c>
      <c r="F15" s="98">
        <v>416</v>
      </c>
      <c r="G15" s="78" t="s">
        <v>26</v>
      </c>
      <c r="H15" s="98" t="s">
        <v>563</v>
      </c>
      <c r="I15" s="101"/>
      <c r="J15" s="102"/>
      <c r="K15" s="102"/>
    </row>
    <row r="16" spans="1:15" ht="15.95" customHeight="1" x14ac:dyDescent="0.25">
      <c r="A16" s="76">
        <v>7</v>
      </c>
      <c r="B16" s="77" t="s">
        <v>570</v>
      </c>
      <c r="C16" s="76">
        <v>1</v>
      </c>
      <c r="F16" s="76">
        <v>417</v>
      </c>
      <c r="G16" s="80" t="s">
        <v>27</v>
      </c>
      <c r="H16" s="76" t="s">
        <v>563</v>
      </c>
      <c r="I16" s="101"/>
      <c r="J16" s="102"/>
      <c r="K16" s="102"/>
    </row>
    <row r="17" spans="1:11" ht="15.95" customHeight="1" x14ac:dyDescent="0.25">
      <c r="A17" s="76">
        <v>8</v>
      </c>
      <c r="B17" s="77" t="s">
        <v>571</v>
      </c>
      <c r="C17" s="76">
        <v>1</v>
      </c>
      <c r="F17" s="98">
        <v>418</v>
      </c>
      <c r="G17" s="78" t="s">
        <v>28</v>
      </c>
      <c r="H17" s="100" t="s">
        <v>563</v>
      </c>
      <c r="I17" s="101"/>
      <c r="J17" s="102"/>
      <c r="K17" s="102"/>
    </row>
    <row r="18" spans="1:11" ht="15.95" customHeight="1" x14ac:dyDescent="0.25">
      <c r="A18" s="76">
        <v>9</v>
      </c>
      <c r="B18" s="77" t="s">
        <v>572</v>
      </c>
      <c r="C18" s="76">
        <v>1</v>
      </c>
      <c r="F18" s="98">
        <v>419</v>
      </c>
      <c r="G18" s="78" t="s">
        <v>29</v>
      </c>
      <c r="H18" s="100" t="s">
        <v>563</v>
      </c>
      <c r="I18" s="101"/>
      <c r="J18" s="102"/>
      <c r="K18" s="102"/>
    </row>
    <row r="19" spans="1:11" ht="15.95" customHeight="1" x14ac:dyDescent="0.25">
      <c r="A19" s="76">
        <v>10</v>
      </c>
      <c r="B19" s="77" t="s">
        <v>573</v>
      </c>
      <c r="C19" s="76">
        <v>1</v>
      </c>
      <c r="F19" s="98">
        <v>420</v>
      </c>
      <c r="G19" s="78" t="s">
        <v>30</v>
      </c>
      <c r="H19" s="100" t="s">
        <v>563</v>
      </c>
      <c r="I19" s="101"/>
      <c r="J19" s="102"/>
      <c r="K19" s="102"/>
    </row>
    <row r="20" spans="1:11" ht="15.95" customHeight="1" x14ac:dyDescent="0.25">
      <c r="A20" s="76">
        <v>11</v>
      </c>
      <c r="B20" s="77" t="s">
        <v>574</v>
      </c>
      <c r="C20" s="76">
        <v>0</v>
      </c>
      <c r="F20" s="98">
        <v>426</v>
      </c>
      <c r="G20" s="99" t="s">
        <v>31</v>
      </c>
      <c r="H20" s="100" t="s">
        <v>563</v>
      </c>
      <c r="I20" s="101"/>
      <c r="J20" s="102"/>
      <c r="K20" s="102"/>
    </row>
    <row r="21" spans="1:11" ht="15.95" customHeight="1" x14ac:dyDescent="0.25">
      <c r="A21" s="76">
        <v>12</v>
      </c>
      <c r="B21" s="77" t="s">
        <v>575</v>
      </c>
      <c r="C21" s="76">
        <v>0</v>
      </c>
      <c r="F21" s="98">
        <v>428</v>
      </c>
      <c r="G21" s="99" t="s">
        <v>98</v>
      </c>
      <c r="H21" s="100" t="s">
        <v>563</v>
      </c>
      <c r="I21" s="101"/>
      <c r="J21" s="102"/>
      <c r="K21" s="102"/>
    </row>
    <row r="22" spans="1:11" ht="15.95" customHeight="1" x14ac:dyDescent="0.25">
      <c r="A22" s="76">
        <v>13</v>
      </c>
      <c r="B22" s="77" t="s">
        <v>576</v>
      </c>
      <c r="C22" s="76">
        <v>0</v>
      </c>
      <c r="F22" s="98">
        <v>429</v>
      </c>
      <c r="G22" s="99" t="s">
        <v>33</v>
      </c>
      <c r="H22" s="100" t="s">
        <v>563</v>
      </c>
      <c r="I22" s="101"/>
      <c r="J22" s="102"/>
      <c r="K22" s="102"/>
    </row>
    <row r="23" spans="1:11" ht="15.95" customHeight="1" x14ac:dyDescent="0.25">
      <c r="A23" s="76">
        <v>14</v>
      </c>
      <c r="B23" s="77" t="s">
        <v>577</v>
      </c>
      <c r="C23" s="76">
        <v>1</v>
      </c>
      <c r="F23" s="98">
        <v>430</v>
      </c>
      <c r="G23" s="99" t="s">
        <v>34</v>
      </c>
      <c r="H23" s="100" t="s">
        <v>563</v>
      </c>
      <c r="I23" s="101"/>
      <c r="J23" s="102"/>
      <c r="K23" s="102"/>
    </row>
    <row r="24" spans="1:11" ht="15.95" customHeight="1" x14ac:dyDescent="0.25">
      <c r="A24" s="76">
        <v>15</v>
      </c>
      <c r="B24" s="77" t="s">
        <v>578</v>
      </c>
      <c r="C24" s="76">
        <v>0</v>
      </c>
      <c r="F24" s="98">
        <v>431</v>
      </c>
      <c r="G24" s="99" t="s">
        <v>35</v>
      </c>
      <c r="H24" s="100" t="s">
        <v>563</v>
      </c>
      <c r="I24" s="101"/>
      <c r="J24" s="102"/>
      <c r="K24" s="102"/>
    </row>
    <row r="25" spans="1:11" ht="15.95" customHeight="1" x14ac:dyDescent="0.25">
      <c r="A25" s="76">
        <v>16</v>
      </c>
      <c r="B25" s="77" t="s">
        <v>579</v>
      </c>
      <c r="C25" s="76">
        <v>1</v>
      </c>
      <c r="F25" s="98">
        <v>432</v>
      </c>
      <c r="G25" s="99" t="s">
        <v>36</v>
      </c>
      <c r="H25" s="100" t="s">
        <v>563</v>
      </c>
      <c r="I25" s="101"/>
      <c r="J25" s="102"/>
      <c r="K25" s="102"/>
    </row>
    <row r="26" spans="1:11" ht="15.95" customHeight="1" x14ac:dyDescent="0.25">
      <c r="A26" s="76">
        <v>17</v>
      </c>
      <c r="B26" s="77" t="s">
        <v>580</v>
      </c>
      <c r="C26" s="76">
        <v>1</v>
      </c>
      <c r="F26" s="98">
        <v>435</v>
      </c>
      <c r="G26" s="99" t="s">
        <v>37</v>
      </c>
      <c r="H26" s="100" t="s">
        <v>563</v>
      </c>
      <c r="I26" s="101"/>
      <c r="J26" s="102"/>
      <c r="K26" s="102"/>
    </row>
    <row r="27" spans="1:11" ht="15.95" customHeight="1" x14ac:dyDescent="0.25">
      <c r="A27" s="76">
        <v>18</v>
      </c>
      <c r="B27" s="77" t="s">
        <v>581</v>
      </c>
      <c r="C27" s="76">
        <v>1</v>
      </c>
      <c r="F27" s="98">
        <v>436</v>
      </c>
      <c r="G27" s="99" t="s">
        <v>38</v>
      </c>
      <c r="H27" s="100" t="s">
        <v>563</v>
      </c>
      <c r="I27" s="101"/>
      <c r="J27" s="102"/>
      <c r="K27" s="102"/>
    </row>
    <row r="28" spans="1:11" ht="15.95" customHeight="1" x14ac:dyDescent="0.25">
      <c r="A28" s="76">
        <v>19</v>
      </c>
      <c r="B28" s="77" t="s">
        <v>582</v>
      </c>
      <c r="C28" s="76">
        <v>0</v>
      </c>
      <c r="D28" s="78" t="s">
        <v>583</v>
      </c>
      <c r="F28" s="98">
        <v>437</v>
      </c>
      <c r="G28" s="99" t="s">
        <v>1008</v>
      </c>
      <c r="H28" s="100" t="s">
        <v>563</v>
      </c>
      <c r="I28" s="101"/>
      <c r="J28" s="102"/>
      <c r="K28" s="102"/>
    </row>
    <row r="29" spans="1:11" ht="15.95" customHeight="1" x14ac:dyDescent="0.25">
      <c r="A29" s="76">
        <v>20</v>
      </c>
      <c r="B29" s="77" t="s">
        <v>584</v>
      </c>
      <c r="C29" s="76">
        <v>1</v>
      </c>
      <c r="F29" s="98">
        <v>438</v>
      </c>
      <c r="G29" s="78" t="s">
        <v>40</v>
      </c>
      <c r="H29" s="100" t="s">
        <v>563</v>
      </c>
      <c r="I29" s="101"/>
      <c r="J29" s="102"/>
      <c r="K29" s="102"/>
    </row>
    <row r="30" spans="1:11" ht="15.95" customHeight="1" x14ac:dyDescent="0.25">
      <c r="A30" s="76">
        <v>21</v>
      </c>
      <c r="B30" s="77" t="s">
        <v>585</v>
      </c>
      <c r="C30" s="76">
        <v>0</v>
      </c>
      <c r="F30" s="98">
        <v>439</v>
      </c>
      <c r="G30" s="78" t="s">
        <v>41</v>
      </c>
      <c r="H30" s="100" t="s">
        <v>563</v>
      </c>
      <c r="I30" s="101"/>
      <c r="J30" s="102"/>
      <c r="K30" s="102"/>
    </row>
    <row r="31" spans="1:11" ht="15.95" customHeight="1" x14ac:dyDescent="0.25">
      <c r="A31" s="76">
        <v>22</v>
      </c>
      <c r="B31" s="77" t="s">
        <v>586</v>
      </c>
      <c r="C31" s="76">
        <v>0</v>
      </c>
      <c r="F31" s="98">
        <v>440</v>
      </c>
      <c r="G31" s="99" t="s">
        <v>42</v>
      </c>
      <c r="H31" s="100" t="s">
        <v>563</v>
      </c>
      <c r="I31" s="101"/>
      <c r="J31" s="102"/>
      <c r="K31" s="102"/>
    </row>
    <row r="32" spans="1:11" ht="15.95" customHeight="1" x14ac:dyDescent="0.25">
      <c r="A32" s="76">
        <v>23</v>
      </c>
      <c r="B32" s="77" t="s">
        <v>587</v>
      </c>
      <c r="C32" s="76">
        <v>1</v>
      </c>
      <c r="F32" s="98">
        <v>441</v>
      </c>
      <c r="G32" s="78" t="s">
        <v>43</v>
      </c>
      <c r="H32" s="100" t="s">
        <v>563</v>
      </c>
      <c r="I32" s="101"/>
      <c r="J32" s="102"/>
      <c r="K32" s="102"/>
    </row>
    <row r="33" spans="1:11" ht="15.95" customHeight="1" x14ac:dyDescent="0.25">
      <c r="A33" s="76">
        <v>24</v>
      </c>
      <c r="B33" s="77" t="s">
        <v>588</v>
      </c>
      <c r="C33" s="76">
        <v>1</v>
      </c>
      <c r="F33" s="98">
        <v>444</v>
      </c>
      <c r="G33" s="99" t="s">
        <v>45</v>
      </c>
      <c r="H33" s="100" t="s">
        <v>563</v>
      </c>
      <c r="I33" s="101"/>
      <c r="J33" s="102"/>
      <c r="K33" s="102"/>
    </row>
    <row r="34" spans="1:11" ht="15.95" customHeight="1" x14ac:dyDescent="0.25">
      <c r="A34" s="76">
        <v>25</v>
      </c>
      <c r="B34" s="77" t="s">
        <v>589</v>
      </c>
      <c r="C34" s="76">
        <v>1</v>
      </c>
      <c r="F34" s="98">
        <v>445</v>
      </c>
      <c r="G34" s="99" t="s">
        <v>46</v>
      </c>
      <c r="H34" s="100" t="s">
        <v>563</v>
      </c>
      <c r="I34" s="101"/>
      <c r="J34" s="102"/>
      <c r="K34" s="102"/>
    </row>
    <row r="35" spans="1:11" ht="15.95" customHeight="1" x14ac:dyDescent="0.25">
      <c r="A35" s="76">
        <v>26</v>
      </c>
      <c r="B35" s="77" t="s">
        <v>590</v>
      </c>
      <c r="C35" s="76">
        <v>1</v>
      </c>
      <c r="F35" s="98">
        <v>446</v>
      </c>
      <c r="G35" s="99" t="s">
        <v>47</v>
      </c>
      <c r="H35" s="100" t="s">
        <v>563</v>
      </c>
      <c r="I35" s="101"/>
      <c r="J35" s="102"/>
      <c r="K35" s="102"/>
    </row>
    <row r="36" spans="1:11" ht="15.95" customHeight="1" x14ac:dyDescent="0.25">
      <c r="A36" s="76">
        <v>27</v>
      </c>
      <c r="B36" s="77" t="s">
        <v>591</v>
      </c>
      <c r="C36" s="76">
        <v>1</v>
      </c>
      <c r="D36" s="78" t="s">
        <v>583</v>
      </c>
      <c r="F36" s="98">
        <v>447</v>
      </c>
      <c r="G36" s="78" t="s">
        <v>48</v>
      </c>
      <c r="H36" s="100" t="s">
        <v>563</v>
      </c>
      <c r="I36" s="101"/>
      <c r="J36" s="102"/>
      <c r="K36" s="102"/>
    </row>
    <row r="37" spans="1:11" ht="15.95" customHeight="1" x14ac:dyDescent="0.25">
      <c r="A37" s="76">
        <v>28</v>
      </c>
      <c r="B37" s="77" t="s">
        <v>592</v>
      </c>
      <c r="C37" s="76">
        <v>0</v>
      </c>
      <c r="D37" s="78" t="s">
        <v>593</v>
      </c>
      <c r="F37" s="98">
        <v>449</v>
      </c>
      <c r="G37" s="99" t="s">
        <v>49</v>
      </c>
      <c r="H37" s="100" t="s">
        <v>563</v>
      </c>
      <c r="I37" s="101"/>
      <c r="J37" s="102"/>
      <c r="K37" s="102"/>
    </row>
    <row r="38" spans="1:11" ht="15.95" customHeight="1" x14ac:dyDescent="0.25">
      <c r="A38" s="76">
        <v>29</v>
      </c>
      <c r="B38" s="77" t="s">
        <v>594</v>
      </c>
      <c r="C38" s="76">
        <v>0</v>
      </c>
      <c r="F38" s="98">
        <v>450</v>
      </c>
      <c r="G38" s="78" t="s">
        <v>50</v>
      </c>
      <c r="H38" s="100" t="s">
        <v>563</v>
      </c>
      <c r="I38" s="101"/>
      <c r="J38" s="102"/>
      <c r="K38" s="102"/>
    </row>
    <row r="39" spans="1:11" ht="15.95" customHeight="1" x14ac:dyDescent="0.25">
      <c r="A39" s="76">
        <v>30</v>
      </c>
      <c r="B39" s="77" t="s">
        <v>595</v>
      </c>
      <c r="C39" s="76">
        <v>1</v>
      </c>
      <c r="F39" s="98">
        <v>453</v>
      </c>
      <c r="G39" s="99" t="s">
        <v>51</v>
      </c>
      <c r="H39" s="100" t="s">
        <v>563</v>
      </c>
      <c r="I39" s="101"/>
      <c r="J39" s="102"/>
      <c r="K39" s="102"/>
    </row>
    <row r="40" spans="1:11" ht="15.95" customHeight="1" x14ac:dyDescent="0.25">
      <c r="A40" s="76">
        <v>31</v>
      </c>
      <c r="B40" s="77" t="s">
        <v>596</v>
      </c>
      <c r="C40" s="76">
        <v>1</v>
      </c>
      <c r="F40" s="98">
        <v>454</v>
      </c>
      <c r="G40" s="99" t="s">
        <v>52</v>
      </c>
      <c r="H40" s="100" t="s">
        <v>563</v>
      </c>
      <c r="I40" s="101"/>
      <c r="J40" s="102"/>
      <c r="K40" s="102"/>
    </row>
    <row r="41" spans="1:11" ht="15.95" customHeight="1" x14ac:dyDescent="0.25">
      <c r="A41" s="76">
        <v>32</v>
      </c>
      <c r="B41" s="77" t="s">
        <v>597</v>
      </c>
      <c r="C41" s="76">
        <v>0</v>
      </c>
      <c r="F41" s="98">
        <v>455</v>
      </c>
      <c r="G41" s="78" t="s">
        <v>53</v>
      </c>
      <c r="H41" s="100" t="s">
        <v>563</v>
      </c>
      <c r="I41" s="101"/>
      <c r="J41" s="102"/>
      <c r="K41" s="102"/>
    </row>
    <row r="42" spans="1:11" ht="15.95" customHeight="1" x14ac:dyDescent="0.25">
      <c r="A42" s="76">
        <v>33</v>
      </c>
      <c r="B42" s="77" t="s">
        <v>598</v>
      </c>
      <c r="C42" s="76">
        <v>0</v>
      </c>
      <c r="F42" s="98">
        <v>456</v>
      </c>
      <c r="G42" s="99" t="s">
        <v>54</v>
      </c>
      <c r="H42" s="100" t="s">
        <v>563</v>
      </c>
      <c r="I42" s="101"/>
      <c r="J42" s="102"/>
      <c r="K42" s="102"/>
    </row>
    <row r="43" spans="1:11" ht="15.95" customHeight="1" x14ac:dyDescent="0.25">
      <c r="A43" s="76">
        <v>34</v>
      </c>
      <c r="B43" s="77" t="s">
        <v>599</v>
      </c>
      <c r="C43" s="76">
        <v>0</v>
      </c>
      <c r="F43" s="98">
        <v>458</v>
      </c>
      <c r="G43" s="99" t="s">
        <v>56</v>
      </c>
      <c r="H43" s="100" t="s">
        <v>563</v>
      </c>
      <c r="I43" s="101"/>
      <c r="J43" s="102"/>
      <c r="K43" s="102"/>
    </row>
    <row r="44" spans="1:11" ht="15.95" customHeight="1" x14ac:dyDescent="0.25">
      <c r="A44" s="76">
        <v>35</v>
      </c>
      <c r="B44" s="77" t="s">
        <v>600</v>
      </c>
      <c r="C44" s="76">
        <v>1</v>
      </c>
      <c r="F44" s="98">
        <v>463</v>
      </c>
      <c r="G44" s="78" t="s">
        <v>57</v>
      </c>
      <c r="H44" s="100" t="s">
        <v>563</v>
      </c>
      <c r="I44" s="101"/>
      <c r="J44" s="102"/>
      <c r="K44" s="102"/>
    </row>
    <row r="45" spans="1:11" ht="15.95" customHeight="1" x14ac:dyDescent="0.25">
      <c r="A45" s="76">
        <v>36</v>
      </c>
      <c r="B45" s="77" t="s">
        <v>601</v>
      </c>
      <c r="C45" s="76">
        <v>1</v>
      </c>
      <c r="F45" s="98">
        <v>464</v>
      </c>
      <c r="G45" s="78" t="s">
        <v>58</v>
      </c>
      <c r="H45" s="100" t="s">
        <v>563</v>
      </c>
      <c r="I45" s="101"/>
      <c r="J45" s="102"/>
      <c r="K45" s="103"/>
    </row>
    <row r="46" spans="1:11" ht="15.95" customHeight="1" x14ac:dyDescent="0.25">
      <c r="A46" s="76">
        <v>37</v>
      </c>
      <c r="B46" s="77" t="s">
        <v>602</v>
      </c>
      <c r="C46" s="76">
        <v>0</v>
      </c>
      <c r="D46" s="78" t="s">
        <v>565</v>
      </c>
      <c r="F46" s="98">
        <v>466</v>
      </c>
      <c r="G46" s="99" t="s">
        <v>59</v>
      </c>
      <c r="H46" s="100" t="s">
        <v>563</v>
      </c>
      <c r="I46" s="101"/>
      <c r="J46" s="102"/>
      <c r="K46" s="103"/>
    </row>
    <row r="47" spans="1:11" ht="15.95" customHeight="1" x14ac:dyDescent="0.25">
      <c r="A47" s="76">
        <v>38</v>
      </c>
      <c r="B47" s="77" t="s">
        <v>603</v>
      </c>
      <c r="C47" s="76">
        <v>1</v>
      </c>
      <c r="F47" s="98">
        <v>469</v>
      </c>
      <c r="G47" s="99" t="s">
        <v>60</v>
      </c>
      <c r="H47" s="100" t="s">
        <v>563</v>
      </c>
      <c r="I47" s="101"/>
      <c r="J47" s="102"/>
      <c r="K47" s="103"/>
    </row>
    <row r="48" spans="1:11" ht="15.95" customHeight="1" x14ac:dyDescent="0.25">
      <c r="A48" s="76">
        <v>39</v>
      </c>
      <c r="B48" s="77" t="s">
        <v>604</v>
      </c>
      <c r="C48" s="76">
        <v>0</v>
      </c>
      <c r="D48" s="78" t="s">
        <v>593</v>
      </c>
      <c r="F48" s="98">
        <v>470</v>
      </c>
      <c r="G48" s="99" t="s">
        <v>61</v>
      </c>
      <c r="H48" s="100" t="s">
        <v>563</v>
      </c>
      <c r="I48" s="101"/>
      <c r="J48" s="102"/>
      <c r="K48" s="103"/>
    </row>
    <row r="49" spans="1:11" ht="15.95" customHeight="1" x14ac:dyDescent="0.25">
      <c r="A49" s="76">
        <v>40</v>
      </c>
      <c r="B49" s="77" t="s">
        <v>605</v>
      </c>
      <c r="C49" s="76">
        <v>1</v>
      </c>
      <c r="F49" s="98">
        <v>474</v>
      </c>
      <c r="G49" s="99" t="s">
        <v>62</v>
      </c>
      <c r="H49" s="100" t="s">
        <v>563</v>
      </c>
      <c r="I49" s="101"/>
      <c r="J49" s="102"/>
      <c r="K49" s="103"/>
    </row>
    <row r="50" spans="1:11" ht="15.95" customHeight="1" x14ac:dyDescent="0.25">
      <c r="A50" s="76">
        <v>41</v>
      </c>
      <c r="B50" s="77" t="s">
        <v>606</v>
      </c>
      <c r="C50" s="76">
        <v>1</v>
      </c>
      <c r="F50" s="98">
        <v>478</v>
      </c>
      <c r="G50" s="99" t="s">
        <v>64</v>
      </c>
      <c r="H50" s="100" t="s">
        <v>563</v>
      </c>
      <c r="I50" s="101"/>
      <c r="J50" s="102"/>
      <c r="K50" s="103"/>
    </row>
    <row r="51" spans="1:11" ht="15.95" customHeight="1" x14ac:dyDescent="0.25">
      <c r="A51" s="76">
        <v>42</v>
      </c>
      <c r="B51" s="77" t="s">
        <v>607</v>
      </c>
      <c r="C51" s="76">
        <v>0</v>
      </c>
      <c r="F51" s="98">
        <v>479</v>
      </c>
      <c r="G51" s="99" t="s">
        <v>65</v>
      </c>
      <c r="H51" s="100" t="s">
        <v>563</v>
      </c>
      <c r="I51" s="101"/>
      <c r="J51" s="102"/>
      <c r="K51" s="103"/>
    </row>
    <row r="52" spans="1:11" ht="15.95" customHeight="1" x14ac:dyDescent="0.25">
      <c r="A52" s="76">
        <v>43</v>
      </c>
      <c r="B52" s="77" t="s">
        <v>608</v>
      </c>
      <c r="C52" s="76">
        <v>1</v>
      </c>
      <c r="F52" s="98">
        <v>481</v>
      </c>
      <c r="G52" s="78" t="s">
        <v>66</v>
      </c>
      <c r="H52" s="100" t="s">
        <v>563</v>
      </c>
      <c r="I52" s="101"/>
      <c r="J52" s="102"/>
      <c r="K52" s="103"/>
    </row>
    <row r="53" spans="1:11" ht="15.95" customHeight="1" x14ac:dyDescent="0.25">
      <c r="A53" s="76">
        <v>44</v>
      </c>
      <c r="B53" s="77" t="s">
        <v>609</v>
      </c>
      <c r="C53" s="76">
        <v>1</v>
      </c>
      <c r="F53" s="98">
        <v>482</v>
      </c>
      <c r="G53" s="78" t="s">
        <v>67</v>
      </c>
      <c r="H53" s="100" t="s">
        <v>563</v>
      </c>
      <c r="I53" s="101"/>
      <c r="J53" s="102"/>
      <c r="K53" s="103"/>
    </row>
    <row r="54" spans="1:11" ht="15.95" customHeight="1" x14ac:dyDescent="0.25">
      <c r="A54" s="76">
        <v>45</v>
      </c>
      <c r="B54" s="77" t="s">
        <v>610</v>
      </c>
      <c r="C54" s="76">
        <v>1</v>
      </c>
      <c r="F54" s="98">
        <v>483</v>
      </c>
      <c r="G54" s="78" t="s">
        <v>68</v>
      </c>
      <c r="H54" s="100" t="s">
        <v>563</v>
      </c>
      <c r="I54" s="101"/>
      <c r="J54" s="102"/>
      <c r="K54" s="103"/>
    </row>
    <row r="55" spans="1:11" ht="15.95" customHeight="1" x14ac:dyDescent="0.25">
      <c r="A55" s="76">
        <v>46</v>
      </c>
      <c r="B55" s="77" t="s">
        <v>611</v>
      </c>
      <c r="C55" s="76">
        <v>1</v>
      </c>
      <c r="F55" s="98">
        <v>484</v>
      </c>
      <c r="G55" s="99" t="s">
        <v>69</v>
      </c>
      <c r="H55" s="100" t="s">
        <v>563</v>
      </c>
      <c r="I55" s="101"/>
      <c r="J55" s="102"/>
      <c r="K55" s="103"/>
    </row>
    <row r="56" spans="1:11" ht="15.95" customHeight="1" x14ac:dyDescent="0.25">
      <c r="A56" s="76">
        <v>47</v>
      </c>
      <c r="B56" s="77" t="s">
        <v>612</v>
      </c>
      <c r="C56" s="76">
        <v>0</v>
      </c>
      <c r="F56" s="98">
        <v>485</v>
      </c>
      <c r="G56" s="99" t="s">
        <v>70</v>
      </c>
      <c r="H56" s="100" t="s">
        <v>563</v>
      </c>
      <c r="I56" s="101"/>
      <c r="J56" s="102"/>
      <c r="K56" s="103"/>
    </row>
    <row r="57" spans="1:11" ht="15.95" customHeight="1" x14ac:dyDescent="0.25">
      <c r="A57" s="76">
        <v>48</v>
      </c>
      <c r="B57" s="77" t="s">
        <v>613</v>
      </c>
      <c r="C57" s="76">
        <v>1</v>
      </c>
      <c r="F57" s="98">
        <v>486</v>
      </c>
      <c r="G57" s="99" t="s">
        <v>1009</v>
      </c>
      <c r="H57" s="100" t="s">
        <v>563</v>
      </c>
      <c r="I57" s="101"/>
      <c r="J57" s="102"/>
      <c r="K57" s="103"/>
    </row>
    <row r="58" spans="1:11" ht="15.95" customHeight="1" x14ac:dyDescent="0.25">
      <c r="A58" s="76">
        <v>49</v>
      </c>
      <c r="B58" s="77" t="s">
        <v>614</v>
      </c>
      <c r="C58" s="76">
        <v>1</v>
      </c>
      <c r="F58" s="98">
        <v>487</v>
      </c>
      <c r="G58" s="99" t="s">
        <v>72</v>
      </c>
      <c r="H58" s="100" t="s">
        <v>563</v>
      </c>
      <c r="I58" s="101"/>
      <c r="J58" s="102"/>
      <c r="K58" s="103"/>
    </row>
    <row r="59" spans="1:11" ht="15.95" customHeight="1" x14ac:dyDescent="0.25">
      <c r="A59" s="76">
        <v>50</v>
      </c>
      <c r="B59" s="77" t="s">
        <v>615</v>
      </c>
      <c r="C59" s="76">
        <v>1</v>
      </c>
      <c r="F59" s="98">
        <v>488</v>
      </c>
      <c r="G59" s="99" t="s">
        <v>73</v>
      </c>
      <c r="H59" s="100" t="s">
        <v>563</v>
      </c>
      <c r="I59" s="101"/>
      <c r="J59" s="102"/>
      <c r="K59" s="103"/>
    </row>
    <row r="60" spans="1:11" ht="15.95" customHeight="1" x14ac:dyDescent="0.25">
      <c r="A60" s="76">
        <v>51</v>
      </c>
      <c r="B60" s="77" t="s">
        <v>616</v>
      </c>
      <c r="C60" s="76">
        <v>1</v>
      </c>
      <c r="F60" s="98">
        <v>489</v>
      </c>
      <c r="G60" s="99" t="s">
        <v>74</v>
      </c>
      <c r="H60" s="100" t="s">
        <v>563</v>
      </c>
      <c r="I60" s="101"/>
      <c r="J60" s="102"/>
      <c r="K60" s="103"/>
    </row>
    <row r="61" spans="1:11" ht="15.95" customHeight="1" x14ac:dyDescent="0.25">
      <c r="A61" s="76">
        <v>52</v>
      </c>
      <c r="B61" s="77" t="s">
        <v>617</v>
      </c>
      <c r="C61" s="76">
        <v>1</v>
      </c>
      <c r="F61" s="98">
        <v>491</v>
      </c>
      <c r="G61" s="78" t="s">
        <v>75</v>
      </c>
      <c r="H61" s="100" t="s">
        <v>563</v>
      </c>
      <c r="I61" s="101"/>
      <c r="J61" s="102"/>
      <c r="K61" s="103"/>
    </row>
    <row r="62" spans="1:11" ht="15.95" customHeight="1" x14ac:dyDescent="0.25">
      <c r="A62" s="76">
        <v>53</v>
      </c>
      <c r="B62" s="77" t="s">
        <v>618</v>
      </c>
      <c r="C62" s="76">
        <v>0</v>
      </c>
      <c r="F62" s="98">
        <v>492</v>
      </c>
      <c r="G62" s="78" t="s">
        <v>76</v>
      </c>
      <c r="H62" s="100" t="s">
        <v>563</v>
      </c>
      <c r="I62" s="101"/>
      <c r="J62" s="102"/>
      <c r="K62" s="103"/>
    </row>
    <row r="63" spans="1:11" ht="15.95" customHeight="1" x14ac:dyDescent="0.25">
      <c r="A63" s="76">
        <v>54</v>
      </c>
      <c r="B63" s="77" t="s">
        <v>619</v>
      </c>
      <c r="C63" s="76">
        <v>0</v>
      </c>
      <c r="F63" s="98">
        <v>493</v>
      </c>
      <c r="G63" s="99" t="s">
        <v>1010</v>
      </c>
      <c r="H63" s="100" t="s">
        <v>563</v>
      </c>
      <c r="I63" s="101"/>
      <c r="J63" s="102"/>
      <c r="K63" s="103"/>
    </row>
    <row r="64" spans="1:11" ht="15.95" customHeight="1" x14ac:dyDescent="0.25">
      <c r="A64" s="76">
        <v>55</v>
      </c>
      <c r="B64" s="77" t="s">
        <v>620</v>
      </c>
      <c r="C64" s="76">
        <v>0</v>
      </c>
      <c r="D64" s="78" t="s">
        <v>621</v>
      </c>
      <c r="F64" s="98">
        <v>494</v>
      </c>
      <c r="G64" s="78" t="s">
        <v>78</v>
      </c>
      <c r="H64" s="100" t="s">
        <v>563</v>
      </c>
      <c r="I64" s="101"/>
      <c r="J64" s="102"/>
      <c r="K64" s="103"/>
    </row>
    <row r="65" spans="1:11" ht="15.95" customHeight="1" x14ac:dyDescent="0.25">
      <c r="A65" s="76">
        <v>56</v>
      </c>
      <c r="B65" s="77" t="s">
        <v>622</v>
      </c>
      <c r="C65" s="76">
        <v>1</v>
      </c>
      <c r="F65" s="98">
        <v>496</v>
      </c>
      <c r="G65" s="99" t="s">
        <v>79</v>
      </c>
      <c r="H65" s="100" t="s">
        <v>563</v>
      </c>
      <c r="I65" s="101"/>
      <c r="J65" s="102"/>
      <c r="K65" s="103"/>
    </row>
    <row r="66" spans="1:11" ht="15.95" customHeight="1" x14ac:dyDescent="0.25">
      <c r="A66" s="76">
        <v>57</v>
      </c>
      <c r="B66" s="77" t="s">
        <v>623</v>
      </c>
      <c r="C66" s="76">
        <v>1</v>
      </c>
      <c r="F66" s="98">
        <v>497</v>
      </c>
      <c r="G66" s="99" t="s">
        <v>80</v>
      </c>
      <c r="H66" s="100" t="s">
        <v>563</v>
      </c>
      <c r="I66" s="101"/>
      <c r="J66" s="102"/>
      <c r="K66" s="103"/>
    </row>
    <row r="67" spans="1:11" ht="15.95" customHeight="1" x14ac:dyDescent="0.25">
      <c r="A67" s="76">
        <v>58</v>
      </c>
      <c r="B67" s="77" t="s">
        <v>624</v>
      </c>
      <c r="C67" s="76">
        <v>0</v>
      </c>
      <c r="F67" s="98">
        <v>498</v>
      </c>
      <c r="G67" s="78" t="s">
        <v>81</v>
      </c>
      <c r="H67" s="100" t="s">
        <v>563</v>
      </c>
      <c r="I67" s="101"/>
      <c r="J67" s="102"/>
      <c r="K67" s="103"/>
    </row>
    <row r="68" spans="1:11" ht="15.95" customHeight="1" x14ac:dyDescent="0.25">
      <c r="A68" s="76">
        <v>59</v>
      </c>
      <c r="B68" s="77" t="s">
        <v>625</v>
      </c>
      <c r="C68" s="76">
        <v>0</v>
      </c>
      <c r="F68" s="98">
        <v>499</v>
      </c>
      <c r="G68" s="99" t="s">
        <v>99</v>
      </c>
      <c r="H68" s="100" t="s">
        <v>563</v>
      </c>
      <c r="I68" s="101"/>
      <c r="J68" s="102"/>
      <c r="K68" s="103"/>
    </row>
    <row r="69" spans="1:11" ht="15.95" customHeight="1" x14ac:dyDescent="0.25">
      <c r="A69" s="76">
        <v>60</v>
      </c>
      <c r="B69" s="77" t="s">
        <v>626</v>
      </c>
      <c r="C69" s="76">
        <v>0</v>
      </c>
      <c r="F69" s="98">
        <v>3501</v>
      </c>
      <c r="G69" s="78" t="s">
        <v>83</v>
      </c>
      <c r="H69" s="100" t="s">
        <v>563</v>
      </c>
      <c r="I69" s="101"/>
      <c r="J69" s="102"/>
      <c r="K69" s="103"/>
    </row>
    <row r="70" spans="1:11" ht="15.95" customHeight="1" x14ac:dyDescent="0.25">
      <c r="A70" s="76">
        <v>61</v>
      </c>
      <c r="B70" s="77" t="s">
        <v>627</v>
      </c>
      <c r="C70" s="76">
        <v>1</v>
      </c>
      <c r="F70" s="98">
        <v>3502</v>
      </c>
      <c r="G70" s="78" t="s">
        <v>84</v>
      </c>
      <c r="H70" s="100" t="s">
        <v>563</v>
      </c>
      <c r="I70" s="101"/>
      <c r="J70" s="102"/>
      <c r="K70" s="103"/>
    </row>
    <row r="71" spans="1:11" ht="15.95" customHeight="1" x14ac:dyDescent="0.25">
      <c r="A71" s="76">
        <v>62</v>
      </c>
      <c r="B71" s="77" t="s">
        <v>628</v>
      </c>
      <c r="C71" s="76">
        <v>0</v>
      </c>
      <c r="F71" s="98">
        <v>3503</v>
      </c>
      <c r="G71" s="99" t="s">
        <v>100</v>
      </c>
      <c r="H71" s="100" t="s">
        <v>563</v>
      </c>
      <c r="I71" s="101"/>
      <c r="J71" s="102"/>
      <c r="K71" s="103"/>
    </row>
    <row r="72" spans="1:11" ht="15.95" customHeight="1" x14ac:dyDescent="0.25">
      <c r="A72" s="76">
        <v>63</v>
      </c>
      <c r="B72" s="77" t="s">
        <v>629</v>
      </c>
      <c r="C72" s="76">
        <v>1</v>
      </c>
      <c r="F72" s="98">
        <v>3506</v>
      </c>
      <c r="G72" s="99" t="s">
        <v>87</v>
      </c>
      <c r="H72" s="100" t="s">
        <v>563</v>
      </c>
      <c r="I72" s="101"/>
      <c r="J72" s="102"/>
      <c r="K72" s="103"/>
    </row>
    <row r="73" spans="1:11" ht="15.95" customHeight="1" x14ac:dyDescent="0.25">
      <c r="A73" s="76">
        <v>64</v>
      </c>
      <c r="B73" s="77" t="s">
        <v>630</v>
      </c>
      <c r="C73" s="76">
        <v>1</v>
      </c>
      <c r="F73" s="98">
        <v>3508</v>
      </c>
      <c r="G73" s="78" t="s">
        <v>1011</v>
      </c>
      <c r="H73" s="100" t="s">
        <v>563</v>
      </c>
      <c r="I73" s="101"/>
      <c r="J73" s="102"/>
      <c r="K73" s="103"/>
    </row>
    <row r="74" spans="1:11" ht="15.95" customHeight="1" x14ac:dyDescent="0.25">
      <c r="A74" s="76">
        <v>65</v>
      </c>
      <c r="B74" s="77" t="s">
        <v>631</v>
      </c>
      <c r="C74" s="76">
        <v>1</v>
      </c>
      <c r="F74" s="98">
        <v>3509</v>
      </c>
      <c r="G74" s="99" t="s">
        <v>90</v>
      </c>
      <c r="H74" s="100" t="s">
        <v>563</v>
      </c>
      <c r="I74" s="101"/>
      <c r="J74" s="102"/>
      <c r="K74" s="103"/>
    </row>
    <row r="75" spans="1:11" ht="15.95" customHeight="1" x14ac:dyDescent="0.25">
      <c r="A75" s="76">
        <v>66</v>
      </c>
      <c r="B75" s="77" t="s">
        <v>632</v>
      </c>
      <c r="C75" s="76">
        <v>0</v>
      </c>
      <c r="F75" s="98">
        <v>3510</v>
      </c>
      <c r="G75" s="99" t="s">
        <v>101</v>
      </c>
      <c r="H75" s="100" t="s">
        <v>563</v>
      </c>
      <c r="I75" s="101"/>
      <c r="J75" s="102"/>
      <c r="K75" s="103"/>
    </row>
    <row r="76" spans="1:11" ht="15.95" customHeight="1" x14ac:dyDescent="0.25">
      <c r="A76" s="76">
        <v>67</v>
      </c>
      <c r="B76" s="77" t="s">
        <v>633</v>
      </c>
      <c r="C76" s="76">
        <v>1</v>
      </c>
      <c r="F76" s="98">
        <v>3513</v>
      </c>
      <c r="G76" s="99" t="s">
        <v>102</v>
      </c>
      <c r="H76" s="100" t="s">
        <v>563</v>
      </c>
      <c r="I76" s="101"/>
      <c r="J76" s="102"/>
      <c r="K76" s="103"/>
    </row>
    <row r="77" spans="1:11" ht="15.95" customHeight="1" x14ac:dyDescent="0.25">
      <c r="A77" s="76">
        <v>68</v>
      </c>
      <c r="B77" s="77" t="s">
        <v>634</v>
      </c>
      <c r="C77" s="76">
        <v>1</v>
      </c>
      <c r="F77" s="100">
        <v>3514</v>
      </c>
      <c r="G77" s="99" t="s">
        <v>103</v>
      </c>
      <c r="H77" s="100" t="s">
        <v>563</v>
      </c>
      <c r="I77" s="101"/>
      <c r="J77" s="102"/>
      <c r="K77" s="103"/>
    </row>
    <row r="78" spans="1:11" ht="15.95" customHeight="1" x14ac:dyDescent="0.25">
      <c r="A78" s="76">
        <v>69</v>
      </c>
      <c r="B78" s="77" t="s">
        <v>635</v>
      </c>
      <c r="C78" s="76">
        <v>0</v>
      </c>
      <c r="F78" s="100">
        <v>3515</v>
      </c>
      <c r="G78" s="99" t="s">
        <v>1012</v>
      </c>
      <c r="H78" s="100" t="s">
        <v>563</v>
      </c>
      <c r="I78" s="101"/>
      <c r="J78" s="102"/>
      <c r="K78" s="103"/>
    </row>
    <row r="79" spans="1:11" ht="15.95" customHeight="1" x14ac:dyDescent="0.25">
      <c r="A79" s="76">
        <v>70</v>
      </c>
      <c r="B79" s="77" t="s">
        <v>636</v>
      </c>
      <c r="C79" s="76">
        <v>0</v>
      </c>
      <c r="F79" s="100">
        <v>3516</v>
      </c>
      <c r="G79" s="99" t="s">
        <v>104</v>
      </c>
      <c r="H79" s="100" t="s">
        <v>563</v>
      </c>
      <c r="I79" s="101"/>
      <c r="J79" s="102"/>
      <c r="K79" s="103"/>
    </row>
    <row r="80" spans="1:11" ht="15.95" customHeight="1" x14ac:dyDescent="0.25">
      <c r="A80" s="76">
        <v>71</v>
      </c>
      <c r="B80" s="77" t="s">
        <v>637</v>
      </c>
      <c r="C80" s="76">
        <v>1</v>
      </c>
      <c r="F80" s="100">
        <v>3517</v>
      </c>
      <c r="G80" s="99" t="s">
        <v>105</v>
      </c>
      <c r="H80" s="100" t="s">
        <v>563</v>
      </c>
      <c r="I80" s="101"/>
      <c r="J80" s="102"/>
      <c r="K80" s="103"/>
    </row>
    <row r="81" spans="1:11" ht="15.95" customHeight="1" x14ac:dyDescent="0.25">
      <c r="A81" s="76">
        <v>72</v>
      </c>
      <c r="B81" s="77" t="s">
        <v>638</v>
      </c>
      <c r="C81" s="76">
        <v>1</v>
      </c>
      <c r="F81" s="100">
        <v>3518</v>
      </c>
      <c r="G81" s="99" t="s">
        <v>1013</v>
      </c>
      <c r="H81" s="100" t="s">
        <v>563</v>
      </c>
      <c r="I81" s="101"/>
      <c r="J81" s="102"/>
      <c r="K81" s="103"/>
    </row>
    <row r="82" spans="1:11" ht="15.95" customHeight="1" x14ac:dyDescent="0.25">
      <c r="A82" s="76">
        <v>73</v>
      </c>
      <c r="B82" s="77" t="s">
        <v>639</v>
      </c>
      <c r="C82" s="76">
        <v>1</v>
      </c>
      <c r="F82" s="98"/>
      <c r="G82" s="99"/>
      <c r="H82" s="100"/>
      <c r="I82" s="101"/>
      <c r="J82" s="102"/>
      <c r="K82" s="102"/>
    </row>
    <row r="83" spans="1:11" ht="15.95" customHeight="1" x14ac:dyDescent="0.25">
      <c r="A83" s="76">
        <v>74</v>
      </c>
      <c r="B83" s="77" t="s">
        <v>640</v>
      </c>
      <c r="C83" s="76">
        <v>1</v>
      </c>
      <c r="F83" s="98"/>
      <c r="G83" s="99"/>
      <c r="H83" s="100"/>
      <c r="J83" s="102"/>
      <c r="K83" s="102"/>
    </row>
    <row r="84" spans="1:11" ht="15.95" customHeight="1" x14ac:dyDescent="0.25">
      <c r="A84" s="76">
        <v>75</v>
      </c>
      <c r="B84" s="77" t="s">
        <v>641</v>
      </c>
      <c r="C84" s="76">
        <v>0</v>
      </c>
      <c r="F84" s="81"/>
      <c r="G84" s="81"/>
      <c r="H84" s="100"/>
      <c r="J84" s="102"/>
      <c r="K84" s="102"/>
    </row>
    <row r="85" spans="1:11" ht="15.95" customHeight="1" x14ac:dyDescent="0.25">
      <c r="A85" s="76">
        <v>76</v>
      </c>
      <c r="B85" s="77" t="s">
        <v>642</v>
      </c>
      <c r="C85" s="76">
        <v>0</v>
      </c>
      <c r="F85" s="81"/>
      <c r="G85" s="81"/>
      <c r="H85" s="100"/>
      <c r="J85" s="102"/>
      <c r="K85" s="102"/>
    </row>
    <row r="86" spans="1:11" ht="15.95" customHeight="1" x14ac:dyDescent="0.25">
      <c r="A86" s="76">
        <v>77</v>
      </c>
      <c r="B86" s="77" t="s">
        <v>643</v>
      </c>
      <c r="C86" s="76">
        <v>1</v>
      </c>
      <c r="F86" s="81"/>
      <c r="G86" s="81"/>
      <c r="H86" s="100"/>
      <c r="J86" s="102"/>
      <c r="K86" s="102"/>
    </row>
    <row r="87" spans="1:11" ht="15.95" customHeight="1" x14ac:dyDescent="0.25">
      <c r="A87" s="76">
        <v>78</v>
      </c>
      <c r="B87" s="77" t="s">
        <v>644</v>
      </c>
      <c r="C87" s="76">
        <v>1</v>
      </c>
      <c r="F87" s="81"/>
      <c r="G87" s="81"/>
      <c r="H87" s="100"/>
      <c r="J87" s="102"/>
      <c r="K87" s="102"/>
    </row>
    <row r="88" spans="1:11" ht="15.95" customHeight="1" x14ac:dyDescent="0.25">
      <c r="A88" s="76">
        <v>79</v>
      </c>
      <c r="B88" s="77" t="s">
        <v>645</v>
      </c>
      <c r="C88" s="76">
        <v>1</v>
      </c>
      <c r="F88" s="98"/>
      <c r="G88" s="99"/>
      <c r="H88" s="100"/>
      <c r="J88" s="102"/>
      <c r="K88" s="102"/>
    </row>
    <row r="89" spans="1:11" ht="15.95" customHeight="1" x14ac:dyDescent="0.25">
      <c r="A89" s="76">
        <v>80</v>
      </c>
      <c r="B89" s="77" t="s">
        <v>646</v>
      </c>
      <c r="C89" s="76">
        <v>0</v>
      </c>
      <c r="F89" s="98"/>
      <c r="G89" s="99"/>
      <c r="H89" s="98"/>
      <c r="J89" s="102"/>
      <c r="K89" s="102"/>
    </row>
    <row r="90" spans="1:11" ht="15.95" customHeight="1" x14ac:dyDescent="0.25">
      <c r="A90" s="76">
        <v>81</v>
      </c>
      <c r="B90" s="77" t="s">
        <v>647</v>
      </c>
      <c r="C90" s="76">
        <v>0</v>
      </c>
      <c r="F90" s="100"/>
      <c r="G90" s="99"/>
      <c r="H90" s="100"/>
      <c r="J90" s="102"/>
      <c r="K90" s="102"/>
    </row>
    <row r="91" spans="1:11" ht="15.95" customHeight="1" x14ac:dyDescent="0.25">
      <c r="A91" s="76">
        <v>82</v>
      </c>
      <c r="B91" s="77" t="s">
        <v>648</v>
      </c>
      <c r="C91" s="76">
        <v>1</v>
      </c>
      <c r="F91" s="100"/>
      <c r="G91" s="99"/>
      <c r="H91" s="100"/>
      <c r="J91" s="102"/>
      <c r="K91" s="102"/>
    </row>
    <row r="92" spans="1:11" ht="15.95" customHeight="1" x14ac:dyDescent="0.25">
      <c r="A92" s="76">
        <v>83</v>
      </c>
      <c r="B92" s="77" t="s">
        <v>649</v>
      </c>
      <c r="C92" s="76">
        <v>1</v>
      </c>
      <c r="F92" s="79"/>
      <c r="G92" s="104"/>
      <c r="H92" s="79"/>
      <c r="J92" s="102"/>
      <c r="K92" s="102"/>
    </row>
    <row r="93" spans="1:11" ht="15.95" customHeight="1" x14ac:dyDescent="0.25">
      <c r="A93" s="76">
        <v>84</v>
      </c>
      <c r="B93" s="77" t="s">
        <v>650</v>
      </c>
      <c r="C93" s="76">
        <v>0</v>
      </c>
      <c r="J93" s="102"/>
      <c r="K93" s="102"/>
    </row>
    <row r="94" spans="1:11" ht="15.95" customHeight="1" x14ac:dyDescent="0.25">
      <c r="A94" s="76">
        <v>85</v>
      </c>
      <c r="B94" s="77" t="s">
        <v>651</v>
      </c>
      <c r="C94" s="76">
        <v>1</v>
      </c>
      <c r="F94" s="98"/>
      <c r="G94" s="99"/>
      <c r="H94" s="100"/>
      <c r="J94" s="102"/>
      <c r="K94" s="102"/>
    </row>
    <row r="95" spans="1:11" ht="15.95" customHeight="1" x14ac:dyDescent="0.25">
      <c r="A95" s="76">
        <v>86</v>
      </c>
      <c r="B95" s="77" t="s">
        <v>652</v>
      </c>
      <c r="C95" s="76">
        <v>1</v>
      </c>
      <c r="F95" s="105"/>
      <c r="G95" s="106"/>
      <c r="H95" s="105"/>
      <c r="J95" s="102"/>
      <c r="K95" s="102"/>
    </row>
    <row r="96" spans="1:11" ht="15.95" customHeight="1" x14ac:dyDescent="0.25">
      <c r="A96" s="76">
        <v>87</v>
      </c>
      <c r="B96" s="77" t="s">
        <v>653</v>
      </c>
      <c r="C96" s="76">
        <v>1</v>
      </c>
      <c r="J96" s="102"/>
      <c r="K96" s="102"/>
    </row>
    <row r="97" spans="1:11" ht="15.95" customHeight="1" x14ac:dyDescent="0.25">
      <c r="A97" s="76">
        <v>88</v>
      </c>
      <c r="B97" s="77" t="s">
        <v>654</v>
      </c>
      <c r="C97" s="76">
        <v>1</v>
      </c>
      <c r="J97" s="102"/>
      <c r="K97" s="102"/>
    </row>
    <row r="98" spans="1:11" ht="15.95" customHeight="1" x14ac:dyDescent="0.25">
      <c r="A98" s="76">
        <v>89</v>
      </c>
      <c r="B98" s="77" t="s">
        <v>655</v>
      </c>
      <c r="C98" s="76">
        <v>1</v>
      </c>
      <c r="J98" s="102"/>
      <c r="K98" s="102"/>
    </row>
    <row r="99" spans="1:11" ht="15.95" customHeight="1" x14ac:dyDescent="0.25">
      <c r="A99" s="76">
        <v>90</v>
      </c>
      <c r="B99" s="77" t="s">
        <v>656</v>
      </c>
      <c r="C99" s="76">
        <v>0</v>
      </c>
      <c r="J99" s="102"/>
      <c r="K99" s="102"/>
    </row>
    <row r="100" spans="1:11" ht="15.95" customHeight="1" x14ac:dyDescent="0.25">
      <c r="A100" s="76">
        <v>91</v>
      </c>
      <c r="B100" s="77" t="s">
        <v>657</v>
      </c>
      <c r="C100" s="76">
        <v>1</v>
      </c>
      <c r="J100" s="102"/>
      <c r="K100" s="102"/>
    </row>
    <row r="101" spans="1:11" ht="15.95" customHeight="1" x14ac:dyDescent="0.25">
      <c r="A101" s="76">
        <v>92</v>
      </c>
      <c r="B101" s="77" t="s">
        <v>658</v>
      </c>
      <c r="C101" s="76">
        <v>0</v>
      </c>
      <c r="J101" s="102"/>
      <c r="K101" s="102"/>
    </row>
    <row r="102" spans="1:11" ht="15.95" customHeight="1" x14ac:dyDescent="0.25">
      <c r="A102" s="76">
        <v>93</v>
      </c>
      <c r="B102" s="77" t="s">
        <v>659</v>
      </c>
      <c r="C102" s="76">
        <v>1</v>
      </c>
      <c r="J102" s="102"/>
      <c r="K102" s="102"/>
    </row>
    <row r="103" spans="1:11" ht="15.95" customHeight="1" x14ac:dyDescent="0.25">
      <c r="A103" s="76">
        <v>94</v>
      </c>
      <c r="B103" s="77" t="s">
        <v>660</v>
      </c>
      <c r="C103" s="76">
        <v>1</v>
      </c>
      <c r="J103" s="102"/>
      <c r="K103" s="102"/>
    </row>
    <row r="104" spans="1:11" ht="15.95" customHeight="1" x14ac:dyDescent="0.25">
      <c r="A104" s="76">
        <v>95</v>
      </c>
      <c r="B104" s="77" t="s">
        <v>661</v>
      </c>
      <c r="C104" s="76">
        <v>1</v>
      </c>
      <c r="J104" s="102"/>
      <c r="K104" s="102"/>
    </row>
    <row r="105" spans="1:11" ht="15.95" customHeight="1" x14ac:dyDescent="0.25">
      <c r="A105" s="76">
        <v>96</v>
      </c>
      <c r="B105" s="77" t="s">
        <v>662</v>
      </c>
      <c r="C105" s="76">
        <v>1</v>
      </c>
      <c r="J105" s="102"/>
      <c r="K105" s="102"/>
    </row>
    <row r="106" spans="1:11" ht="15.95" customHeight="1" x14ac:dyDescent="0.25">
      <c r="A106" s="76">
        <v>97</v>
      </c>
      <c r="B106" s="77" t="s">
        <v>663</v>
      </c>
      <c r="C106" s="76">
        <v>1</v>
      </c>
      <c r="J106" s="102"/>
      <c r="K106" s="102"/>
    </row>
    <row r="107" spans="1:11" ht="15.95" customHeight="1" x14ac:dyDescent="0.25">
      <c r="A107" s="76">
        <v>98</v>
      </c>
      <c r="B107" s="77" t="s">
        <v>664</v>
      </c>
      <c r="C107" s="76">
        <v>1</v>
      </c>
      <c r="J107" s="102"/>
      <c r="K107" s="102"/>
    </row>
    <row r="108" spans="1:11" ht="15.95" customHeight="1" x14ac:dyDescent="0.25">
      <c r="A108" s="76">
        <v>99</v>
      </c>
      <c r="B108" s="77" t="s">
        <v>665</v>
      </c>
      <c r="C108" s="76">
        <v>1</v>
      </c>
      <c r="J108" s="102"/>
      <c r="K108" s="102"/>
    </row>
    <row r="109" spans="1:11" ht="15.95" customHeight="1" x14ac:dyDescent="0.25">
      <c r="A109" s="76">
        <v>100</v>
      </c>
      <c r="B109" s="77" t="s">
        <v>666</v>
      </c>
      <c r="C109" s="76">
        <v>1</v>
      </c>
      <c r="J109" s="102"/>
      <c r="K109" s="102"/>
    </row>
    <row r="110" spans="1:11" ht="15.95" customHeight="1" x14ac:dyDescent="0.25">
      <c r="A110" s="76">
        <v>101</v>
      </c>
      <c r="B110" s="77" t="s">
        <v>667</v>
      </c>
      <c r="C110" s="76">
        <v>1</v>
      </c>
      <c r="J110" s="102"/>
      <c r="K110" s="102"/>
    </row>
    <row r="111" spans="1:11" ht="15.95" customHeight="1" x14ac:dyDescent="0.25">
      <c r="A111" s="76">
        <v>102</v>
      </c>
      <c r="B111" s="77" t="s">
        <v>668</v>
      </c>
      <c r="C111" s="76">
        <v>0</v>
      </c>
      <c r="D111" s="78" t="s">
        <v>583</v>
      </c>
      <c r="J111" s="102"/>
      <c r="K111" s="102"/>
    </row>
    <row r="112" spans="1:11" ht="15.95" customHeight="1" x14ac:dyDescent="0.25">
      <c r="A112" s="76">
        <v>103</v>
      </c>
      <c r="B112" s="77" t="s">
        <v>669</v>
      </c>
      <c r="C112" s="76">
        <v>1</v>
      </c>
      <c r="J112" s="102"/>
      <c r="K112" s="102"/>
    </row>
    <row r="113" spans="1:11" ht="15.95" customHeight="1" x14ac:dyDescent="0.25">
      <c r="A113" s="76">
        <v>104</v>
      </c>
      <c r="B113" s="77" t="s">
        <v>211</v>
      </c>
      <c r="C113" s="76">
        <v>0</v>
      </c>
      <c r="J113" s="102"/>
      <c r="K113" s="102"/>
    </row>
    <row r="114" spans="1:11" ht="15.95" customHeight="1" x14ac:dyDescent="0.25">
      <c r="A114" s="76">
        <v>105</v>
      </c>
      <c r="B114" s="77" t="s">
        <v>670</v>
      </c>
      <c r="C114" s="76">
        <v>1</v>
      </c>
      <c r="J114" s="102"/>
      <c r="K114" s="102"/>
    </row>
    <row r="115" spans="1:11" ht="15.95" customHeight="1" x14ac:dyDescent="0.25">
      <c r="A115" s="76">
        <v>106</v>
      </c>
      <c r="B115" s="77" t="s">
        <v>671</v>
      </c>
      <c r="C115" s="76">
        <v>0</v>
      </c>
      <c r="J115" s="102"/>
      <c r="K115" s="102"/>
    </row>
    <row r="116" spans="1:11" ht="15.95" customHeight="1" x14ac:dyDescent="0.25">
      <c r="A116" s="76">
        <v>107</v>
      </c>
      <c r="B116" s="77" t="s">
        <v>672</v>
      </c>
      <c r="C116" s="76">
        <v>1</v>
      </c>
      <c r="J116" s="102"/>
      <c r="K116" s="102"/>
    </row>
    <row r="117" spans="1:11" ht="15.95" customHeight="1" x14ac:dyDescent="0.25">
      <c r="A117" s="76">
        <v>108</v>
      </c>
      <c r="B117" s="77" t="s">
        <v>673</v>
      </c>
      <c r="C117" s="76">
        <v>0</v>
      </c>
      <c r="J117" s="102"/>
      <c r="K117" s="102"/>
    </row>
    <row r="118" spans="1:11" ht="15.95" customHeight="1" x14ac:dyDescent="0.25">
      <c r="A118" s="76">
        <v>109</v>
      </c>
      <c r="B118" s="77" t="s">
        <v>674</v>
      </c>
      <c r="C118" s="76">
        <v>0</v>
      </c>
      <c r="J118" s="102"/>
      <c r="K118" s="102"/>
    </row>
    <row r="119" spans="1:11" ht="15.95" customHeight="1" x14ac:dyDescent="0.25">
      <c r="A119" s="76">
        <v>110</v>
      </c>
      <c r="B119" s="77" t="s">
        <v>675</v>
      </c>
      <c r="C119" s="76">
        <v>1</v>
      </c>
      <c r="J119" s="102"/>
      <c r="K119" s="102"/>
    </row>
    <row r="120" spans="1:11" ht="15.95" customHeight="1" x14ac:dyDescent="0.25">
      <c r="A120" s="76">
        <v>111</v>
      </c>
      <c r="B120" s="77" t="s">
        <v>676</v>
      </c>
      <c r="C120" s="76">
        <v>1</v>
      </c>
      <c r="J120" s="102"/>
      <c r="K120" s="102"/>
    </row>
    <row r="121" spans="1:11" ht="15.95" customHeight="1" x14ac:dyDescent="0.25">
      <c r="A121" s="76">
        <v>112</v>
      </c>
      <c r="B121" s="77" t="s">
        <v>677</v>
      </c>
      <c r="C121" s="76">
        <v>0</v>
      </c>
      <c r="D121" s="78" t="s">
        <v>621</v>
      </c>
      <c r="J121" s="102"/>
      <c r="K121" s="102"/>
    </row>
    <row r="122" spans="1:11" ht="15.95" customHeight="1" x14ac:dyDescent="0.25">
      <c r="A122" s="76">
        <v>113</v>
      </c>
      <c r="B122" s="77" t="s">
        <v>678</v>
      </c>
      <c r="C122" s="76">
        <v>0</v>
      </c>
      <c r="J122" s="102"/>
      <c r="K122" s="102"/>
    </row>
    <row r="123" spans="1:11" ht="15.95" customHeight="1" x14ac:dyDescent="0.25">
      <c r="A123" s="76">
        <v>114</v>
      </c>
      <c r="B123" s="77" t="s">
        <v>679</v>
      </c>
      <c r="C123" s="76">
        <v>1</v>
      </c>
      <c r="J123" s="102"/>
      <c r="K123" s="102"/>
    </row>
    <row r="124" spans="1:11" ht="15.95" customHeight="1" x14ac:dyDescent="0.25">
      <c r="A124" s="76">
        <v>115</v>
      </c>
      <c r="B124" s="77" t="s">
        <v>680</v>
      </c>
      <c r="C124" s="76">
        <v>0</v>
      </c>
      <c r="J124" s="102"/>
      <c r="K124" s="102"/>
    </row>
    <row r="125" spans="1:11" ht="15.95" customHeight="1" x14ac:dyDescent="0.25">
      <c r="A125" s="76">
        <v>116</v>
      </c>
      <c r="B125" s="77" t="s">
        <v>681</v>
      </c>
      <c r="C125" s="76">
        <v>0</v>
      </c>
      <c r="J125" s="102"/>
      <c r="K125" s="102"/>
    </row>
    <row r="126" spans="1:11" ht="15.95" customHeight="1" x14ac:dyDescent="0.25">
      <c r="A126" s="76">
        <v>117</v>
      </c>
      <c r="B126" s="77" t="s">
        <v>682</v>
      </c>
      <c r="C126" s="76">
        <v>1</v>
      </c>
      <c r="J126" s="102"/>
      <c r="K126" s="102"/>
    </row>
    <row r="127" spans="1:11" ht="15.95" customHeight="1" x14ac:dyDescent="0.25">
      <c r="A127" s="76">
        <v>118</v>
      </c>
      <c r="B127" s="77" t="s">
        <v>683</v>
      </c>
      <c r="C127" s="76">
        <v>1</v>
      </c>
      <c r="J127" s="102"/>
      <c r="K127" s="102"/>
    </row>
    <row r="128" spans="1:11" ht="15.95" customHeight="1" x14ac:dyDescent="0.25">
      <c r="A128" s="76">
        <v>119</v>
      </c>
      <c r="B128" s="77" t="s">
        <v>684</v>
      </c>
      <c r="C128" s="76">
        <v>0</v>
      </c>
      <c r="J128" s="102"/>
      <c r="K128" s="102"/>
    </row>
    <row r="129" spans="1:11" ht="15.95" customHeight="1" x14ac:dyDescent="0.25">
      <c r="A129" s="76">
        <v>120</v>
      </c>
      <c r="B129" s="77" t="s">
        <v>685</v>
      </c>
      <c r="C129" s="76">
        <v>0</v>
      </c>
      <c r="J129" s="102"/>
      <c r="K129" s="102"/>
    </row>
    <row r="130" spans="1:11" ht="15.95" customHeight="1" x14ac:dyDescent="0.25">
      <c r="A130" s="76">
        <v>121</v>
      </c>
      <c r="B130" s="77" t="s">
        <v>686</v>
      </c>
      <c r="C130" s="76">
        <v>1</v>
      </c>
      <c r="J130" s="102"/>
      <c r="K130" s="102"/>
    </row>
    <row r="131" spans="1:11" ht="15.95" customHeight="1" x14ac:dyDescent="0.25">
      <c r="A131" s="76">
        <v>122</v>
      </c>
      <c r="B131" s="77" t="s">
        <v>687</v>
      </c>
      <c r="C131" s="76">
        <v>1</v>
      </c>
      <c r="J131" s="102"/>
      <c r="K131" s="102"/>
    </row>
    <row r="132" spans="1:11" ht="15.95" customHeight="1" x14ac:dyDescent="0.25">
      <c r="A132" s="76">
        <v>123</v>
      </c>
      <c r="B132" s="77" t="s">
        <v>688</v>
      </c>
      <c r="C132" s="76">
        <v>0</v>
      </c>
      <c r="J132" s="102"/>
      <c r="K132" s="102"/>
    </row>
    <row r="133" spans="1:11" ht="15.95" customHeight="1" x14ac:dyDescent="0.25">
      <c r="A133" s="76">
        <v>124</v>
      </c>
      <c r="B133" s="77" t="s">
        <v>689</v>
      </c>
      <c r="C133" s="76">
        <v>0</v>
      </c>
      <c r="J133" s="102"/>
      <c r="K133" s="102"/>
    </row>
    <row r="134" spans="1:11" ht="15.95" customHeight="1" x14ac:dyDescent="0.25">
      <c r="A134" s="76">
        <v>125</v>
      </c>
      <c r="B134" s="77" t="s">
        <v>690</v>
      </c>
      <c r="C134" s="76">
        <v>1</v>
      </c>
      <c r="J134" s="102"/>
      <c r="K134" s="102"/>
    </row>
    <row r="135" spans="1:11" ht="15.95" customHeight="1" x14ac:dyDescent="0.25">
      <c r="A135" s="76">
        <v>126</v>
      </c>
      <c r="B135" s="77" t="s">
        <v>691</v>
      </c>
      <c r="C135" s="76">
        <v>0</v>
      </c>
      <c r="D135" s="78" t="s">
        <v>621</v>
      </c>
      <c r="J135" s="102"/>
      <c r="K135" s="102"/>
    </row>
    <row r="136" spans="1:11" ht="15.95" customHeight="1" x14ac:dyDescent="0.25">
      <c r="A136" s="76">
        <v>127</v>
      </c>
      <c r="B136" s="77" t="s">
        <v>692</v>
      </c>
      <c r="C136" s="76">
        <v>1</v>
      </c>
      <c r="J136" s="102"/>
      <c r="K136" s="102"/>
    </row>
    <row r="137" spans="1:11" ht="15.95" customHeight="1" x14ac:dyDescent="0.25">
      <c r="A137" s="76">
        <v>128</v>
      </c>
      <c r="B137" s="77" t="s">
        <v>693</v>
      </c>
      <c r="C137" s="76">
        <v>1</v>
      </c>
      <c r="J137" s="102"/>
      <c r="K137" s="102"/>
    </row>
    <row r="138" spans="1:11" ht="15.95" customHeight="1" x14ac:dyDescent="0.25">
      <c r="A138" s="76">
        <v>129</v>
      </c>
      <c r="B138" s="77" t="s">
        <v>694</v>
      </c>
      <c r="C138" s="76">
        <v>0</v>
      </c>
      <c r="J138" s="102"/>
      <c r="K138" s="102"/>
    </row>
    <row r="139" spans="1:11" ht="15.95" customHeight="1" x14ac:dyDescent="0.25">
      <c r="A139" s="76">
        <v>130</v>
      </c>
      <c r="B139" s="77" t="s">
        <v>695</v>
      </c>
      <c r="C139" s="76">
        <v>0</v>
      </c>
      <c r="J139" s="102"/>
      <c r="K139" s="102"/>
    </row>
    <row r="140" spans="1:11" ht="15.95" customHeight="1" x14ac:dyDescent="0.25">
      <c r="A140" s="76">
        <v>131</v>
      </c>
      <c r="B140" s="77" t="s">
        <v>696</v>
      </c>
      <c r="C140" s="76">
        <v>1</v>
      </c>
      <c r="J140" s="102"/>
      <c r="K140" s="102"/>
    </row>
    <row r="141" spans="1:11" ht="15.95" customHeight="1" x14ac:dyDescent="0.25">
      <c r="A141" s="76">
        <v>132</v>
      </c>
      <c r="B141" s="77" t="s">
        <v>697</v>
      </c>
      <c r="C141" s="76">
        <v>0</v>
      </c>
      <c r="J141" s="102"/>
      <c r="K141" s="102"/>
    </row>
    <row r="142" spans="1:11" ht="15.95" customHeight="1" x14ac:dyDescent="0.25">
      <c r="A142" s="76">
        <v>133</v>
      </c>
      <c r="B142" s="77" t="s">
        <v>698</v>
      </c>
      <c r="C142" s="76">
        <v>1</v>
      </c>
      <c r="J142" s="102"/>
      <c r="K142" s="102"/>
    </row>
    <row r="143" spans="1:11" ht="15.95" customHeight="1" x14ac:dyDescent="0.25">
      <c r="A143" s="76">
        <v>134</v>
      </c>
      <c r="B143" s="77" t="s">
        <v>699</v>
      </c>
      <c r="C143" s="76">
        <v>0</v>
      </c>
      <c r="J143" s="102"/>
      <c r="K143" s="102"/>
    </row>
    <row r="144" spans="1:11" ht="15.95" customHeight="1" x14ac:dyDescent="0.25">
      <c r="A144" s="76">
        <v>135</v>
      </c>
      <c r="B144" s="77" t="s">
        <v>700</v>
      </c>
      <c r="C144" s="76">
        <v>1</v>
      </c>
      <c r="J144" s="102"/>
      <c r="K144" s="102"/>
    </row>
    <row r="145" spans="1:11" ht="15.95" customHeight="1" x14ac:dyDescent="0.25">
      <c r="A145" s="76">
        <v>136</v>
      </c>
      <c r="B145" s="77" t="s">
        <v>701</v>
      </c>
      <c r="C145" s="76">
        <v>1</v>
      </c>
      <c r="J145" s="102"/>
      <c r="K145" s="102"/>
    </row>
    <row r="146" spans="1:11" ht="15.95" customHeight="1" x14ac:dyDescent="0.25">
      <c r="A146" s="76">
        <v>137</v>
      </c>
      <c r="B146" s="77" t="s">
        <v>702</v>
      </c>
      <c r="C146" s="76">
        <v>1</v>
      </c>
      <c r="J146" s="102"/>
      <c r="K146" s="102"/>
    </row>
    <row r="147" spans="1:11" ht="15.95" customHeight="1" x14ac:dyDescent="0.25">
      <c r="A147" s="76">
        <v>138</v>
      </c>
      <c r="B147" s="77" t="s">
        <v>703</v>
      </c>
      <c r="C147" s="76">
        <v>1</v>
      </c>
      <c r="J147" s="102"/>
      <c r="K147" s="102"/>
    </row>
    <row r="148" spans="1:11" ht="15.95" customHeight="1" x14ac:dyDescent="0.25">
      <c r="A148" s="76">
        <v>139</v>
      </c>
      <c r="B148" s="77" t="s">
        <v>704</v>
      </c>
      <c r="C148" s="76">
        <v>1</v>
      </c>
      <c r="J148" s="102"/>
      <c r="K148" s="102"/>
    </row>
    <row r="149" spans="1:11" ht="15.95" customHeight="1" x14ac:dyDescent="0.25">
      <c r="A149" s="76">
        <v>140</v>
      </c>
      <c r="B149" s="77" t="s">
        <v>705</v>
      </c>
      <c r="C149" s="76">
        <v>0</v>
      </c>
      <c r="J149" s="102"/>
      <c r="K149" s="102"/>
    </row>
    <row r="150" spans="1:11" ht="15.95" customHeight="1" x14ac:dyDescent="0.25">
      <c r="A150" s="76">
        <v>141</v>
      </c>
      <c r="B150" s="77" t="s">
        <v>706</v>
      </c>
      <c r="C150" s="76">
        <v>1</v>
      </c>
      <c r="J150" s="102"/>
      <c r="K150" s="102"/>
    </row>
    <row r="151" spans="1:11" ht="15.95" customHeight="1" x14ac:dyDescent="0.25">
      <c r="A151" s="76">
        <v>142</v>
      </c>
      <c r="B151" s="77" t="s">
        <v>707</v>
      </c>
      <c r="C151" s="76">
        <v>1</v>
      </c>
      <c r="J151" s="102"/>
      <c r="K151" s="102"/>
    </row>
    <row r="152" spans="1:11" ht="15.95" customHeight="1" x14ac:dyDescent="0.25">
      <c r="A152" s="76">
        <v>143</v>
      </c>
      <c r="B152" s="77" t="s">
        <v>708</v>
      </c>
      <c r="C152" s="76">
        <v>0</v>
      </c>
      <c r="J152" s="102"/>
      <c r="K152" s="102"/>
    </row>
    <row r="153" spans="1:11" ht="15.95" customHeight="1" x14ac:dyDescent="0.25">
      <c r="A153" s="76">
        <v>144</v>
      </c>
      <c r="B153" s="77" t="s">
        <v>709</v>
      </c>
      <c r="C153" s="76">
        <v>1</v>
      </c>
      <c r="J153" s="102"/>
      <c r="K153" s="102"/>
    </row>
    <row r="154" spans="1:11" ht="15.95" customHeight="1" x14ac:dyDescent="0.25">
      <c r="A154" s="76">
        <v>145</v>
      </c>
      <c r="B154" s="77" t="s">
        <v>710</v>
      </c>
      <c r="C154" s="76">
        <v>1</v>
      </c>
      <c r="J154" s="102"/>
      <c r="K154" s="102"/>
    </row>
    <row r="155" spans="1:11" ht="15.95" customHeight="1" x14ac:dyDescent="0.25">
      <c r="A155" s="76">
        <v>146</v>
      </c>
      <c r="B155" s="77" t="s">
        <v>711</v>
      </c>
      <c r="C155" s="76">
        <v>0</v>
      </c>
      <c r="D155" s="78" t="s">
        <v>583</v>
      </c>
      <c r="J155" s="102"/>
      <c r="K155" s="102"/>
    </row>
    <row r="156" spans="1:11" ht="15.95" customHeight="1" x14ac:dyDescent="0.25">
      <c r="A156" s="76">
        <v>147</v>
      </c>
      <c r="B156" s="77" t="s">
        <v>712</v>
      </c>
      <c r="C156" s="76">
        <v>0</v>
      </c>
      <c r="J156" s="102"/>
      <c r="K156" s="102"/>
    </row>
    <row r="157" spans="1:11" ht="15.95" customHeight="1" x14ac:dyDescent="0.25">
      <c r="A157" s="76">
        <v>148</v>
      </c>
      <c r="B157" s="77" t="s">
        <v>713</v>
      </c>
      <c r="C157" s="76">
        <v>0</v>
      </c>
      <c r="D157" s="78" t="s">
        <v>714</v>
      </c>
      <c r="J157" s="102"/>
      <c r="K157" s="102"/>
    </row>
    <row r="158" spans="1:11" ht="15.95" customHeight="1" x14ac:dyDescent="0.25">
      <c r="A158" s="76">
        <v>149</v>
      </c>
      <c r="B158" s="77" t="s">
        <v>715</v>
      </c>
      <c r="C158" s="76">
        <v>1</v>
      </c>
      <c r="J158" s="102"/>
      <c r="K158" s="102"/>
    </row>
    <row r="159" spans="1:11" ht="15.95" customHeight="1" x14ac:dyDescent="0.25">
      <c r="A159" s="76">
        <v>150</v>
      </c>
      <c r="B159" s="77" t="s">
        <v>716</v>
      </c>
      <c r="C159" s="76">
        <v>1</v>
      </c>
      <c r="J159" s="102"/>
      <c r="K159" s="102"/>
    </row>
    <row r="160" spans="1:11" ht="15.95" customHeight="1" x14ac:dyDescent="0.25">
      <c r="A160" s="76">
        <v>151</v>
      </c>
      <c r="B160" s="77" t="s">
        <v>717</v>
      </c>
      <c r="C160" s="76">
        <v>1</v>
      </c>
      <c r="J160" s="102"/>
      <c r="K160" s="102"/>
    </row>
    <row r="161" spans="1:11" ht="15.95" customHeight="1" x14ac:dyDescent="0.25">
      <c r="A161" s="76">
        <v>152</v>
      </c>
      <c r="B161" s="77" t="s">
        <v>718</v>
      </c>
      <c r="C161" s="76">
        <v>1</v>
      </c>
      <c r="J161" s="102"/>
      <c r="K161" s="102"/>
    </row>
    <row r="162" spans="1:11" ht="15.95" customHeight="1" x14ac:dyDescent="0.25">
      <c r="A162" s="76">
        <v>153</v>
      </c>
      <c r="B162" s="77" t="s">
        <v>719</v>
      </c>
      <c r="C162" s="76">
        <v>1</v>
      </c>
      <c r="J162" s="102"/>
      <c r="K162" s="102"/>
    </row>
    <row r="163" spans="1:11" ht="15.95" customHeight="1" x14ac:dyDescent="0.25">
      <c r="A163" s="76">
        <v>154</v>
      </c>
      <c r="B163" s="77" t="s">
        <v>720</v>
      </c>
      <c r="C163" s="76">
        <v>1</v>
      </c>
      <c r="J163" s="102"/>
      <c r="K163" s="102"/>
    </row>
    <row r="164" spans="1:11" ht="15.95" customHeight="1" x14ac:dyDescent="0.25">
      <c r="A164" s="76">
        <v>155</v>
      </c>
      <c r="B164" s="77" t="s">
        <v>721</v>
      </c>
      <c r="C164" s="76">
        <v>1</v>
      </c>
      <c r="J164" s="102"/>
      <c r="K164" s="102"/>
    </row>
    <row r="165" spans="1:11" ht="15.95" customHeight="1" x14ac:dyDescent="0.25">
      <c r="A165" s="76">
        <v>156</v>
      </c>
      <c r="B165" s="77" t="s">
        <v>722</v>
      </c>
      <c r="C165" s="76">
        <v>0</v>
      </c>
      <c r="J165" s="102"/>
      <c r="K165" s="102"/>
    </row>
    <row r="166" spans="1:11" ht="15.95" customHeight="1" x14ac:dyDescent="0.25">
      <c r="A166" s="76">
        <v>157</v>
      </c>
      <c r="B166" s="77" t="s">
        <v>723</v>
      </c>
      <c r="C166" s="76">
        <v>1</v>
      </c>
      <c r="J166" s="102"/>
      <c r="K166" s="102"/>
    </row>
    <row r="167" spans="1:11" ht="15.95" customHeight="1" x14ac:dyDescent="0.25">
      <c r="A167" s="76">
        <v>158</v>
      </c>
      <c r="B167" s="77" t="s">
        <v>724</v>
      </c>
      <c r="C167" s="76">
        <v>1</v>
      </c>
      <c r="J167" s="102"/>
      <c r="K167" s="102"/>
    </row>
    <row r="168" spans="1:11" ht="15.95" customHeight="1" x14ac:dyDescent="0.25">
      <c r="A168" s="76">
        <v>159</v>
      </c>
      <c r="B168" s="77" t="s">
        <v>725</v>
      </c>
      <c r="C168" s="76">
        <v>1</v>
      </c>
      <c r="J168" s="102"/>
      <c r="K168" s="102"/>
    </row>
    <row r="169" spans="1:11" ht="15.95" customHeight="1" x14ac:dyDescent="0.25">
      <c r="A169" s="76">
        <v>160</v>
      </c>
      <c r="B169" s="77" t="s">
        <v>726</v>
      </c>
      <c r="C169" s="76">
        <v>1</v>
      </c>
      <c r="J169" s="102"/>
      <c r="K169" s="102"/>
    </row>
    <row r="170" spans="1:11" ht="15.95" customHeight="1" x14ac:dyDescent="0.25">
      <c r="A170" s="76">
        <v>161</v>
      </c>
      <c r="B170" s="77" t="s">
        <v>727</v>
      </c>
      <c r="C170" s="76">
        <v>1</v>
      </c>
      <c r="J170" s="102"/>
      <c r="K170" s="102"/>
    </row>
    <row r="171" spans="1:11" ht="15.95" customHeight="1" x14ac:dyDescent="0.25">
      <c r="A171" s="76">
        <v>162</v>
      </c>
      <c r="B171" s="77" t="s">
        <v>728</v>
      </c>
      <c r="C171" s="76">
        <v>1</v>
      </c>
      <c r="J171" s="102"/>
      <c r="K171" s="102"/>
    </row>
    <row r="172" spans="1:11" ht="15.95" customHeight="1" x14ac:dyDescent="0.25">
      <c r="A172" s="76">
        <v>163</v>
      </c>
      <c r="B172" s="77" t="s">
        <v>729</v>
      </c>
      <c r="C172" s="76">
        <v>1</v>
      </c>
      <c r="J172" s="102"/>
      <c r="K172" s="102"/>
    </row>
    <row r="173" spans="1:11" ht="15.95" customHeight="1" x14ac:dyDescent="0.25">
      <c r="A173" s="76">
        <v>164</v>
      </c>
      <c r="B173" s="77" t="s">
        <v>730</v>
      </c>
      <c r="C173" s="76">
        <v>1</v>
      </c>
      <c r="J173" s="102"/>
      <c r="K173" s="102"/>
    </row>
    <row r="174" spans="1:11" ht="15.95" customHeight="1" x14ac:dyDescent="0.25">
      <c r="A174" s="76">
        <v>165</v>
      </c>
      <c r="B174" s="77" t="s">
        <v>731</v>
      </c>
      <c r="C174" s="76">
        <v>1</v>
      </c>
      <c r="J174" s="102"/>
      <c r="K174" s="102"/>
    </row>
    <row r="175" spans="1:11" ht="15.95" customHeight="1" x14ac:dyDescent="0.25">
      <c r="A175" s="76">
        <v>166</v>
      </c>
      <c r="B175" s="77" t="s">
        <v>732</v>
      </c>
      <c r="C175" s="76">
        <v>0</v>
      </c>
      <c r="J175" s="102"/>
      <c r="K175" s="102"/>
    </row>
    <row r="176" spans="1:11" ht="15.95" customHeight="1" x14ac:dyDescent="0.25">
      <c r="A176" s="76">
        <v>167</v>
      </c>
      <c r="B176" s="77" t="s">
        <v>733</v>
      </c>
      <c r="C176" s="76">
        <v>1</v>
      </c>
      <c r="J176" s="102"/>
      <c r="K176" s="102"/>
    </row>
    <row r="177" spans="1:11" ht="15.95" customHeight="1" x14ac:dyDescent="0.25">
      <c r="A177" s="76">
        <v>168</v>
      </c>
      <c r="B177" s="77" t="s">
        <v>734</v>
      </c>
      <c r="C177" s="76">
        <v>1</v>
      </c>
      <c r="J177" s="102"/>
      <c r="K177" s="102"/>
    </row>
    <row r="178" spans="1:11" ht="15.95" customHeight="1" x14ac:dyDescent="0.25">
      <c r="A178" s="76">
        <v>169</v>
      </c>
      <c r="B178" s="77" t="s">
        <v>735</v>
      </c>
      <c r="C178" s="76">
        <v>1</v>
      </c>
      <c r="J178" s="102"/>
      <c r="K178" s="102"/>
    </row>
    <row r="179" spans="1:11" ht="15.95" customHeight="1" x14ac:dyDescent="0.25">
      <c r="A179" s="76">
        <v>170</v>
      </c>
      <c r="B179" s="77" t="s">
        <v>736</v>
      </c>
      <c r="C179" s="76">
        <v>1</v>
      </c>
      <c r="J179" s="102"/>
      <c r="K179" s="102"/>
    </row>
    <row r="180" spans="1:11" ht="15.95" customHeight="1" x14ac:dyDescent="0.25">
      <c r="A180" s="76">
        <v>171</v>
      </c>
      <c r="B180" s="77" t="s">
        <v>737</v>
      </c>
      <c r="C180" s="76">
        <v>1</v>
      </c>
      <c r="J180" s="102"/>
      <c r="K180" s="102"/>
    </row>
    <row r="181" spans="1:11" ht="15.95" customHeight="1" x14ac:dyDescent="0.25">
      <c r="A181" s="76">
        <v>172</v>
      </c>
      <c r="B181" s="77" t="s">
        <v>738</v>
      </c>
      <c r="C181" s="76">
        <v>1</v>
      </c>
      <c r="J181" s="102"/>
      <c r="K181" s="102"/>
    </row>
    <row r="182" spans="1:11" ht="15.95" customHeight="1" x14ac:dyDescent="0.25">
      <c r="A182" s="76">
        <v>173</v>
      </c>
      <c r="B182" s="77" t="s">
        <v>739</v>
      </c>
      <c r="C182" s="76">
        <v>1</v>
      </c>
      <c r="J182" s="102"/>
      <c r="K182" s="102"/>
    </row>
    <row r="183" spans="1:11" ht="15.95" customHeight="1" x14ac:dyDescent="0.25">
      <c r="A183" s="76">
        <v>174</v>
      </c>
      <c r="B183" s="77" t="s">
        <v>740</v>
      </c>
      <c r="C183" s="76">
        <v>1</v>
      </c>
      <c r="J183" s="102"/>
      <c r="K183" s="102"/>
    </row>
    <row r="184" spans="1:11" ht="15.95" customHeight="1" x14ac:dyDescent="0.25">
      <c r="A184" s="76">
        <v>175</v>
      </c>
      <c r="B184" s="77" t="s">
        <v>741</v>
      </c>
      <c r="C184" s="76">
        <v>1</v>
      </c>
      <c r="J184" s="102"/>
      <c r="K184" s="102"/>
    </row>
    <row r="185" spans="1:11" ht="15.95" customHeight="1" x14ac:dyDescent="0.25">
      <c r="A185" s="76">
        <v>176</v>
      </c>
      <c r="B185" s="77" t="s">
        <v>742</v>
      </c>
      <c r="C185" s="76">
        <v>1</v>
      </c>
      <c r="J185" s="102"/>
      <c r="K185" s="102"/>
    </row>
    <row r="186" spans="1:11" ht="15.95" customHeight="1" x14ac:dyDescent="0.25">
      <c r="A186" s="76">
        <v>177</v>
      </c>
      <c r="B186" s="77" t="s">
        <v>743</v>
      </c>
      <c r="C186" s="76">
        <v>1</v>
      </c>
      <c r="J186" s="102"/>
      <c r="K186" s="102"/>
    </row>
    <row r="187" spans="1:11" ht="15.95" customHeight="1" x14ac:dyDescent="0.25">
      <c r="A187" s="76">
        <v>178</v>
      </c>
      <c r="B187" s="77" t="s">
        <v>744</v>
      </c>
      <c r="C187" s="76">
        <v>1</v>
      </c>
      <c r="J187" s="102"/>
      <c r="K187" s="102"/>
    </row>
    <row r="188" spans="1:11" ht="15.95" customHeight="1" x14ac:dyDescent="0.25">
      <c r="A188" s="76">
        <v>179</v>
      </c>
      <c r="B188" s="77" t="s">
        <v>745</v>
      </c>
      <c r="C188" s="76">
        <v>0</v>
      </c>
      <c r="J188" s="102"/>
      <c r="K188" s="102"/>
    </row>
    <row r="189" spans="1:11" ht="15.95" customHeight="1" x14ac:dyDescent="0.25">
      <c r="A189" s="76">
        <v>180</v>
      </c>
      <c r="B189" s="77" t="s">
        <v>746</v>
      </c>
      <c r="C189" s="76">
        <v>0</v>
      </c>
      <c r="J189" s="102"/>
      <c r="K189" s="102"/>
    </row>
    <row r="190" spans="1:11" ht="15.95" customHeight="1" x14ac:dyDescent="0.25">
      <c r="A190" s="76">
        <v>181</v>
      </c>
      <c r="B190" s="77" t="s">
        <v>747</v>
      </c>
      <c r="C190" s="76">
        <v>1</v>
      </c>
      <c r="J190" s="102"/>
      <c r="K190" s="102"/>
    </row>
    <row r="191" spans="1:11" ht="15.95" customHeight="1" x14ac:dyDescent="0.25">
      <c r="A191" s="76">
        <v>182</v>
      </c>
      <c r="B191" s="77" t="s">
        <v>748</v>
      </c>
      <c r="C191" s="76">
        <v>1</v>
      </c>
      <c r="J191" s="102"/>
      <c r="K191" s="102"/>
    </row>
    <row r="192" spans="1:11" ht="15.95" customHeight="1" x14ac:dyDescent="0.25">
      <c r="A192" s="76">
        <v>183</v>
      </c>
      <c r="B192" s="77" t="s">
        <v>749</v>
      </c>
      <c r="C192" s="76">
        <v>0</v>
      </c>
      <c r="J192" s="102"/>
      <c r="K192" s="102"/>
    </row>
    <row r="193" spans="1:11" ht="15.95" customHeight="1" x14ac:dyDescent="0.25">
      <c r="A193" s="76">
        <v>184</v>
      </c>
      <c r="B193" s="77" t="s">
        <v>750</v>
      </c>
      <c r="C193" s="76">
        <v>1</v>
      </c>
      <c r="J193" s="102"/>
      <c r="K193" s="102"/>
    </row>
    <row r="194" spans="1:11" ht="15.95" customHeight="1" x14ac:dyDescent="0.25">
      <c r="A194" s="76">
        <v>185</v>
      </c>
      <c r="B194" s="77" t="s">
        <v>751</v>
      </c>
      <c r="C194" s="76">
        <v>1</v>
      </c>
      <c r="J194" s="102"/>
      <c r="K194" s="102"/>
    </row>
    <row r="195" spans="1:11" ht="15.95" customHeight="1" x14ac:dyDescent="0.25">
      <c r="A195" s="76">
        <v>186</v>
      </c>
      <c r="B195" s="77" t="s">
        <v>752</v>
      </c>
      <c r="C195" s="76">
        <v>1</v>
      </c>
      <c r="J195" s="102"/>
      <c r="K195" s="102"/>
    </row>
    <row r="196" spans="1:11" ht="15.95" customHeight="1" x14ac:dyDescent="0.25">
      <c r="A196" s="76">
        <v>187</v>
      </c>
      <c r="B196" s="77" t="s">
        <v>753</v>
      </c>
      <c r="C196" s="76">
        <v>1</v>
      </c>
      <c r="J196" s="102"/>
      <c r="K196" s="102"/>
    </row>
    <row r="197" spans="1:11" ht="15.95" customHeight="1" x14ac:dyDescent="0.25">
      <c r="A197" s="76">
        <v>188</v>
      </c>
      <c r="B197" s="77" t="s">
        <v>754</v>
      </c>
      <c r="C197" s="76">
        <v>0</v>
      </c>
      <c r="J197" s="102"/>
      <c r="K197" s="102"/>
    </row>
    <row r="198" spans="1:11" ht="15.95" customHeight="1" x14ac:dyDescent="0.25">
      <c r="A198" s="76">
        <v>189</v>
      </c>
      <c r="B198" s="77" t="s">
        <v>755</v>
      </c>
      <c r="C198" s="76">
        <v>1</v>
      </c>
      <c r="J198" s="102"/>
      <c r="K198" s="102"/>
    </row>
    <row r="199" spans="1:11" ht="15.95" customHeight="1" x14ac:dyDescent="0.25">
      <c r="A199" s="76">
        <v>190</v>
      </c>
      <c r="B199" s="77" t="s">
        <v>756</v>
      </c>
      <c r="C199" s="76">
        <v>0</v>
      </c>
      <c r="J199" s="102"/>
      <c r="K199" s="102"/>
    </row>
    <row r="200" spans="1:11" ht="15.95" customHeight="1" x14ac:dyDescent="0.25">
      <c r="A200" s="76">
        <v>191</v>
      </c>
      <c r="B200" s="77" t="s">
        <v>757</v>
      </c>
      <c r="C200" s="76">
        <v>1</v>
      </c>
      <c r="J200" s="102"/>
      <c r="K200" s="102"/>
    </row>
    <row r="201" spans="1:11" ht="15.95" customHeight="1" x14ac:dyDescent="0.25">
      <c r="A201" s="76">
        <v>192</v>
      </c>
      <c r="B201" s="77" t="s">
        <v>758</v>
      </c>
      <c r="C201" s="76">
        <v>0</v>
      </c>
      <c r="J201" s="102"/>
      <c r="K201" s="102"/>
    </row>
    <row r="202" spans="1:11" ht="15.95" customHeight="1" x14ac:dyDescent="0.25">
      <c r="A202" s="76">
        <v>193</v>
      </c>
      <c r="B202" s="77" t="s">
        <v>759</v>
      </c>
      <c r="C202" s="76">
        <v>0</v>
      </c>
      <c r="J202" s="102"/>
      <c r="K202" s="102"/>
    </row>
    <row r="203" spans="1:11" ht="15.95" customHeight="1" x14ac:dyDescent="0.25">
      <c r="A203" s="76">
        <v>194</v>
      </c>
      <c r="B203" s="77" t="s">
        <v>760</v>
      </c>
      <c r="C203" s="76">
        <v>0</v>
      </c>
      <c r="J203" s="102"/>
      <c r="K203" s="102"/>
    </row>
    <row r="204" spans="1:11" ht="15.95" customHeight="1" x14ac:dyDescent="0.25">
      <c r="A204" s="76">
        <v>195</v>
      </c>
      <c r="B204" s="77" t="s">
        <v>761</v>
      </c>
      <c r="C204" s="76">
        <v>0</v>
      </c>
      <c r="J204" s="102"/>
      <c r="K204" s="102"/>
    </row>
    <row r="205" spans="1:11" ht="15.95" customHeight="1" x14ac:dyDescent="0.25">
      <c r="A205" s="76">
        <v>196</v>
      </c>
      <c r="B205" s="77" t="s">
        <v>762</v>
      </c>
      <c r="C205" s="76">
        <v>1</v>
      </c>
      <c r="J205" s="102"/>
      <c r="K205" s="102"/>
    </row>
    <row r="206" spans="1:11" ht="15.95" customHeight="1" x14ac:dyDescent="0.25">
      <c r="A206" s="76">
        <v>197</v>
      </c>
      <c r="B206" s="77" t="s">
        <v>763</v>
      </c>
      <c r="C206" s="76">
        <v>1</v>
      </c>
      <c r="J206" s="102"/>
      <c r="K206" s="102"/>
    </row>
    <row r="207" spans="1:11" ht="15.95" customHeight="1" x14ac:dyDescent="0.25">
      <c r="A207" s="76">
        <v>198</v>
      </c>
      <c r="B207" s="77" t="s">
        <v>764</v>
      </c>
      <c r="C207" s="76">
        <v>1</v>
      </c>
      <c r="J207" s="102"/>
      <c r="K207" s="102"/>
    </row>
    <row r="208" spans="1:11" ht="15.95" customHeight="1" x14ac:dyDescent="0.25">
      <c r="A208" s="76">
        <v>199</v>
      </c>
      <c r="B208" s="77" t="s">
        <v>765</v>
      </c>
      <c r="C208" s="76">
        <v>1</v>
      </c>
      <c r="J208" s="102"/>
      <c r="K208" s="102"/>
    </row>
    <row r="209" spans="1:11" ht="15.95" customHeight="1" x14ac:dyDescent="0.25">
      <c r="A209" s="76">
        <v>200</v>
      </c>
      <c r="B209" s="77" t="s">
        <v>766</v>
      </c>
      <c r="C209" s="76">
        <v>0</v>
      </c>
      <c r="J209" s="102"/>
      <c r="K209" s="102"/>
    </row>
    <row r="210" spans="1:11" ht="15.95" customHeight="1" x14ac:dyDescent="0.25">
      <c r="A210" s="76">
        <v>201</v>
      </c>
      <c r="B210" s="77" t="s">
        <v>767</v>
      </c>
      <c r="C210" s="76">
        <v>1</v>
      </c>
      <c r="J210" s="102"/>
      <c r="K210" s="102"/>
    </row>
    <row r="211" spans="1:11" ht="15.95" customHeight="1" x14ac:dyDescent="0.25">
      <c r="A211" s="76">
        <v>202</v>
      </c>
      <c r="B211" s="77" t="s">
        <v>768</v>
      </c>
      <c r="C211" s="76">
        <v>0</v>
      </c>
      <c r="J211" s="102"/>
      <c r="K211" s="102"/>
    </row>
    <row r="212" spans="1:11" ht="15.95" customHeight="1" x14ac:dyDescent="0.25">
      <c r="A212" s="76">
        <v>203</v>
      </c>
      <c r="B212" s="77" t="s">
        <v>769</v>
      </c>
      <c r="C212" s="76">
        <v>0</v>
      </c>
      <c r="J212" s="102"/>
      <c r="K212" s="102"/>
    </row>
    <row r="213" spans="1:11" ht="15.95" customHeight="1" x14ac:dyDescent="0.25">
      <c r="A213" s="76">
        <v>204</v>
      </c>
      <c r="B213" s="77" t="s">
        <v>770</v>
      </c>
      <c r="C213" s="76">
        <v>1</v>
      </c>
      <c r="J213" s="102"/>
      <c r="K213" s="102"/>
    </row>
    <row r="214" spans="1:11" ht="15.95" customHeight="1" x14ac:dyDescent="0.25">
      <c r="A214" s="76">
        <v>205</v>
      </c>
      <c r="B214" s="77" t="s">
        <v>771</v>
      </c>
      <c r="C214" s="76">
        <v>0</v>
      </c>
      <c r="J214" s="102"/>
      <c r="K214" s="102"/>
    </row>
    <row r="215" spans="1:11" ht="15.95" customHeight="1" x14ac:dyDescent="0.25">
      <c r="A215" s="76">
        <v>206</v>
      </c>
      <c r="B215" s="77" t="s">
        <v>772</v>
      </c>
      <c r="C215" s="76">
        <v>0</v>
      </c>
      <c r="J215" s="102"/>
      <c r="K215" s="102"/>
    </row>
    <row r="216" spans="1:11" ht="15.95" customHeight="1" x14ac:dyDescent="0.25">
      <c r="A216" s="76">
        <v>207</v>
      </c>
      <c r="B216" s="77" t="s">
        <v>773</v>
      </c>
      <c r="C216" s="76">
        <v>1</v>
      </c>
      <c r="J216" s="102"/>
      <c r="K216" s="102"/>
    </row>
    <row r="217" spans="1:11" ht="15.95" customHeight="1" x14ac:dyDescent="0.25">
      <c r="A217" s="76">
        <v>208</v>
      </c>
      <c r="B217" s="77" t="s">
        <v>774</v>
      </c>
      <c r="C217" s="76">
        <v>1</v>
      </c>
      <c r="J217" s="102"/>
      <c r="K217" s="102"/>
    </row>
    <row r="218" spans="1:11" ht="15.95" customHeight="1" x14ac:dyDescent="0.25">
      <c r="A218" s="76">
        <v>209</v>
      </c>
      <c r="B218" s="77" t="s">
        <v>775</v>
      </c>
      <c r="C218" s="76">
        <v>1</v>
      </c>
      <c r="J218" s="102"/>
      <c r="K218" s="102"/>
    </row>
    <row r="219" spans="1:11" ht="15.95" customHeight="1" x14ac:dyDescent="0.25">
      <c r="A219" s="76">
        <v>210</v>
      </c>
      <c r="B219" s="77" t="s">
        <v>776</v>
      </c>
      <c r="C219" s="76">
        <v>1</v>
      </c>
      <c r="J219" s="102"/>
      <c r="K219" s="102"/>
    </row>
    <row r="220" spans="1:11" ht="15.95" customHeight="1" x14ac:dyDescent="0.25">
      <c r="A220" s="76">
        <v>211</v>
      </c>
      <c r="B220" s="77" t="s">
        <v>777</v>
      </c>
      <c r="C220" s="76">
        <v>1</v>
      </c>
      <c r="J220" s="102"/>
      <c r="K220" s="102"/>
    </row>
    <row r="221" spans="1:11" ht="15.95" customHeight="1" x14ac:dyDescent="0.25">
      <c r="A221" s="76">
        <v>212</v>
      </c>
      <c r="B221" s="77" t="s">
        <v>778</v>
      </c>
      <c r="C221" s="76">
        <v>1</v>
      </c>
      <c r="J221" s="102"/>
      <c r="K221" s="102"/>
    </row>
    <row r="222" spans="1:11" ht="15.95" customHeight="1" x14ac:dyDescent="0.25">
      <c r="A222" s="76">
        <v>213</v>
      </c>
      <c r="B222" s="77" t="s">
        <v>779</v>
      </c>
      <c r="C222" s="76">
        <v>1</v>
      </c>
      <c r="J222" s="102"/>
      <c r="K222" s="102"/>
    </row>
    <row r="223" spans="1:11" ht="15.95" customHeight="1" x14ac:dyDescent="0.25">
      <c r="A223" s="76">
        <v>214</v>
      </c>
      <c r="B223" s="77" t="s">
        <v>780</v>
      </c>
      <c r="C223" s="76">
        <v>1</v>
      </c>
      <c r="J223" s="102"/>
      <c r="K223" s="102"/>
    </row>
    <row r="224" spans="1:11" ht="15.95" customHeight="1" x14ac:dyDescent="0.25">
      <c r="A224" s="76">
        <v>215</v>
      </c>
      <c r="B224" s="77" t="s">
        <v>781</v>
      </c>
      <c r="C224" s="76">
        <v>1</v>
      </c>
      <c r="J224" s="102"/>
      <c r="K224" s="102"/>
    </row>
    <row r="225" spans="1:11" ht="15.95" customHeight="1" x14ac:dyDescent="0.25">
      <c r="A225" s="76">
        <v>216</v>
      </c>
      <c r="B225" s="77" t="s">
        <v>782</v>
      </c>
      <c r="C225" s="76">
        <v>0</v>
      </c>
      <c r="J225" s="102"/>
      <c r="K225" s="102"/>
    </row>
    <row r="226" spans="1:11" ht="15.95" customHeight="1" x14ac:dyDescent="0.25">
      <c r="A226" s="76">
        <v>217</v>
      </c>
      <c r="B226" s="77" t="s">
        <v>783</v>
      </c>
      <c r="C226" s="76">
        <v>1</v>
      </c>
      <c r="J226" s="102"/>
      <c r="K226" s="102"/>
    </row>
    <row r="227" spans="1:11" ht="15.95" customHeight="1" x14ac:dyDescent="0.25">
      <c r="A227" s="76">
        <v>218</v>
      </c>
      <c r="B227" s="77" t="s">
        <v>784</v>
      </c>
      <c r="C227" s="76">
        <v>1</v>
      </c>
      <c r="J227" s="102"/>
      <c r="K227" s="102"/>
    </row>
    <row r="228" spans="1:11" ht="15.95" customHeight="1" x14ac:dyDescent="0.25">
      <c r="A228" s="76">
        <v>219</v>
      </c>
      <c r="B228" s="77" t="s">
        <v>785</v>
      </c>
      <c r="C228" s="76">
        <v>1</v>
      </c>
      <c r="J228" s="102"/>
      <c r="K228" s="102"/>
    </row>
    <row r="229" spans="1:11" ht="15.95" customHeight="1" x14ac:dyDescent="0.25">
      <c r="A229" s="76">
        <v>220</v>
      </c>
      <c r="B229" s="77" t="s">
        <v>786</v>
      </c>
      <c r="C229" s="76">
        <v>1</v>
      </c>
      <c r="J229" s="102"/>
      <c r="K229" s="102"/>
    </row>
    <row r="230" spans="1:11" ht="15.95" customHeight="1" x14ac:dyDescent="0.25">
      <c r="A230" s="76">
        <v>221</v>
      </c>
      <c r="B230" s="77" t="s">
        <v>787</v>
      </c>
      <c r="C230" s="76">
        <v>1</v>
      </c>
      <c r="J230" s="102"/>
      <c r="K230" s="102"/>
    </row>
    <row r="231" spans="1:11" ht="15.95" customHeight="1" x14ac:dyDescent="0.25">
      <c r="A231" s="76">
        <v>222</v>
      </c>
      <c r="B231" s="77" t="s">
        <v>788</v>
      </c>
      <c r="C231" s="76">
        <v>0</v>
      </c>
      <c r="J231" s="102"/>
      <c r="K231" s="102"/>
    </row>
    <row r="232" spans="1:11" ht="15.95" customHeight="1" x14ac:dyDescent="0.25">
      <c r="A232" s="76">
        <v>223</v>
      </c>
      <c r="B232" s="77" t="s">
        <v>789</v>
      </c>
      <c r="C232" s="76">
        <v>1</v>
      </c>
      <c r="J232" s="102"/>
      <c r="K232" s="102"/>
    </row>
    <row r="233" spans="1:11" ht="15.95" customHeight="1" x14ac:dyDescent="0.25">
      <c r="A233" s="76">
        <v>224</v>
      </c>
      <c r="B233" s="77" t="s">
        <v>790</v>
      </c>
      <c r="C233" s="76">
        <v>1</v>
      </c>
      <c r="J233" s="102"/>
      <c r="K233" s="102"/>
    </row>
    <row r="234" spans="1:11" ht="15.95" customHeight="1" x14ac:dyDescent="0.25">
      <c r="A234" s="76">
        <v>225</v>
      </c>
      <c r="B234" s="77" t="s">
        <v>791</v>
      </c>
      <c r="C234" s="76">
        <v>0</v>
      </c>
      <c r="J234" s="102"/>
      <c r="K234" s="102"/>
    </row>
    <row r="235" spans="1:11" ht="15.95" customHeight="1" x14ac:dyDescent="0.25">
      <c r="A235" s="76">
        <v>226</v>
      </c>
      <c r="B235" s="77" t="s">
        <v>792</v>
      </c>
      <c r="C235" s="76">
        <v>1</v>
      </c>
      <c r="J235" s="102"/>
      <c r="K235" s="102"/>
    </row>
    <row r="236" spans="1:11" ht="15.95" customHeight="1" x14ac:dyDescent="0.25">
      <c r="A236" s="76">
        <v>227</v>
      </c>
      <c r="B236" s="77" t="s">
        <v>793</v>
      </c>
      <c r="C236" s="76">
        <v>1</v>
      </c>
      <c r="J236" s="102"/>
      <c r="K236" s="102"/>
    </row>
    <row r="237" spans="1:11" ht="15.95" customHeight="1" x14ac:dyDescent="0.25">
      <c r="A237" s="76">
        <v>228</v>
      </c>
      <c r="B237" s="77" t="s">
        <v>794</v>
      </c>
      <c r="C237" s="76">
        <v>0</v>
      </c>
      <c r="J237" s="102"/>
      <c r="K237" s="102"/>
    </row>
    <row r="238" spans="1:11" ht="15.95" customHeight="1" x14ac:dyDescent="0.25">
      <c r="A238" s="76">
        <v>229</v>
      </c>
      <c r="B238" s="77" t="s">
        <v>795</v>
      </c>
      <c r="C238" s="76">
        <v>1</v>
      </c>
      <c r="J238" s="102"/>
      <c r="K238" s="102"/>
    </row>
    <row r="239" spans="1:11" ht="15.95" customHeight="1" x14ac:dyDescent="0.25">
      <c r="A239" s="76">
        <v>230</v>
      </c>
      <c r="B239" s="77" t="s">
        <v>796</v>
      </c>
      <c r="C239" s="76">
        <v>1</v>
      </c>
      <c r="J239" s="102"/>
      <c r="K239" s="102"/>
    </row>
    <row r="240" spans="1:11" ht="15.95" customHeight="1" x14ac:dyDescent="0.25">
      <c r="A240" s="76">
        <v>231</v>
      </c>
      <c r="B240" s="77" t="s">
        <v>797</v>
      </c>
      <c r="C240" s="76">
        <v>1</v>
      </c>
      <c r="J240" s="102"/>
      <c r="K240" s="102"/>
    </row>
    <row r="241" spans="1:11" ht="15.95" customHeight="1" x14ac:dyDescent="0.25">
      <c r="A241" s="76">
        <v>232</v>
      </c>
      <c r="B241" s="77" t="s">
        <v>798</v>
      </c>
      <c r="C241" s="76">
        <v>0</v>
      </c>
      <c r="J241" s="102"/>
      <c r="K241" s="102"/>
    </row>
    <row r="242" spans="1:11" ht="15.95" customHeight="1" x14ac:dyDescent="0.25">
      <c r="A242" s="76">
        <v>233</v>
      </c>
      <c r="B242" s="77" t="s">
        <v>799</v>
      </c>
      <c r="C242" s="76">
        <v>0</v>
      </c>
      <c r="J242" s="102"/>
      <c r="K242" s="102"/>
    </row>
    <row r="243" spans="1:11" ht="15.95" customHeight="1" x14ac:dyDescent="0.25">
      <c r="A243" s="76">
        <v>234</v>
      </c>
      <c r="B243" s="77" t="s">
        <v>800</v>
      </c>
      <c r="C243" s="76">
        <v>1</v>
      </c>
      <c r="J243" s="102"/>
      <c r="K243" s="102"/>
    </row>
    <row r="244" spans="1:11" ht="15.95" customHeight="1" x14ac:dyDescent="0.25">
      <c r="A244" s="76">
        <v>235</v>
      </c>
      <c r="B244" s="77" t="s">
        <v>801</v>
      </c>
      <c r="C244" s="76">
        <v>0</v>
      </c>
      <c r="J244" s="102"/>
      <c r="K244" s="102"/>
    </row>
    <row r="245" spans="1:11" ht="15.95" customHeight="1" x14ac:dyDescent="0.25">
      <c r="A245" s="76">
        <v>236</v>
      </c>
      <c r="B245" s="77" t="s">
        <v>802</v>
      </c>
      <c r="C245" s="76">
        <v>1</v>
      </c>
      <c r="J245" s="102"/>
      <c r="K245" s="102"/>
    </row>
    <row r="246" spans="1:11" ht="15.95" customHeight="1" x14ac:dyDescent="0.25">
      <c r="A246" s="76">
        <v>237</v>
      </c>
      <c r="B246" s="77" t="s">
        <v>803</v>
      </c>
      <c r="C246" s="76">
        <v>0</v>
      </c>
      <c r="J246" s="102"/>
      <c r="K246" s="102"/>
    </row>
    <row r="247" spans="1:11" ht="15.95" customHeight="1" x14ac:dyDescent="0.25">
      <c r="A247" s="76">
        <v>238</v>
      </c>
      <c r="B247" s="77" t="s">
        <v>804</v>
      </c>
      <c r="C247" s="76">
        <v>1</v>
      </c>
      <c r="J247" s="102"/>
      <c r="K247" s="102"/>
    </row>
    <row r="248" spans="1:11" ht="15.95" customHeight="1" x14ac:dyDescent="0.25">
      <c r="A248" s="76">
        <v>239</v>
      </c>
      <c r="B248" s="77" t="s">
        <v>805</v>
      </c>
      <c r="C248" s="76">
        <v>1</v>
      </c>
      <c r="J248" s="102"/>
      <c r="K248" s="102"/>
    </row>
    <row r="249" spans="1:11" ht="15.95" customHeight="1" x14ac:dyDescent="0.25">
      <c r="A249" s="76">
        <v>240</v>
      </c>
      <c r="B249" s="77" t="s">
        <v>806</v>
      </c>
      <c r="C249" s="76">
        <v>1</v>
      </c>
      <c r="J249" s="102"/>
      <c r="K249" s="102"/>
    </row>
    <row r="250" spans="1:11" ht="15.95" customHeight="1" x14ac:dyDescent="0.25">
      <c r="A250" s="76">
        <v>241</v>
      </c>
      <c r="B250" s="77" t="s">
        <v>807</v>
      </c>
      <c r="C250" s="76">
        <v>0</v>
      </c>
      <c r="J250" s="102"/>
      <c r="K250" s="102"/>
    </row>
    <row r="251" spans="1:11" ht="15.95" customHeight="1" x14ac:dyDescent="0.25">
      <c r="A251" s="76">
        <v>242</v>
      </c>
      <c r="B251" s="77" t="s">
        <v>808</v>
      </c>
      <c r="C251" s="76">
        <v>1</v>
      </c>
      <c r="J251" s="102"/>
      <c r="K251" s="102"/>
    </row>
    <row r="252" spans="1:11" ht="15.95" customHeight="1" x14ac:dyDescent="0.25">
      <c r="A252" s="76">
        <v>243</v>
      </c>
      <c r="B252" s="77" t="s">
        <v>809</v>
      </c>
      <c r="C252" s="76">
        <v>1</v>
      </c>
      <c r="J252" s="102"/>
      <c r="K252" s="102"/>
    </row>
    <row r="253" spans="1:11" ht="15.95" customHeight="1" x14ac:dyDescent="0.25">
      <c r="A253" s="76">
        <v>244</v>
      </c>
      <c r="B253" s="77" t="s">
        <v>810</v>
      </c>
      <c r="C253" s="76">
        <v>1</v>
      </c>
      <c r="J253" s="102"/>
      <c r="K253" s="102"/>
    </row>
    <row r="254" spans="1:11" ht="15.95" customHeight="1" x14ac:dyDescent="0.25">
      <c r="A254" s="76">
        <v>245</v>
      </c>
      <c r="B254" s="77" t="s">
        <v>811</v>
      </c>
      <c r="C254" s="76">
        <v>0</v>
      </c>
      <c r="J254" s="102"/>
      <c r="K254" s="102"/>
    </row>
    <row r="255" spans="1:11" ht="15.95" customHeight="1" x14ac:dyDescent="0.25">
      <c r="A255" s="76">
        <v>246</v>
      </c>
      <c r="B255" s="77" t="s">
        <v>812</v>
      </c>
      <c r="C255" s="76">
        <v>1</v>
      </c>
      <c r="J255" s="102"/>
      <c r="K255" s="102"/>
    </row>
    <row r="256" spans="1:11" ht="15.95" customHeight="1" x14ac:dyDescent="0.25">
      <c r="A256" s="76">
        <v>247</v>
      </c>
      <c r="B256" s="77" t="s">
        <v>813</v>
      </c>
      <c r="C256" s="76">
        <v>0</v>
      </c>
      <c r="J256" s="102"/>
      <c r="K256" s="102"/>
    </row>
    <row r="257" spans="1:11" ht="15.95" customHeight="1" x14ac:dyDescent="0.25">
      <c r="A257" s="76">
        <v>248</v>
      </c>
      <c r="B257" s="77" t="s">
        <v>814</v>
      </c>
      <c r="C257" s="76">
        <v>1</v>
      </c>
      <c r="J257" s="102"/>
      <c r="K257" s="102"/>
    </row>
    <row r="258" spans="1:11" ht="15.95" customHeight="1" x14ac:dyDescent="0.25">
      <c r="A258" s="76">
        <v>249</v>
      </c>
      <c r="B258" s="77" t="s">
        <v>815</v>
      </c>
      <c r="C258" s="76">
        <v>1</v>
      </c>
      <c r="J258" s="102"/>
      <c r="K258" s="102"/>
    </row>
    <row r="259" spans="1:11" ht="15.95" customHeight="1" x14ac:dyDescent="0.25">
      <c r="A259" s="76">
        <v>250</v>
      </c>
      <c r="B259" s="77" t="s">
        <v>816</v>
      </c>
      <c r="C259" s="76">
        <v>1</v>
      </c>
      <c r="J259" s="102"/>
      <c r="K259" s="102"/>
    </row>
    <row r="260" spans="1:11" ht="15.95" customHeight="1" x14ac:dyDescent="0.25">
      <c r="A260" s="76">
        <v>251</v>
      </c>
      <c r="B260" s="77" t="s">
        <v>817</v>
      </c>
      <c r="C260" s="76">
        <v>1</v>
      </c>
      <c r="J260" s="102"/>
      <c r="K260" s="102"/>
    </row>
    <row r="261" spans="1:11" ht="15.95" customHeight="1" x14ac:dyDescent="0.25">
      <c r="A261" s="76">
        <v>252</v>
      </c>
      <c r="B261" s="77" t="s">
        <v>818</v>
      </c>
      <c r="C261" s="76">
        <v>1</v>
      </c>
      <c r="J261" s="102"/>
      <c r="K261" s="102"/>
    </row>
    <row r="262" spans="1:11" ht="15.95" customHeight="1" x14ac:dyDescent="0.25">
      <c r="A262" s="76">
        <v>253</v>
      </c>
      <c r="B262" s="77" t="s">
        <v>819</v>
      </c>
      <c r="C262" s="76">
        <v>1</v>
      </c>
      <c r="J262" s="102"/>
      <c r="K262" s="102"/>
    </row>
    <row r="263" spans="1:11" ht="15.95" customHeight="1" x14ac:dyDescent="0.25">
      <c r="A263" s="76">
        <v>254</v>
      </c>
      <c r="B263" s="77" t="s">
        <v>820</v>
      </c>
      <c r="C263" s="76">
        <v>0</v>
      </c>
      <c r="J263" s="102"/>
      <c r="K263" s="102"/>
    </row>
    <row r="264" spans="1:11" ht="15.95" customHeight="1" x14ac:dyDescent="0.25">
      <c r="A264" s="76">
        <v>255</v>
      </c>
      <c r="B264" s="77" t="s">
        <v>821</v>
      </c>
      <c r="C264" s="76">
        <v>0</v>
      </c>
      <c r="J264" s="102"/>
      <c r="K264" s="102"/>
    </row>
    <row r="265" spans="1:11" ht="15.95" customHeight="1" x14ac:dyDescent="0.25">
      <c r="A265" s="76">
        <v>256</v>
      </c>
      <c r="B265" s="77" t="s">
        <v>822</v>
      </c>
      <c r="C265" s="76">
        <v>0</v>
      </c>
      <c r="J265" s="102"/>
      <c r="K265" s="102"/>
    </row>
    <row r="266" spans="1:11" ht="15.95" customHeight="1" x14ac:dyDescent="0.25">
      <c r="A266" s="76">
        <v>257</v>
      </c>
      <c r="B266" s="77" t="s">
        <v>823</v>
      </c>
      <c r="C266" s="76">
        <v>0</v>
      </c>
      <c r="J266" s="102"/>
      <c r="K266" s="102"/>
    </row>
    <row r="267" spans="1:11" ht="15.95" customHeight="1" x14ac:dyDescent="0.25">
      <c r="A267" s="76">
        <v>258</v>
      </c>
      <c r="B267" s="77" t="s">
        <v>824</v>
      </c>
      <c r="C267" s="76">
        <v>1</v>
      </c>
      <c r="J267" s="102"/>
      <c r="K267" s="102"/>
    </row>
    <row r="268" spans="1:11" ht="15.95" customHeight="1" x14ac:dyDescent="0.25">
      <c r="A268" s="76">
        <v>259</v>
      </c>
      <c r="B268" s="77" t="s">
        <v>825</v>
      </c>
      <c r="C268" s="76">
        <v>0</v>
      </c>
      <c r="J268" s="102"/>
      <c r="K268" s="102"/>
    </row>
    <row r="269" spans="1:11" ht="15.95" customHeight="1" x14ac:dyDescent="0.25">
      <c r="A269" s="76">
        <v>260</v>
      </c>
      <c r="B269" s="77" t="s">
        <v>826</v>
      </c>
      <c r="C269" s="76">
        <v>0</v>
      </c>
      <c r="J269" s="102"/>
      <c r="K269" s="102"/>
    </row>
    <row r="270" spans="1:11" ht="15.95" customHeight="1" x14ac:dyDescent="0.25">
      <c r="A270" s="76">
        <v>261</v>
      </c>
      <c r="B270" s="77" t="s">
        <v>827</v>
      </c>
      <c r="C270" s="76">
        <v>1</v>
      </c>
      <c r="J270" s="102"/>
      <c r="K270" s="102"/>
    </row>
    <row r="271" spans="1:11" ht="15.95" customHeight="1" x14ac:dyDescent="0.25">
      <c r="A271" s="76">
        <v>262</v>
      </c>
      <c r="B271" s="77" t="s">
        <v>828</v>
      </c>
      <c r="C271" s="76">
        <v>1</v>
      </c>
      <c r="J271" s="102"/>
      <c r="K271" s="102"/>
    </row>
    <row r="272" spans="1:11" ht="15.95" customHeight="1" x14ac:dyDescent="0.25">
      <c r="A272" s="76">
        <v>263</v>
      </c>
      <c r="B272" s="77" t="s">
        <v>829</v>
      </c>
      <c r="C272" s="76">
        <v>1</v>
      </c>
      <c r="J272" s="102"/>
      <c r="K272" s="102"/>
    </row>
    <row r="273" spans="1:11" ht="15.95" customHeight="1" x14ac:dyDescent="0.25">
      <c r="A273" s="76">
        <v>264</v>
      </c>
      <c r="B273" s="77" t="s">
        <v>830</v>
      </c>
      <c r="C273" s="76">
        <v>1</v>
      </c>
      <c r="J273" s="102"/>
      <c r="K273" s="102"/>
    </row>
    <row r="274" spans="1:11" ht="15.95" customHeight="1" x14ac:dyDescent="0.25">
      <c r="A274" s="76">
        <v>265</v>
      </c>
      <c r="B274" s="77" t="s">
        <v>831</v>
      </c>
      <c r="C274" s="76">
        <v>1</v>
      </c>
      <c r="J274" s="102"/>
      <c r="K274" s="102"/>
    </row>
    <row r="275" spans="1:11" ht="15.95" customHeight="1" x14ac:dyDescent="0.25">
      <c r="A275" s="76">
        <v>266</v>
      </c>
      <c r="B275" s="77" t="s">
        <v>832</v>
      </c>
      <c r="C275" s="76">
        <v>1</v>
      </c>
      <c r="J275" s="102"/>
      <c r="K275" s="102"/>
    </row>
    <row r="276" spans="1:11" ht="15.95" customHeight="1" x14ac:dyDescent="0.25">
      <c r="A276" s="76">
        <v>267</v>
      </c>
      <c r="B276" s="77" t="s">
        <v>833</v>
      </c>
      <c r="C276" s="76">
        <v>0</v>
      </c>
      <c r="J276" s="102"/>
      <c r="K276" s="102"/>
    </row>
    <row r="277" spans="1:11" ht="15.95" customHeight="1" x14ac:dyDescent="0.25">
      <c r="A277" s="76">
        <v>268</v>
      </c>
      <c r="B277" s="77" t="s">
        <v>834</v>
      </c>
      <c r="C277" s="76">
        <v>0</v>
      </c>
      <c r="J277" s="102"/>
      <c r="K277" s="102"/>
    </row>
    <row r="278" spans="1:11" ht="15.95" customHeight="1" x14ac:dyDescent="0.25">
      <c r="A278" s="76">
        <v>269</v>
      </c>
      <c r="B278" s="77" t="s">
        <v>835</v>
      </c>
      <c r="C278" s="76">
        <v>1</v>
      </c>
      <c r="J278" s="102"/>
      <c r="K278" s="102"/>
    </row>
    <row r="279" spans="1:11" ht="15.95" customHeight="1" x14ac:dyDescent="0.25">
      <c r="A279" s="76">
        <v>270</v>
      </c>
      <c r="B279" s="77" t="s">
        <v>836</v>
      </c>
      <c r="C279" s="76">
        <v>0</v>
      </c>
      <c r="D279" s="78" t="s">
        <v>583</v>
      </c>
      <c r="J279" s="102"/>
      <c r="K279" s="102"/>
    </row>
    <row r="280" spans="1:11" ht="15.95" customHeight="1" x14ac:dyDescent="0.25">
      <c r="A280" s="76">
        <v>271</v>
      </c>
      <c r="B280" s="77" t="s">
        <v>837</v>
      </c>
      <c r="C280" s="76">
        <v>1</v>
      </c>
      <c r="J280" s="102"/>
      <c r="K280" s="102"/>
    </row>
    <row r="281" spans="1:11" ht="15.95" customHeight="1" x14ac:dyDescent="0.25">
      <c r="A281" s="76">
        <v>272</v>
      </c>
      <c r="B281" s="77" t="s">
        <v>838</v>
      </c>
      <c r="C281" s="76">
        <v>1</v>
      </c>
      <c r="J281" s="102"/>
      <c r="K281" s="102"/>
    </row>
    <row r="282" spans="1:11" ht="15.95" customHeight="1" x14ac:dyDescent="0.25">
      <c r="A282" s="76">
        <v>273</v>
      </c>
      <c r="B282" s="77" t="s">
        <v>839</v>
      </c>
      <c r="C282" s="76">
        <v>1</v>
      </c>
      <c r="D282" s="78" t="s">
        <v>583</v>
      </c>
      <c r="J282" s="102"/>
      <c r="K282" s="102"/>
    </row>
    <row r="283" spans="1:11" ht="15.95" customHeight="1" x14ac:dyDescent="0.25">
      <c r="A283" s="76">
        <v>274</v>
      </c>
      <c r="B283" s="77" t="s">
        <v>840</v>
      </c>
      <c r="C283" s="76">
        <v>1</v>
      </c>
      <c r="J283" s="102"/>
      <c r="K283" s="102"/>
    </row>
    <row r="284" spans="1:11" ht="15.95" customHeight="1" x14ac:dyDescent="0.25">
      <c r="A284" s="76">
        <v>275</v>
      </c>
      <c r="B284" s="77" t="s">
        <v>841</v>
      </c>
      <c r="C284" s="76">
        <v>1</v>
      </c>
      <c r="J284" s="102"/>
      <c r="K284" s="102"/>
    </row>
    <row r="285" spans="1:11" ht="15.95" customHeight="1" x14ac:dyDescent="0.25">
      <c r="A285" s="76">
        <v>276</v>
      </c>
      <c r="B285" s="77" t="s">
        <v>842</v>
      </c>
      <c r="C285" s="76">
        <v>1</v>
      </c>
      <c r="J285" s="102"/>
      <c r="K285" s="102"/>
    </row>
    <row r="286" spans="1:11" ht="15.95" customHeight="1" x14ac:dyDescent="0.25">
      <c r="A286" s="76">
        <v>277</v>
      </c>
      <c r="B286" s="77" t="s">
        <v>843</v>
      </c>
      <c r="C286" s="76">
        <v>1</v>
      </c>
      <c r="J286" s="102"/>
      <c r="K286" s="102"/>
    </row>
    <row r="287" spans="1:11" ht="15.95" customHeight="1" x14ac:dyDescent="0.25">
      <c r="A287" s="76">
        <v>278</v>
      </c>
      <c r="B287" s="77" t="s">
        <v>844</v>
      </c>
      <c r="C287" s="76">
        <v>1</v>
      </c>
      <c r="J287" s="102"/>
      <c r="K287" s="102"/>
    </row>
    <row r="288" spans="1:11" ht="15.95" customHeight="1" x14ac:dyDescent="0.25">
      <c r="A288" s="76">
        <v>279</v>
      </c>
      <c r="B288" s="77" t="s">
        <v>845</v>
      </c>
      <c r="C288" s="76">
        <v>0</v>
      </c>
      <c r="J288" s="102"/>
      <c r="K288" s="102"/>
    </row>
    <row r="289" spans="1:11" ht="15.95" customHeight="1" x14ac:dyDescent="0.25">
      <c r="A289" s="76">
        <v>280</v>
      </c>
      <c r="B289" s="77" t="s">
        <v>846</v>
      </c>
      <c r="C289" s="76">
        <v>0</v>
      </c>
      <c r="J289" s="102"/>
      <c r="K289" s="102"/>
    </row>
    <row r="290" spans="1:11" ht="15.95" customHeight="1" x14ac:dyDescent="0.25">
      <c r="A290" s="76">
        <v>281</v>
      </c>
      <c r="B290" s="77" t="s">
        <v>847</v>
      </c>
      <c r="C290" s="76">
        <v>1</v>
      </c>
      <c r="J290" s="102"/>
      <c r="K290" s="102"/>
    </row>
    <row r="291" spans="1:11" ht="15.95" customHeight="1" x14ac:dyDescent="0.25">
      <c r="A291" s="76">
        <v>282</v>
      </c>
      <c r="B291" s="77" t="s">
        <v>848</v>
      </c>
      <c r="C291" s="76">
        <v>0</v>
      </c>
      <c r="J291" s="102"/>
      <c r="K291" s="102"/>
    </row>
    <row r="292" spans="1:11" ht="15.95" customHeight="1" x14ac:dyDescent="0.25">
      <c r="A292" s="76">
        <v>283</v>
      </c>
      <c r="B292" s="77" t="s">
        <v>849</v>
      </c>
      <c r="C292" s="76">
        <v>0</v>
      </c>
      <c r="J292" s="102"/>
      <c r="K292" s="102"/>
    </row>
    <row r="293" spans="1:11" ht="15.95" customHeight="1" x14ac:dyDescent="0.25">
      <c r="A293" s="76">
        <v>284</v>
      </c>
      <c r="B293" s="77" t="s">
        <v>850</v>
      </c>
      <c r="C293" s="76">
        <v>1</v>
      </c>
      <c r="J293" s="102"/>
      <c r="K293" s="102"/>
    </row>
    <row r="294" spans="1:11" ht="15.95" customHeight="1" x14ac:dyDescent="0.25">
      <c r="A294" s="76">
        <v>285</v>
      </c>
      <c r="B294" s="77" t="s">
        <v>851</v>
      </c>
      <c r="C294" s="76">
        <v>1</v>
      </c>
      <c r="J294" s="102"/>
      <c r="K294" s="102"/>
    </row>
    <row r="295" spans="1:11" ht="15.95" customHeight="1" x14ac:dyDescent="0.25">
      <c r="A295" s="76">
        <v>286</v>
      </c>
      <c r="B295" s="77" t="s">
        <v>852</v>
      </c>
      <c r="C295" s="76">
        <v>0</v>
      </c>
      <c r="J295" s="102"/>
      <c r="K295" s="102"/>
    </row>
    <row r="296" spans="1:11" ht="15.95" customHeight="1" x14ac:dyDescent="0.25">
      <c r="A296" s="76">
        <v>287</v>
      </c>
      <c r="B296" s="77" t="s">
        <v>853</v>
      </c>
      <c r="C296" s="76">
        <v>1</v>
      </c>
      <c r="J296" s="102"/>
      <c r="K296" s="102"/>
    </row>
    <row r="297" spans="1:11" ht="15.95" customHeight="1" x14ac:dyDescent="0.25">
      <c r="A297" s="76">
        <v>288</v>
      </c>
      <c r="B297" s="77" t="s">
        <v>854</v>
      </c>
      <c r="C297" s="76">
        <v>1</v>
      </c>
      <c r="J297" s="102"/>
      <c r="K297" s="102"/>
    </row>
    <row r="298" spans="1:11" ht="15.95" customHeight="1" x14ac:dyDescent="0.25">
      <c r="A298" s="76">
        <v>289</v>
      </c>
      <c r="B298" s="77" t="s">
        <v>855</v>
      </c>
      <c r="C298" s="76">
        <v>1</v>
      </c>
      <c r="J298" s="102"/>
      <c r="K298" s="102"/>
    </row>
    <row r="299" spans="1:11" ht="15.95" customHeight="1" x14ac:dyDescent="0.25">
      <c r="A299" s="76">
        <v>290</v>
      </c>
      <c r="B299" s="77" t="s">
        <v>856</v>
      </c>
      <c r="C299" s="76">
        <v>1</v>
      </c>
      <c r="J299" s="102"/>
      <c r="K299" s="102"/>
    </row>
    <row r="300" spans="1:11" ht="15.95" customHeight="1" x14ac:dyDescent="0.25">
      <c r="A300" s="76">
        <v>291</v>
      </c>
      <c r="B300" s="77" t="s">
        <v>857</v>
      </c>
      <c r="C300" s="76">
        <v>1</v>
      </c>
      <c r="J300" s="102"/>
      <c r="K300" s="102"/>
    </row>
    <row r="301" spans="1:11" ht="15.95" customHeight="1" x14ac:dyDescent="0.25">
      <c r="A301" s="76">
        <v>292</v>
      </c>
      <c r="B301" s="77" t="s">
        <v>858</v>
      </c>
      <c r="C301" s="76">
        <v>1</v>
      </c>
      <c r="J301" s="102"/>
      <c r="K301" s="102"/>
    </row>
    <row r="302" spans="1:11" ht="15.95" customHeight="1" x14ac:dyDescent="0.25">
      <c r="A302" s="76">
        <v>293</v>
      </c>
      <c r="B302" s="77" t="s">
        <v>859</v>
      </c>
      <c r="C302" s="76">
        <v>1</v>
      </c>
      <c r="J302" s="102"/>
      <c r="K302" s="102"/>
    </row>
    <row r="303" spans="1:11" ht="15.95" customHeight="1" x14ac:dyDescent="0.25">
      <c r="A303" s="76">
        <v>294</v>
      </c>
      <c r="B303" s="77" t="s">
        <v>860</v>
      </c>
      <c r="C303" s="76">
        <v>0</v>
      </c>
      <c r="J303" s="102"/>
      <c r="K303" s="102"/>
    </row>
    <row r="304" spans="1:11" ht="15.95" customHeight="1" x14ac:dyDescent="0.25">
      <c r="A304" s="76">
        <v>295</v>
      </c>
      <c r="B304" s="77" t="s">
        <v>861</v>
      </c>
      <c r="C304" s="76">
        <v>1</v>
      </c>
      <c r="J304" s="102"/>
      <c r="K304" s="102"/>
    </row>
    <row r="305" spans="1:11" ht="15.95" customHeight="1" x14ac:dyDescent="0.25">
      <c r="A305" s="76">
        <v>296</v>
      </c>
      <c r="B305" s="77" t="s">
        <v>862</v>
      </c>
      <c r="C305" s="76">
        <v>1</v>
      </c>
      <c r="J305" s="102"/>
      <c r="K305" s="102"/>
    </row>
    <row r="306" spans="1:11" ht="15.95" customHeight="1" x14ac:dyDescent="0.25">
      <c r="A306" s="76">
        <v>297</v>
      </c>
      <c r="B306" s="77" t="s">
        <v>863</v>
      </c>
      <c r="C306" s="76">
        <v>0</v>
      </c>
      <c r="J306" s="102"/>
      <c r="K306" s="102"/>
    </row>
    <row r="307" spans="1:11" ht="15.95" customHeight="1" x14ac:dyDescent="0.25">
      <c r="A307" s="76">
        <v>298</v>
      </c>
      <c r="B307" s="77" t="s">
        <v>864</v>
      </c>
      <c r="C307" s="76">
        <v>1</v>
      </c>
      <c r="J307" s="102"/>
      <c r="K307" s="102"/>
    </row>
    <row r="308" spans="1:11" ht="15.95" customHeight="1" x14ac:dyDescent="0.25">
      <c r="A308" s="76">
        <v>299</v>
      </c>
      <c r="B308" s="77" t="s">
        <v>865</v>
      </c>
      <c r="C308" s="76">
        <v>0</v>
      </c>
      <c r="J308" s="102"/>
      <c r="K308" s="102"/>
    </row>
    <row r="309" spans="1:11" ht="15.95" customHeight="1" x14ac:dyDescent="0.25">
      <c r="A309" s="76">
        <v>300</v>
      </c>
      <c r="B309" s="77" t="s">
        <v>866</v>
      </c>
      <c r="C309" s="76">
        <v>1</v>
      </c>
      <c r="J309" s="102"/>
      <c r="K309" s="102"/>
    </row>
    <row r="310" spans="1:11" ht="15.95" customHeight="1" x14ac:dyDescent="0.25">
      <c r="A310" s="76">
        <v>301</v>
      </c>
      <c r="B310" s="77" t="s">
        <v>867</v>
      </c>
      <c r="C310" s="76">
        <v>1</v>
      </c>
      <c r="J310" s="102"/>
      <c r="K310" s="102"/>
    </row>
    <row r="311" spans="1:11" ht="15.95" customHeight="1" x14ac:dyDescent="0.25">
      <c r="A311" s="76">
        <v>302</v>
      </c>
      <c r="B311" s="77" t="s">
        <v>868</v>
      </c>
      <c r="C311" s="76">
        <v>0</v>
      </c>
      <c r="J311" s="102"/>
      <c r="K311" s="102"/>
    </row>
    <row r="312" spans="1:11" ht="15.95" customHeight="1" x14ac:dyDescent="0.25">
      <c r="A312" s="76">
        <v>303</v>
      </c>
      <c r="B312" s="77" t="s">
        <v>869</v>
      </c>
      <c r="C312" s="76">
        <v>0</v>
      </c>
      <c r="J312" s="102"/>
      <c r="K312" s="102"/>
    </row>
    <row r="313" spans="1:11" ht="15.95" customHeight="1" x14ac:dyDescent="0.25">
      <c r="A313" s="76">
        <v>304</v>
      </c>
      <c r="B313" s="77" t="s">
        <v>870</v>
      </c>
      <c r="C313" s="76">
        <v>1</v>
      </c>
      <c r="J313" s="102"/>
      <c r="K313" s="102"/>
    </row>
    <row r="314" spans="1:11" ht="15.95" customHeight="1" x14ac:dyDescent="0.25">
      <c r="A314" s="76">
        <v>305</v>
      </c>
      <c r="B314" s="77" t="s">
        <v>871</v>
      </c>
      <c r="C314" s="76">
        <v>1</v>
      </c>
      <c r="J314" s="102"/>
      <c r="K314" s="102"/>
    </row>
    <row r="315" spans="1:11" ht="15.95" customHeight="1" x14ac:dyDescent="0.25">
      <c r="A315" s="76">
        <v>306</v>
      </c>
      <c r="B315" s="77" t="s">
        <v>872</v>
      </c>
      <c r="C315" s="76">
        <v>1</v>
      </c>
      <c r="J315" s="102"/>
      <c r="K315" s="102"/>
    </row>
    <row r="316" spans="1:11" ht="15.95" customHeight="1" x14ac:dyDescent="0.25">
      <c r="A316" s="76">
        <v>307</v>
      </c>
      <c r="B316" s="77" t="s">
        <v>873</v>
      </c>
      <c r="C316" s="76">
        <v>1</v>
      </c>
      <c r="J316" s="102"/>
      <c r="K316" s="102"/>
    </row>
    <row r="317" spans="1:11" ht="15.95" customHeight="1" x14ac:dyDescent="0.25">
      <c r="A317" s="76">
        <v>308</v>
      </c>
      <c r="B317" s="77" t="s">
        <v>874</v>
      </c>
      <c r="C317" s="76">
        <v>1</v>
      </c>
      <c r="J317" s="102"/>
      <c r="K317" s="102"/>
    </row>
    <row r="318" spans="1:11" ht="15.95" customHeight="1" x14ac:dyDescent="0.25">
      <c r="A318" s="76">
        <v>309</v>
      </c>
      <c r="B318" s="77" t="s">
        <v>875</v>
      </c>
      <c r="C318" s="76">
        <v>1</v>
      </c>
      <c r="J318" s="102"/>
      <c r="K318" s="102"/>
    </row>
    <row r="319" spans="1:11" ht="15.95" customHeight="1" x14ac:dyDescent="0.25">
      <c r="A319" s="76">
        <v>310</v>
      </c>
      <c r="B319" s="77" t="s">
        <v>876</v>
      </c>
      <c r="C319" s="76">
        <v>1</v>
      </c>
      <c r="J319" s="102"/>
      <c r="K319" s="102"/>
    </row>
    <row r="320" spans="1:11" ht="15.95" customHeight="1" x14ac:dyDescent="0.25">
      <c r="A320" s="76">
        <v>311</v>
      </c>
      <c r="B320" s="77" t="s">
        <v>877</v>
      </c>
      <c r="C320" s="76">
        <v>0</v>
      </c>
      <c r="J320" s="102"/>
      <c r="K320" s="102"/>
    </row>
    <row r="321" spans="1:11" ht="15.95" customHeight="1" x14ac:dyDescent="0.25">
      <c r="A321" s="76">
        <v>312</v>
      </c>
      <c r="B321" s="77" t="s">
        <v>878</v>
      </c>
      <c r="C321" s="76">
        <v>0</v>
      </c>
      <c r="J321" s="102"/>
      <c r="K321" s="102"/>
    </row>
    <row r="322" spans="1:11" ht="15.95" customHeight="1" x14ac:dyDescent="0.25">
      <c r="A322" s="76">
        <v>313</v>
      </c>
      <c r="B322" s="77" t="s">
        <v>879</v>
      </c>
      <c r="C322" s="76">
        <v>0</v>
      </c>
      <c r="J322" s="102"/>
      <c r="K322" s="102"/>
    </row>
    <row r="323" spans="1:11" ht="15.95" customHeight="1" x14ac:dyDescent="0.25">
      <c r="A323" s="76">
        <v>314</v>
      </c>
      <c r="B323" s="77" t="s">
        <v>880</v>
      </c>
      <c r="C323" s="76">
        <v>1</v>
      </c>
      <c r="J323" s="102"/>
      <c r="K323" s="102"/>
    </row>
    <row r="324" spans="1:11" ht="15.95" customHeight="1" x14ac:dyDescent="0.25">
      <c r="A324" s="76">
        <v>315</v>
      </c>
      <c r="B324" s="77" t="s">
        <v>881</v>
      </c>
      <c r="C324" s="76">
        <v>1</v>
      </c>
      <c r="J324" s="102"/>
      <c r="K324" s="102"/>
    </row>
    <row r="325" spans="1:11" ht="15.95" customHeight="1" x14ac:dyDescent="0.25">
      <c r="A325" s="76">
        <v>316</v>
      </c>
      <c r="B325" s="77" t="s">
        <v>882</v>
      </c>
      <c r="C325" s="76">
        <v>1</v>
      </c>
      <c r="J325" s="102"/>
      <c r="K325" s="102"/>
    </row>
    <row r="326" spans="1:11" ht="15.95" customHeight="1" x14ac:dyDescent="0.25">
      <c r="A326" s="76">
        <v>317</v>
      </c>
      <c r="B326" s="77" t="s">
        <v>883</v>
      </c>
      <c r="C326" s="76">
        <v>1</v>
      </c>
      <c r="J326" s="102"/>
      <c r="K326" s="102"/>
    </row>
    <row r="327" spans="1:11" ht="15.95" customHeight="1" x14ac:dyDescent="0.25">
      <c r="A327" s="76">
        <v>318</v>
      </c>
      <c r="B327" s="77" t="s">
        <v>884</v>
      </c>
      <c r="C327" s="76">
        <v>1</v>
      </c>
      <c r="J327" s="102"/>
      <c r="K327" s="102"/>
    </row>
    <row r="328" spans="1:11" ht="15.95" customHeight="1" x14ac:dyDescent="0.25">
      <c r="A328" s="76">
        <v>319</v>
      </c>
      <c r="B328" s="77" t="s">
        <v>885</v>
      </c>
      <c r="C328" s="76">
        <v>0</v>
      </c>
      <c r="J328" s="102"/>
      <c r="K328" s="102"/>
    </row>
    <row r="329" spans="1:11" ht="15.95" customHeight="1" x14ac:dyDescent="0.25">
      <c r="A329" s="76">
        <v>320</v>
      </c>
      <c r="B329" s="77" t="s">
        <v>886</v>
      </c>
      <c r="C329" s="76">
        <v>0</v>
      </c>
      <c r="J329" s="102"/>
      <c r="K329" s="102"/>
    </row>
    <row r="330" spans="1:11" ht="15.95" customHeight="1" x14ac:dyDescent="0.25">
      <c r="A330" s="76">
        <v>321</v>
      </c>
      <c r="B330" s="77" t="s">
        <v>887</v>
      </c>
      <c r="C330" s="76">
        <v>1</v>
      </c>
      <c r="J330" s="102"/>
      <c r="K330" s="102"/>
    </row>
    <row r="331" spans="1:11" ht="15.95" customHeight="1" x14ac:dyDescent="0.25">
      <c r="A331" s="76">
        <v>322</v>
      </c>
      <c r="B331" s="77" t="s">
        <v>888</v>
      </c>
      <c r="C331" s="76">
        <v>1</v>
      </c>
      <c r="J331" s="102"/>
      <c r="K331" s="102"/>
    </row>
    <row r="332" spans="1:11" ht="15.95" customHeight="1" x14ac:dyDescent="0.25">
      <c r="A332" s="76">
        <v>323</v>
      </c>
      <c r="B332" s="77" t="s">
        <v>889</v>
      </c>
      <c r="C332" s="76">
        <v>1</v>
      </c>
      <c r="J332" s="102"/>
      <c r="K332" s="102"/>
    </row>
    <row r="333" spans="1:11" ht="15.95" customHeight="1" x14ac:dyDescent="0.25">
      <c r="A333" s="76">
        <v>324</v>
      </c>
      <c r="B333" s="77" t="s">
        <v>890</v>
      </c>
      <c r="C333" s="76">
        <v>0</v>
      </c>
      <c r="J333" s="102"/>
      <c r="K333" s="102"/>
    </row>
    <row r="334" spans="1:11" ht="15.95" customHeight="1" x14ac:dyDescent="0.25">
      <c r="A334" s="76">
        <v>325</v>
      </c>
      <c r="B334" s="77" t="s">
        <v>891</v>
      </c>
      <c r="C334" s="76">
        <v>1</v>
      </c>
      <c r="J334" s="102"/>
      <c r="K334" s="102"/>
    </row>
    <row r="335" spans="1:11" ht="15.95" customHeight="1" x14ac:dyDescent="0.25">
      <c r="A335" s="76">
        <v>326</v>
      </c>
      <c r="B335" s="77" t="s">
        <v>892</v>
      </c>
      <c r="C335" s="76">
        <v>1</v>
      </c>
      <c r="J335" s="102"/>
      <c r="K335" s="102"/>
    </row>
    <row r="336" spans="1:11" ht="15.95" customHeight="1" x14ac:dyDescent="0.25">
      <c r="A336" s="76">
        <v>327</v>
      </c>
      <c r="B336" s="77" t="s">
        <v>893</v>
      </c>
      <c r="C336" s="76">
        <v>1</v>
      </c>
      <c r="J336" s="102"/>
      <c r="K336" s="102"/>
    </row>
    <row r="337" spans="1:11" ht="15.95" customHeight="1" x14ac:dyDescent="0.25">
      <c r="A337" s="76">
        <v>328</v>
      </c>
      <c r="B337" s="77" t="s">
        <v>894</v>
      </c>
      <c r="C337" s="76">
        <v>0</v>
      </c>
      <c r="J337" s="102"/>
      <c r="K337" s="102"/>
    </row>
    <row r="338" spans="1:11" ht="15.95" customHeight="1" x14ac:dyDescent="0.25">
      <c r="A338" s="76">
        <v>329</v>
      </c>
      <c r="B338" s="77" t="s">
        <v>895</v>
      </c>
      <c r="C338" s="76">
        <v>0</v>
      </c>
      <c r="J338" s="102"/>
      <c r="K338" s="102"/>
    </row>
    <row r="339" spans="1:11" ht="15.95" customHeight="1" x14ac:dyDescent="0.25">
      <c r="A339" s="76">
        <v>330</v>
      </c>
      <c r="B339" s="77" t="s">
        <v>896</v>
      </c>
      <c r="C339" s="76">
        <v>1</v>
      </c>
      <c r="J339" s="102"/>
      <c r="K339" s="102"/>
    </row>
    <row r="340" spans="1:11" ht="15.95" customHeight="1" x14ac:dyDescent="0.25">
      <c r="A340" s="76">
        <v>331</v>
      </c>
      <c r="B340" s="77" t="s">
        <v>897</v>
      </c>
      <c r="C340" s="76">
        <v>1</v>
      </c>
      <c r="J340" s="102"/>
      <c r="K340" s="102"/>
    </row>
    <row r="341" spans="1:11" ht="15.95" customHeight="1" x14ac:dyDescent="0.25">
      <c r="A341" s="76">
        <v>332</v>
      </c>
      <c r="B341" s="77" t="s">
        <v>898</v>
      </c>
      <c r="C341" s="76">
        <v>1</v>
      </c>
      <c r="J341" s="102"/>
      <c r="K341" s="102"/>
    </row>
    <row r="342" spans="1:11" ht="15.95" customHeight="1" x14ac:dyDescent="0.25">
      <c r="A342" s="76">
        <v>333</v>
      </c>
      <c r="B342" s="77" t="s">
        <v>899</v>
      </c>
      <c r="C342" s="76">
        <v>0</v>
      </c>
      <c r="J342" s="102"/>
      <c r="K342" s="102"/>
    </row>
    <row r="343" spans="1:11" ht="15.95" customHeight="1" x14ac:dyDescent="0.25">
      <c r="A343" s="76">
        <v>334</v>
      </c>
      <c r="B343" s="77" t="s">
        <v>900</v>
      </c>
      <c r="C343" s="76">
        <v>0</v>
      </c>
      <c r="J343" s="102"/>
      <c r="K343" s="102"/>
    </row>
    <row r="344" spans="1:11" ht="15.95" customHeight="1" x14ac:dyDescent="0.25">
      <c r="A344" s="76">
        <v>335</v>
      </c>
      <c r="B344" s="77" t="s">
        <v>901</v>
      </c>
      <c r="C344" s="76">
        <v>1</v>
      </c>
      <c r="J344" s="102"/>
      <c r="K344" s="102"/>
    </row>
    <row r="345" spans="1:11" ht="15.95" customHeight="1" x14ac:dyDescent="0.25">
      <c r="A345" s="76">
        <v>336</v>
      </c>
      <c r="B345" s="77" t="s">
        <v>902</v>
      </c>
      <c r="C345" s="76">
        <v>1</v>
      </c>
      <c r="D345" s="78" t="s">
        <v>621</v>
      </c>
      <c r="J345" s="102"/>
      <c r="K345" s="102"/>
    </row>
    <row r="346" spans="1:11" ht="15.95" customHeight="1" x14ac:dyDescent="0.25">
      <c r="A346" s="76">
        <v>337</v>
      </c>
      <c r="B346" s="77" t="s">
        <v>903</v>
      </c>
      <c r="C346" s="76">
        <v>1</v>
      </c>
      <c r="J346" s="102"/>
      <c r="K346" s="102"/>
    </row>
    <row r="347" spans="1:11" ht="15.95" customHeight="1" x14ac:dyDescent="0.25">
      <c r="A347" s="76">
        <v>338</v>
      </c>
      <c r="B347" s="77" t="s">
        <v>904</v>
      </c>
      <c r="C347" s="76">
        <v>0</v>
      </c>
      <c r="J347" s="102"/>
      <c r="K347" s="102"/>
    </row>
    <row r="348" spans="1:11" ht="15.95" customHeight="1" x14ac:dyDescent="0.25">
      <c r="A348" s="76">
        <v>339</v>
      </c>
      <c r="B348" s="77" t="s">
        <v>905</v>
      </c>
      <c r="C348" s="76">
        <v>0</v>
      </c>
      <c r="J348" s="102"/>
      <c r="K348" s="102"/>
    </row>
    <row r="349" spans="1:11" ht="15.95" customHeight="1" x14ac:dyDescent="0.25">
      <c r="A349" s="76">
        <v>340</v>
      </c>
      <c r="B349" s="77" t="s">
        <v>906</v>
      </c>
      <c r="C349" s="76">
        <v>1</v>
      </c>
      <c r="J349" s="102"/>
      <c r="K349" s="102"/>
    </row>
    <row r="350" spans="1:11" ht="15.95" customHeight="1" x14ac:dyDescent="0.25">
      <c r="A350" s="76">
        <v>341</v>
      </c>
      <c r="B350" s="77" t="s">
        <v>907</v>
      </c>
      <c r="C350" s="76">
        <v>0</v>
      </c>
      <c r="D350" s="78" t="s">
        <v>714</v>
      </c>
      <c r="J350" s="102"/>
      <c r="K350" s="102"/>
    </row>
    <row r="351" spans="1:11" ht="15.95" customHeight="1" x14ac:dyDescent="0.25">
      <c r="A351" s="76">
        <v>342</v>
      </c>
      <c r="B351" s="77" t="s">
        <v>908</v>
      </c>
      <c r="C351" s="76">
        <v>1</v>
      </c>
      <c r="J351" s="102"/>
      <c r="K351" s="102"/>
    </row>
    <row r="352" spans="1:11" ht="15.95" customHeight="1" x14ac:dyDescent="0.25">
      <c r="A352" s="76">
        <v>343</v>
      </c>
      <c r="B352" s="77" t="s">
        <v>909</v>
      </c>
      <c r="C352" s="76">
        <v>1</v>
      </c>
      <c r="J352" s="102"/>
      <c r="K352" s="102"/>
    </row>
    <row r="353" spans="1:11" ht="15.95" customHeight="1" x14ac:dyDescent="0.25">
      <c r="A353" s="76">
        <v>344</v>
      </c>
      <c r="B353" s="77" t="s">
        <v>910</v>
      </c>
      <c r="C353" s="76">
        <v>1</v>
      </c>
      <c r="J353" s="102"/>
      <c r="K353" s="102"/>
    </row>
    <row r="354" spans="1:11" ht="15.95" customHeight="1" x14ac:dyDescent="0.25">
      <c r="A354" s="76">
        <v>345</v>
      </c>
      <c r="B354" s="77" t="s">
        <v>911</v>
      </c>
      <c r="C354" s="76">
        <v>0</v>
      </c>
      <c r="J354" s="102"/>
      <c r="K354" s="102"/>
    </row>
    <row r="355" spans="1:11" ht="15.95" customHeight="1" x14ac:dyDescent="0.25">
      <c r="A355" s="76">
        <v>346</v>
      </c>
      <c r="B355" s="77" t="s">
        <v>912</v>
      </c>
      <c r="C355" s="76">
        <v>1</v>
      </c>
      <c r="J355" s="102"/>
      <c r="K355" s="102"/>
    </row>
    <row r="356" spans="1:11" ht="15.95" customHeight="1" x14ac:dyDescent="0.25">
      <c r="A356" s="76">
        <v>347</v>
      </c>
      <c r="B356" s="77" t="s">
        <v>454</v>
      </c>
      <c r="C356" s="76">
        <v>1</v>
      </c>
      <c r="J356" s="102"/>
      <c r="K356" s="102"/>
    </row>
    <row r="357" spans="1:11" ht="15.95" customHeight="1" x14ac:dyDescent="0.25">
      <c r="A357" s="76">
        <v>348</v>
      </c>
      <c r="B357" s="77" t="s">
        <v>913</v>
      </c>
      <c r="C357" s="76">
        <v>1</v>
      </c>
      <c r="J357" s="102"/>
      <c r="K357" s="102"/>
    </row>
    <row r="358" spans="1:11" ht="15.95" customHeight="1" x14ac:dyDescent="0.25">
      <c r="A358" s="76">
        <v>349</v>
      </c>
      <c r="B358" s="77" t="s">
        <v>914</v>
      </c>
      <c r="C358" s="76">
        <v>1</v>
      </c>
      <c r="D358" s="78" t="s">
        <v>552</v>
      </c>
      <c r="J358" s="102"/>
      <c r="K358" s="102"/>
    </row>
    <row r="359" spans="1:11" ht="15.95" customHeight="1" x14ac:dyDescent="0.25">
      <c r="A359" s="76">
        <v>350</v>
      </c>
      <c r="B359" s="77" t="s">
        <v>915</v>
      </c>
      <c r="C359" s="76">
        <v>1</v>
      </c>
      <c r="J359" s="102"/>
      <c r="K359" s="102"/>
    </row>
    <row r="360" spans="1:11" ht="15.95" customHeight="1" x14ac:dyDescent="0.25">
      <c r="A360" s="76">
        <v>351</v>
      </c>
      <c r="B360" s="77" t="s">
        <v>916</v>
      </c>
      <c r="C360" s="76">
        <v>0</v>
      </c>
      <c r="J360" s="102"/>
      <c r="K360" s="102"/>
    </row>
    <row r="361" spans="1:11" ht="15.95" customHeight="1" x14ac:dyDescent="0.25">
      <c r="A361" s="76">
        <v>352</v>
      </c>
      <c r="B361" s="77" t="s">
        <v>917</v>
      </c>
      <c r="C361" s="76">
        <v>0</v>
      </c>
      <c r="J361" s="102"/>
      <c r="K361" s="102"/>
    </row>
    <row r="362" spans="1:11" ht="15.95" customHeight="1" x14ac:dyDescent="0.25">
      <c r="A362" s="76">
        <v>406</v>
      </c>
      <c r="B362" s="77" t="s">
        <v>918</v>
      </c>
      <c r="C362" s="76">
        <v>1</v>
      </c>
      <c r="J362" s="102"/>
      <c r="K362" s="102"/>
    </row>
    <row r="363" spans="1:11" ht="15.95" customHeight="1" x14ac:dyDescent="0.25">
      <c r="A363" s="76">
        <v>600</v>
      </c>
      <c r="B363" s="77" t="s">
        <v>919</v>
      </c>
      <c r="C363" s="76">
        <v>1</v>
      </c>
      <c r="D363" s="78" t="s">
        <v>565</v>
      </c>
      <c r="J363" s="102"/>
      <c r="K363" s="102"/>
    </row>
    <row r="364" spans="1:11" ht="15.95" customHeight="1" x14ac:dyDescent="0.25">
      <c r="A364" s="76">
        <v>603</v>
      </c>
      <c r="B364" s="77" t="s">
        <v>920</v>
      </c>
      <c r="C364" s="76">
        <v>1</v>
      </c>
      <c r="D364" s="107" t="s">
        <v>921</v>
      </c>
      <c r="J364" s="102"/>
      <c r="K364" s="102"/>
    </row>
    <row r="365" spans="1:11" ht="15.95" customHeight="1" x14ac:dyDescent="0.25">
      <c r="A365" s="76">
        <v>605</v>
      </c>
      <c r="B365" s="77" t="s">
        <v>922</v>
      </c>
      <c r="C365" s="76">
        <v>1</v>
      </c>
      <c r="J365" s="102"/>
      <c r="K365" s="102"/>
    </row>
    <row r="366" spans="1:11" ht="15.95" customHeight="1" x14ac:dyDescent="0.25">
      <c r="A366" s="76">
        <v>610</v>
      </c>
      <c r="B366" s="77" t="s">
        <v>923</v>
      </c>
      <c r="C366" s="76">
        <v>1</v>
      </c>
      <c r="J366" s="102"/>
      <c r="K366" s="102"/>
    </row>
    <row r="367" spans="1:11" ht="15.95" customHeight="1" x14ac:dyDescent="0.25">
      <c r="A367" s="76">
        <v>615</v>
      </c>
      <c r="B367" s="77" t="s">
        <v>924</v>
      </c>
      <c r="C367" s="76">
        <v>1</v>
      </c>
      <c r="J367" s="102"/>
      <c r="K367" s="102"/>
    </row>
    <row r="368" spans="1:11" ht="15.95" customHeight="1" x14ac:dyDescent="0.25">
      <c r="A368" s="76">
        <v>616</v>
      </c>
      <c r="B368" s="77" t="s">
        <v>465</v>
      </c>
      <c r="C368" s="76">
        <v>1</v>
      </c>
      <c r="D368" s="78" t="s">
        <v>583</v>
      </c>
      <c r="J368" s="102"/>
      <c r="K368" s="102"/>
    </row>
    <row r="369" spans="1:11" ht="15.95" customHeight="1" x14ac:dyDescent="0.25">
      <c r="A369" s="76">
        <v>618</v>
      </c>
      <c r="B369" s="77" t="s">
        <v>925</v>
      </c>
      <c r="C369" s="76">
        <v>1</v>
      </c>
      <c r="J369" s="102"/>
      <c r="K369" s="102"/>
    </row>
    <row r="370" spans="1:11" ht="15.95" customHeight="1" x14ac:dyDescent="0.25">
      <c r="A370" s="76">
        <v>620</v>
      </c>
      <c r="B370" s="77" t="s">
        <v>926</v>
      </c>
      <c r="C370" s="76">
        <v>1</v>
      </c>
      <c r="D370" s="78" t="s">
        <v>593</v>
      </c>
      <c r="J370" s="102"/>
      <c r="K370" s="102"/>
    </row>
    <row r="371" spans="1:11" ht="15.95" customHeight="1" x14ac:dyDescent="0.25">
      <c r="A371" s="76">
        <v>622</v>
      </c>
      <c r="B371" s="77" t="s">
        <v>927</v>
      </c>
      <c r="C371" s="76">
        <v>1</v>
      </c>
      <c r="J371" s="102"/>
      <c r="K371" s="102"/>
    </row>
    <row r="372" spans="1:11" ht="15.95" customHeight="1" x14ac:dyDescent="0.25">
      <c r="A372" s="76">
        <v>625</v>
      </c>
      <c r="B372" s="77" t="s">
        <v>928</v>
      </c>
      <c r="C372" s="76">
        <v>1</v>
      </c>
      <c r="J372" s="102"/>
      <c r="K372" s="102"/>
    </row>
    <row r="373" spans="1:11" ht="15.95" customHeight="1" x14ac:dyDescent="0.25">
      <c r="A373" s="76">
        <v>632</v>
      </c>
      <c r="B373" s="77" t="s">
        <v>470</v>
      </c>
      <c r="C373" s="76">
        <v>1</v>
      </c>
      <c r="J373" s="102"/>
      <c r="K373" s="102"/>
    </row>
    <row r="374" spans="1:11" ht="15.95" customHeight="1" x14ac:dyDescent="0.25">
      <c r="A374" s="76">
        <v>635</v>
      </c>
      <c r="B374" s="77" t="s">
        <v>929</v>
      </c>
      <c r="C374" s="76">
        <v>1</v>
      </c>
      <c r="J374" s="102"/>
      <c r="K374" s="102"/>
    </row>
    <row r="375" spans="1:11" ht="15.95" customHeight="1" x14ac:dyDescent="0.25">
      <c r="A375" s="76">
        <v>640</v>
      </c>
      <c r="B375" s="77" t="s">
        <v>930</v>
      </c>
      <c r="C375" s="76">
        <v>1</v>
      </c>
      <c r="J375" s="102"/>
      <c r="K375" s="102"/>
    </row>
    <row r="376" spans="1:11" ht="15.95" customHeight="1" x14ac:dyDescent="0.25">
      <c r="A376" s="76">
        <v>645</v>
      </c>
      <c r="B376" s="77" t="s">
        <v>931</v>
      </c>
      <c r="C376" s="76">
        <v>1</v>
      </c>
      <c r="J376" s="102"/>
      <c r="K376" s="102"/>
    </row>
    <row r="377" spans="1:11" ht="15.95" customHeight="1" x14ac:dyDescent="0.25">
      <c r="A377" s="76">
        <v>650</v>
      </c>
      <c r="B377" s="77" t="s">
        <v>932</v>
      </c>
      <c r="C377" s="76">
        <v>1</v>
      </c>
      <c r="J377" s="102"/>
      <c r="K377" s="102"/>
    </row>
    <row r="378" spans="1:11" ht="15.95" customHeight="1" x14ac:dyDescent="0.25">
      <c r="A378" s="76">
        <v>655</v>
      </c>
      <c r="B378" s="77" t="s">
        <v>933</v>
      </c>
      <c r="C378" s="76">
        <v>1</v>
      </c>
      <c r="J378" s="102"/>
      <c r="K378" s="102"/>
    </row>
    <row r="379" spans="1:11" ht="15.95" customHeight="1" x14ac:dyDescent="0.25">
      <c r="A379" s="76">
        <v>658</v>
      </c>
      <c r="B379" s="77" t="s">
        <v>934</v>
      </c>
      <c r="C379" s="76">
        <v>1</v>
      </c>
      <c r="J379" s="102"/>
      <c r="K379" s="102"/>
    </row>
    <row r="380" spans="1:11" ht="15.95" customHeight="1" x14ac:dyDescent="0.25">
      <c r="A380" s="76">
        <v>660</v>
      </c>
      <c r="B380" s="77" t="s">
        <v>935</v>
      </c>
      <c r="C380" s="76">
        <v>1</v>
      </c>
      <c r="J380" s="102"/>
      <c r="K380" s="102"/>
    </row>
    <row r="381" spans="1:11" ht="15.95" customHeight="1" x14ac:dyDescent="0.25">
      <c r="A381" s="76">
        <v>662</v>
      </c>
      <c r="B381" s="77" t="s">
        <v>478</v>
      </c>
      <c r="C381" s="76">
        <v>1</v>
      </c>
      <c r="J381" s="102"/>
      <c r="K381" s="102"/>
    </row>
    <row r="382" spans="1:11" ht="15.95" customHeight="1" x14ac:dyDescent="0.25">
      <c r="A382" s="76">
        <v>665</v>
      </c>
      <c r="B382" s="77" t="s">
        <v>936</v>
      </c>
      <c r="C382" s="76">
        <v>1</v>
      </c>
      <c r="D382" s="78" t="s">
        <v>583</v>
      </c>
      <c r="J382" s="102"/>
      <c r="K382" s="102"/>
    </row>
    <row r="383" spans="1:11" ht="15.95" customHeight="1" x14ac:dyDescent="0.25">
      <c r="A383" s="76">
        <v>670</v>
      </c>
      <c r="B383" s="77" t="s">
        <v>937</v>
      </c>
      <c r="C383" s="76">
        <v>1</v>
      </c>
      <c r="J383" s="102"/>
      <c r="K383" s="102"/>
    </row>
    <row r="384" spans="1:11" ht="15.95" customHeight="1" x14ac:dyDescent="0.25">
      <c r="A384" s="76">
        <v>672</v>
      </c>
      <c r="B384" s="77" t="s">
        <v>938</v>
      </c>
      <c r="C384" s="76">
        <v>1</v>
      </c>
      <c r="D384" s="78" t="s">
        <v>552</v>
      </c>
      <c r="J384" s="102"/>
      <c r="K384" s="102"/>
    </row>
    <row r="385" spans="1:11" ht="15.95" customHeight="1" x14ac:dyDescent="0.25">
      <c r="A385" s="76">
        <v>673</v>
      </c>
      <c r="B385" s="77" t="s">
        <v>939</v>
      </c>
      <c r="C385" s="76">
        <v>1</v>
      </c>
      <c r="J385" s="102"/>
      <c r="K385" s="102"/>
    </row>
    <row r="386" spans="1:11" ht="15.95" customHeight="1" x14ac:dyDescent="0.25">
      <c r="A386" s="76">
        <v>674</v>
      </c>
      <c r="B386" s="77" t="s">
        <v>940</v>
      </c>
      <c r="C386" s="76">
        <v>1</v>
      </c>
      <c r="J386" s="102"/>
      <c r="K386" s="102"/>
    </row>
    <row r="387" spans="1:11" ht="15.95" customHeight="1" x14ac:dyDescent="0.25">
      <c r="A387" s="76">
        <v>675</v>
      </c>
      <c r="B387" s="77" t="s">
        <v>941</v>
      </c>
      <c r="C387" s="76">
        <v>1</v>
      </c>
      <c r="J387" s="102"/>
      <c r="K387" s="102"/>
    </row>
    <row r="388" spans="1:11" ht="15.95" customHeight="1" x14ac:dyDescent="0.25">
      <c r="A388" s="76">
        <v>680</v>
      </c>
      <c r="B388" s="77" t="s">
        <v>942</v>
      </c>
      <c r="C388" s="76">
        <v>1</v>
      </c>
      <c r="J388" s="102"/>
      <c r="K388" s="102"/>
    </row>
    <row r="389" spans="1:11" ht="15.95" customHeight="1" x14ac:dyDescent="0.25">
      <c r="A389" s="76">
        <v>683</v>
      </c>
      <c r="B389" s="77" t="s">
        <v>943</v>
      </c>
      <c r="C389" s="76">
        <v>1</v>
      </c>
      <c r="J389" s="102"/>
      <c r="K389" s="102"/>
    </row>
    <row r="390" spans="1:11" ht="15.95" customHeight="1" x14ac:dyDescent="0.25">
      <c r="A390" s="76">
        <v>685</v>
      </c>
      <c r="B390" s="77" t="s">
        <v>944</v>
      </c>
      <c r="C390" s="76">
        <v>1</v>
      </c>
      <c r="J390" s="102"/>
      <c r="K390" s="102"/>
    </row>
    <row r="391" spans="1:11" ht="15.95" customHeight="1" x14ac:dyDescent="0.25">
      <c r="A391" s="76">
        <v>690</v>
      </c>
      <c r="B391" s="77" t="s">
        <v>945</v>
      </c>
      <c r="C391" s="76">
        <v>1</v>
      </c>
      <c r="J391" s="102"/>
      <c r="K391" s="102"/>
    </row>
    <row r="392" spans="1:11" ht="15.95" customHeight="1" x14ac:dyDescent="0.25">
      <c r="A392" s="76">
        <v>695</v>
      </c>
      <c r="B392" s="77" t="s">
        <v>946</v>
      </c>
      <c r="C392" s="76">
        <v>1</v>
      </c>
      <c r="J392" s="102"/>
      <c r="K392" s="102"/>
    </row>
    <row r="393" spans="1:11" ht="15.95" customHeight="1" x14ac:dyDescent="0.25">
      <c r="A393" s="76">
        <v>698</v>
      </c>
      <c r="B393" s="77" t="s">
        <v>490</v>
      </c>
      <c r="C393" s="76">
        <v>1</v>
      </c>
      <c r="J393" s="102"/>
      <c r="K393" s="102"/>
    </row>
    <row r="394" spans="1:11" ht="15.95" customHeight="1" x14ac:dyDescent="0.25">
      <c r="A394" s="76">
        <v>700</v>
      </c>
      <c r="B394" s="77" t="s">
        <v>947</v>
      </c>
      <c r="C394" s="76">
        <v>1</v>
      </c>
      <c r="J394" s="102"/>
      <c r="K394" s="102"/>
    </row>
    <row r="395" spans="1:11" ht="15.95" customHeight="1" x14ac:dyDescent="0.25">
      <c r="A395" s="76">
        <v>705</v>
      </c>
      <c r="B395" s="77" t="s">
        <v>948</v>
      </c>
      <c r="C395" s="76">
        <v>1</v>
      </c>
      <c r="J395" s="102"/>
      <c r="K395" s="102"/>
    </row>
    <row r="396" spans="1:11" ht="15.95" customHeight="1" x14ac:dyDescent="0.25">
      <c r="A396" s="76">
        <v>710</v>
      </c>
      <c r="B396" s="77" t="s">
        <v>949</v>
      </c>
      <c r="C396" s="76">
        <v>1</v>
      </c>
      <c r="J396" s="102"/>
      <c r="K396" s="102"/>
    </row>
    <row r="397" spans="1:11" ht="15.95" customHeight="1" x14ac:dyDescent="0.25">
      <c r="A397" s="76">
        <v>712</v>
      </c>
      <c r="B397" s="77" t="s">
        <v>494</v>
      </c>
      <c r="C397" s="76">
        <v>1</v>
      </c>
      <c r="D397" s="78" t="s">
        <v>621</v>
      </c>
      <c r="J397" s="102"/>
      <c r="K397" s="102"/>
    </row>
    <row r="398" spans="1:11" ht="15.95" customHeight="1" x14ac:dyDescent="0.25">
      <c r="A398" s="76">
        <v>715</v>
      </c>
      <c r="B398" s="77" t="s">
        <v>950</v>
      </c>
      <c r="C398" s="76">
        <v>1</v>
      </c>
      <c r="D398" s="78" t="s">
        <v>714</v>
      </c>
      <c r="J398" s="102"/>
      <c r="K398" s="102"/>
    </row>
    <row r="399" spans="1:11" ht="15.95" customHeight="1" x14ac:dyDescent="0.25">
      <c r="A399" s="76">
        <v>717</v>
      </c>
      <c r="B399" s="77" t="s">
        <v>951</v>
      </c>
      <c r="C399" s="76">
        <v>1</v>
      </c>
      <c r="J399" s="102"/>
      <c r="K399" s="102"/>
    </row>
    <row r="400" spans="1:11" ht="15.95" customHeight="1" x14ac:dyDescent="0.25">
      <c r="A400" s="76">
        <v>720</v>
      </c>
      <c r="B400" s="77" t="s">
        <v>952</v>
      </c>
      <c r="C400" s="76">
        <v>1</v>
      </c>
      <c r="J400" s="102"/>
      <c r="K400" s="102"/>
    </row>
    <row r="401" spans="1:11" ht="15.95" customHeight="1" x14ac:dyDescent="0.25">
      <c r="A401" s="76">
        <v>725</v>
      </c>
      <c r="B401" s="77" t="s">
        <v>953</v>
      </c>
      <c r="C401" s="76">
        <v>1</v>
      </c>
      <c r="J401" s="102"/>
      <c r="K401" s="102"/>
    </row>
    <row r="402" spans="1:11" ht="15.95" customHeight="1" x14ac:dyDescent="0.25">
      <c r="A402" s="76">
        <v>728</v>
      </c>
      <c r="B402" s="77" t="s">
        <v>954</v>
      </c>
      <c r="C402" s="76">
        <v>1</v>
      </c>
      <c r="J402" s="102"/>
      <c r="K402" s="102"/>
    </row>
    <row r="403" spans="1:11" ht="15.95" customHeight="1" x14ac:dyDescent="0.25">
      <c r="A403" s="76">
        <v>730</v>
      </c>
      <c r="B403" s="77" t="s">
        <v>955</v>
      </c>
      <c r="C403" s="76">
        <v>1</v>
      </c>
      <c r="J403" s="102"/>
      <c r="K403" s="102"/>
    </row>
    <row r="404" spans="1:11" ht="15.95" customHeight="1" x14ac:dyDescent="0.25">
      <c r="A404" s="76">
        <v>735</v>
      </c>
      <c r="B404" s="77" t="s">
        <v>956</v>
      </c>
      <c r="C404" s="76">
        <v>1</v>
      </c>
      <c r="J404" s="102"/>
      <c r="K404" s="102"/>
    </row>
    <row r="405" spans="1:11" ht="15.95" customHeight="1" x14ac:dyDescent="0.25">
      <c r="A405" s="76">
        <v>740</v>
      </c>
      <c r="B405" s="77" t="s">
        <v>957</v>
      </c>
      <c r="C405" s="76">
        <v>1</v>
      </c>
      <c r="J405" s="102"/>
      <c r="K405" s="102"/>
    </row>
    <row r="406" spans="1:11" ht="15.95" customHeight="1" x14ac:dyDescent="0.25">
      <c r="A406" s="76">
        <v>745</v>
      </c>
      <c r="B406" s="77" t="s">
        <v>958</v>
      </c>
      <c r="C406" s="76">
        <v>1</v>
      </c>
      <c r="J406" s="102"/>
      <c r="K406" s="102"/>
    </row>
    <row r="407" spans="1:11" ht="15.95" customHeight="1" x14ac:dyDescent="0.25">
      <c r="A407" s="76">
        <v>750</v>
      </c>
      <c r="B407" s="77" t="s">
        <v>959</v>
      </c>
      <c r="C407" s="76">
        <v>1</v>
      </c>
      <c r="J407" s="102"/>
      <c r="K407" s="102"/>
    </row>
    <row r="408" spans="1:11" ht="15.95" customHeight="1" x14ac:dyDescent="0.25">
      <c r="A408" s="76">
        <v>753</v>
      </c>
      <c r="B408" s="77" t="s">
        <v>960</v>
      </c>
      <c r="C408" s="76">
        <v>1</v>
      </c>
      <c r="J408" s="102"/>
      <c r="K408" s="102"/>
    </row>
    <row r="409" spans="1:11" ht="15.95" customHeight="1" x14ac:dyDescent="0.25">
      <c r="A409" s="76">
        <v>755</v>
      </c>
      <c r="B409" s="77" t="s">
        <v>961</v>
      </c>
      <c r="C409" s="76">
        <v>1</v>
      </c>
      <c r="J409" s="102"/>
      <c r="K409" s="102"/>
    </row>
    <row r="410" spans="1:11" ht="15.95" customHeight="1" x14ac:dyDescent="0.25">
      <c r="A410" s="76">
        <v>760</v>
      </c>
      <c r="B410" s="77" t="s">
        <v>962</v>
      </c>
      <c r="C410" s="76">
        <v>1</v>
      </c>
      <c r="J410" s="102"/>
      <c r="K410" s="102"/>
    </row>
    <row r="411" spans="1:11" ht="15.95" customHeight="1" x14ac:dyDescent="0.25">
      <c r="A411" s="76">
        <v>763</v>
      </c>
      <c r="B411" s="77" t="s">
        <v>508</v>
      </c>
      <c r="C411" s="76">
        <v>1</v>
      </c>
      <c r="D411" s="78" t="s">
        <v>583</v>
      </c>
      <c r="J411" s="102"/>
      <c r="K411" s="102"/>
    </row>
    <row r="412" spans="1:11" ht="15.95" customHeight="1" x14ac:dyDescent="0.25">
      <c r="A412" s="76">
        <v>765</v>
      </c>
      <c r="B412" s="77" t="s">
        <v>963</v>
      </c>
      <c r="C412" s="76">
        <v>1</v>
      </c>
      <c r="J412" s="102"/>
      <c r="K412" s="102"/>
    </row>
    <row r="413" spans="1:11" ht="15.95" customHeight="1" x14ac:dyDescent="0.25">
      <c r="A413" s="76">
        <v>766</v>
      </c>
      <c r="B413" s="77" t="s">
        <v>510</v>
      </c>
      <c r="C413" s="76">
        <v>1</v>
      </c>
      <c r="D413" s="78" t="s">
        <v>621</v>
      </c>
      <c r="J413" s="102"/>
      <c r="K413" s="102"/>
    </row>
    <row r="414" spans="1:11" ht="15.95" customHeight="1" x14ac:dyDescent="0.25">
      <c r="A414" s="76">
        <v>767</v>
      </c>
      <c r="B414" s="77" t="s">
        <v>964</v>
      </c>
      <c r="C414" s="76">
        <v>1</v>
      </c>
      <c r="J414" s="102"/>
      <c r="K414" s="102"/>
    </row>
    <row r="415" spans="1:11" ht="15.95" customHeight="1" x14ac:dyDescent="0.25">
      <c r="A415" s="76">
        <v>770</v>
      </c>
      <c r="B415" s="77" t="s">
        <v>965</v>
      </c>
      <c r="C415" s="76">
        <v>1</v>
      </c>
      <c r="J415" s="102"/>
      <c r="K415" s="102"/>
    </row>
    <row r="416" spans="1:11" ht="15.95" customHeight="1" x14ac:dyDescent="0.25">
      <c r="A416" s="76">
        <v>773</v>
      </c>
      <c r="B416" s="77" t="s">
        <v>966</v>
      </c>
      <c r="C416" s="76">
        <v>1</v>
      </c>
      <c r="J416" s="102"/>
      <c r="K416" s="102"/>
    </row>
    <row r="417" spans="1:11" ht="15.95" customHeight="1" x14ac:dyDescent="0.25">
      <c r="A417" s="76">
        <v>774</v>
      </c>
      <c r="B417" s="77" t="s">
        <v>514</v>
      </c>
      <c r="C417" s="76">
        <v>1</v>
      </c>
      <c r="J417" s="102"/>
      <c r="K417" s="102"/>
    </row>
    <row r="418" spans="1:11" ht="15.95" customHeight="1" x14ac:dyDescent="0.25">
      <c r="A418" s="76">
        <v>775</v>
      </c>
      <c r="B418" s="77" t="s">
        <v>967</v>
      </c>
      <c r="C418" s="76">
        <v>1</v>
      </c>
      <c r="J418" s="102"/>
      <c r="K418" s="102"/>
    </row>
    <row r="419" spans="1:11" ht="15.95" customHeight="1" x14ac:dyDescent="0.25">
      <c r="A419" s="76">
        <v>778</v>
      </c>
      <c r="B419" s="77" t="s">
        <v>516</v>
      </c>
      <c r="C419" s="76">
        <v>1</v>
      </c>
      <c r="J419" s="102"/>
      <c r="K419" s="102"/>
    </row>
    <row r="420" spans="1:11" ht="15.95" customHeight="1" x14ac:dyDescent="0.25">
      <c r="A420" s="76">
        <v>780</v>
      </c>
      <c r="B420" s="77" t="s">
        <v>968</v>
      </c>
      <c r="C420" s="76">
        <v>1</v>
      </c>
      <c r="J420" s="102"/>
      <c r="K420" s="102"/>
    </row>
    <row r="421" spans="1:11" ht="15.95" customHeight="1" x14ac:dyDescent="0.25">
      <c r="A421" s="76">
        <v>801</v>
      </c>
      <c r="B421" s="77" t="s">
        <v>969</v>
      </c>
      <c r="C421" s="76">
        <v>1</v>
      </c>
      <c r="J421" s="102"/>
      <c r="K421" s="102"/>
    </row>
    <row r="422" spans="1:11" ht="15.95" customHeight="1" x14ac:dyDescent="0.25">
      <c r="A422" s="76">
        <v>805</v>
      </c>
      <c r="B422" s="77" t="s">
        <v>970</v>
      </c>
      <c r="C422" s="76">
        <v>1</v>
      </c>
      <c r="J422" s="102"/>
      <c r="K422" s="102"/>
    </row>
    <row r="423" spans="1:11" ht="15.95" customHeight="1" x14ac:dyDescent="0.25">
      <c r="A423" s="76">
        <v>806</v>
      </c>
      <c r="B423" s="77" t="s">
        <v>971</v>
      </c>
      <c r="C423" s="76">
        <v>1</v>
      </c>
      <c r="J423" s="102"/>
      <c r="K423" s="102"/>
    </row>
    <row r="424" spans="1:11" ht="15.95" customHeight="1" x14ac:dyDescent="0.25">
      <c r="A424" s="76">
        <v>810</v>
      </c>
      <c r="B424" s="77" t="s">
        <v>972</v>
      </c>
      <c r="C424" s="76">
        <v>1</v>
      </c>
      <c r="J424" s="102"/>
      <c r="K424" s="102"/>
    </row>
    <row r="425" spans="1:11" ht="15.95" customHeight="1" x14ac:dyDescent="0.25">
      <c r="A425" s="76">
        <v>815</v>
      </c>
      <c r="B425" s="77" t="s">
        <v>973</v>
      </c>
      <c r="C425" s="76">
        <v>1</v>
      </c>
      <c r="J425" s="102"/>
      <c r="K425" s="102"/>
    </row>
    <row r="426" spans="1:11" ht="15.95" customHeight="1" x14ac:dyDescent="0.25">
      <c r="A426" s="76">
        <v>817</v>
      </c>
      <c r="B426" s="77" t="s">
        <v>523</v>
      </c>
      <c r="C426" s="76">
        <v>1</v>
      </c>
      <c r="D426" s="78" t="s">
        <v>565</v>
      </c>
      <c r="J426" s="102"/>
      <c r="K426" s="102"/>
    </row>
    <row r="427" spans="1:11" ht="15.95" customHeight="1" x14ac:dyDescent="0.25">
      <c r="A427" s="76">
        <v>818</v>
      </c>
      <c r="B427" s="77" t="s">
        <v>974</v>
      </c>
      <c r="C427" s="76">
        <v>1</v>
      </c>
      <c r="J427" s="102"/>
      <c r="K427" s="102"/>
    </row>
    <row r="428" spans="1:11" ht="15.95" customHeight="1" x14ac:dyDescent="0.25">
      <c r="A428" s="76">
        <v>821</v>
      </c>
      <c r="B428" s="77" t="s">
        <v>975</v>
      </c>
      <c r="C428" s="76">
        <v>1</v>
      </c>
      <c r="J428" s="102"/>
      <c r="K428" s="102"/>
    </row>
    <row r="429" spans="1:11" ht="15.95" customHeight="1" x14ac:dyDescent="0.25">
      <c r="A429" s="76">
        <v>823</v>
      </c>
      <c r="B429" s="77" t="s">
        <v>976</v>
      </c>
      <c r="C429" s="76">
        <v>1</v>
      </c>
      <c r="J429" s="102"/>
      <c r="K429" s="102"/>
    </row>
    <row r="430" spans="1:11" ht="15.95" customHeight="1" x14ac:dyDescent="0.25">
      <c r="A430" s="76">
        <v>825</v>
      </c>
      <c r="B430" s="77" t="s">
        <v>977</v>
      </c>
      <c r="C430" s="76">
        <v>1</v>
      </c>
      <c r="J430" s="102"/>
      <c r="K430" s="102"/>
    </row>
    <row r="431" spans="1:11" ht="15.95" customHeight="1" x14ac:dyDescent="0.25">
      <c r="A431" s="76">
        <v>828</v>
      </c>
      <c r="B431" s="77" t="s">
        <v>978</v>
      </c>
      <c r="C431" s="76">
        <v>1</v>
      </c>
      <c r="J431" s="102"/>
      <c r="K431" s="102"/>
    </row>
    <row r="432" spans="1:11" ht="15.95" customHeight="1" x14ac:dyDescent="0.25">
      <c r="A432" s="76">
        <v>829</v>
      </c>
      <c r="B432" s="77" t="s">
        <v>979</v>
      </c>
      <c r="C432" s="76">
        <v>1</v>
      </c>
      <c r="J432" s="102"/>
      <c r="K432" s="102"/>
    </row>
    <row r="433" spans="1:11" ht="15.95" customHeight="1" x14ac:dyDescent="0.25">
      <c r="A433" s="76">
        <v>830</v>
      </c>
      <c r="B433" s="77" t="s">
        <v>980</v>
      </c>
      <c r="C433" s="76">
        <v>1</v>
      </c>
      <c r="J433" s="102"/>
      <c r="K433" s="102"/>
    </row>
    <row r="434" spans="1:11" ht="15.95" customHeight="1" x14ac:dyDescent="0.25">
      <c r="A434" s="76">
        <v>832</v>
      </c>
      <c r="B434" s="77" t="s">
        <v>981</v>
      </c>
      <c r="C434" s="76">
        <v>1</v>
      </c>
      <c r="J434" s="102"/>
      <c r="K434" s="102"/>
    </row>
    <row r="435" spans="1:11" ht="15.95" customHeight="1" x14ac:dyDescent="0.25">
      <c r="A435" s="76">
        <v>851</v>
      </c>
      <c r="B435" s="77" t="s">
        <v>982</v>
      </c>
      <c r="C435" s="76">
        <v>1</v>
      </c>
      <c r="J435" s="102"/>
      <c r="K435" s="102"/>
    </row>
    <row r="436" spans="1:11" ht="15.95" customHeight="1" x14ac:dyDescent="0.25">
      <c r="A436" s="76">
        <v>852</v>
      </c>
      <c r="B436" s="77" t="s">
        <v>983</v>
      </c>
      <c r="C436" s="76">
        <v>1</v>
      </c>
      <c r="J436" s="102"/>
      <c r="K436" s="102"/>
    </row>
    <row r="437" spans="1:11" ht="15.95" customHeight="1" x14ac:dyDescent="0.25">
      <c r="A437" s="76">
        <v>853</v>
      </c>
      <c r="B437" s="77" t="s">
        <v>984</v>
      </c>
      <c r="C437" s="76">
        <v>1</v>
      </c>
      <c r="J437" s="102"/>
      <c r="K437" s="102"/>
    </row>
    <row r="438" spans="1:11" ht="15.95" customHeight="1" x14ac:dyDescent="0.25">
      <c r="A438" s="76">
        <v>855</v>
      </c>
      <c r="B438" s="77" t="s">
        <v>985</v>
      </c>
      <c r="C438" s="76">
        <v>1</v>
      </c>
      <c r="J438" s="102"/>
      <c r="K438" s="102"/>
    </row>
    <row r="439" spans="1:11" ht="15.95" customHeight="1" x14ac:dyDescent="0.25">
      <c r="A439" s="76">
        <v>860</v>
      </c>
      <c r="B439" s="77" t="s">
        <v>986</v>
      </c>
      <c r="C439" s="76">
        <v>1</v>
      </c>
      <c r="J439" s="102"/>
      <c r="K439" s="102"/>
    </row>
    <row r="440" spans="1:11" ht="15.95" customHeight="1" x14ac:dyDescent="0.25">
      <c r="A440" s="76">
        <v>871</v>
      </c>
      <c r="B440" s="77" t="s">
        <v>987</v>
      </c>
      <c r="C440" s="76">
        <v>1</v>
      </c>
      <c r="J440" s="102"/>
      <c r="K440" s="102"/>
    </row>
    <row r="441" spans="1:11" ht="15.95" customHeight="1" x14ac:dyDescent="0.25">
      <c r="A441" s="76">
        <v>872</v>
      </c>
      <c r="B441" s="77" t="s">
        <v>988</v>
      </c>
      <c r="C441" s="76">
        <v>1</v>
      </c>
      <c r="J441" s="102"/>
      <c r="K441" s="102"/>
    </row>
    <row r="442" spans="1:11" ht="15.95" customHeight="1" x14ac:dyDescent="0.25">
      <c r="A442" s="76">
        <v>873</v>
      </c>
      <c r="B442" s="77" t="s">
        <v>73</v>
      </c>
      <c r="C442" s="76">
        <v>1</v>
      </c>
      <c r="J442" s="102"/>
      <c r="K442" s="102"/>
    </row>
    <row r="443" spans="1:11" ht="15.95" customHeight="1" x14ac:dyDescent="0.25">
      <c r="A443" s="76">
        <v>876</v>
      </c>
      <c r="B443" s="77" t="s">
        <v>989</v>
      </c>
      <c r="C443" s="76">
        <v>1</v>
      </c>
      <c r="J443" s="102"/>
      <c r="K443" s="102"/>
    </row>
    <row r="444" spans="1:11" ht="15.95" customHeight="1" x14ac:dyDescent="0.25">
      <c r="A444" s="76">
        <v>878</v>
      </c>
      <c r="B444" s="77" t="s">
        <v>990</v>
      </c>
      <c r="C444" s="76">
        <v>1</v>
      </c>
      <c r="J444" s="102"/>
      <c r="K444" s="102"/>
    </row>
    <row r="445" spans="1:11" ht="15.95" customHeight="1" x14ac:dyDescent="0.25">
      <c r="A445" s="76">
        <v>879</v>
      </c>
      <c r="B445" s="77" t="s">
        <v>991</v>
      </c>
      <c r="C445" s="76">
        <v>1</v>
      </c>
      <c r="J445" s="102"/>
      <c r="K445" s="102"/>
    </row>
    <row r="446" spans="1:11" ht="15.95" customHeight="1" x14ac:dyDescent="0.25">
      <c r="A446" s="76">
        <v>885</v>
      </c>
      <c r="B446" s="77" t="s">
        <v>992</v>
      </c>
      <c r="C446" s="76">
        <v>1</v>
      </c>
      <c r="J446" s="102"/>
      <c r="K446" s="102"/>
    </row>
    <row r="447" spans="1:11" ht="15.95" customHeight="1" x14ac:dyDescent="0.25">
      <c r="A447" s="76">
        <v>910</v>
      </c>
      <c r="B447" s="77" t="s">
        <v>993</v>
      </c>
      <c r="C447" s="76">
        <v>1</v>
      </c>
      <c r="J447" s="102"/>
      <c r="K447" s="102"/>
    </row>
    <row r="448" spans="1:11" ht="15.95" customHeight="1" x14ac:dyDescent="0.25">
      <c r="A448" s="76">
        <v>915</v>
      </c>
      <c r="B448" s="77" t="s">
        <v>994</v>
      </c>
      <c r="C448" s="76">
        <v>1</v>
      </c>
      <c r="J448" s="102"/>
      <c r="K448" s="102"/>
    </row>
    <row r="449" spans="11:11" ht="15.95" customHeight="1" x14ac:dyDescent="0.25">
      <c r="K449" s="102"/>
    </row>
    <row r="450" spans="11:11" ht="15.95" customHeight="1" x14ac:dyDescent="0.25">
      <c r="K450" s="102"/>
    </row>
    <row r="451" spans="11:11" ht="15.95" customHeight="1" x14ac:dyDescent="0.25">
      <c r="K451" s="102"/>
    </row>
    <row r="452" spans="11:11" ht="15.95" customHeight="1" x14ac:dyDescent="0.25">
      <c r="K452" s="102"/>
    </row>
    <row r="453" spans="11:11" ht="15.95" customHeight="1" x14ac:dyDescent="0.25">
      <c r="K453" s="102"/>
    </row>
    <row r="454" spans="11:11" ht="15.95" customHeight="1" x14ac:dyDescent="0.25"/>
    <row r="455" spans="11:11" ht="15.95" customHeight="1" x14ac:dyDescent="0.25"/>
  </sheetData>
  <autoFilter ref="A9:H448" xr:uid="{32C9C891-42DB-4324-B3D2-72136CE46DC6}"/>
  <pageMargins left="0.75" right="0.75" top="1" bottom="1" header="0.5" footer="0.5"/>
  <pageSetup orientation="portrait" r:id="rId1"/>
  <headerFooter alignWithMargins="0">
    <oddFooter>&amp;L&amp;"Arial Narrow,Bold"&amp;D&amp;C&amp;"Arial Narrow,Bold"&amp;14&amp;F // &amp;A&amp;R&amp;"Arial Narrow,Bold"Page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T451"/>
  <sheetViews>
    <sheetView showGridLines="0" workbookViewId="0">
      <pane ySplit="9" topLeftCell="A434" activePane="bottomLeft" state="frozen"/>
      <selection activeCell="A9" sqref="A9"/>
      <selection pane="bottomLeft" activeCell="A9" sqref="A9"/>
    </sheetView>
  </sheetViews>
  <sheetFormatPr defaultRowHeight="12" x14ac:dyDescent="0.2"/>
  <cols>
    <col min="1" max="1" width="5.1640625" style="18" customWidth="1"/>
    <col min="2" max="2" width="28.1640625" customWidth="1"/>
    <col min="3" max="3" width="9.5" style="18" customWidth="1"/>
    <col min="4" max="4" width="10.1640625" style="18" customWidth="1"/>
    <col min="5" max="5" width="9" style="18"/>
    <col min="6" max="7" width="9.1640625" style="18" customWidth="1"/>
    <col min="8" max="8" width="9.5" style="18" customWidth="1"/>
    <col min="9" max="9" width="19.33203125" style="18" customWidth="1"/>
    <col min="10" max="10" width="14.83203125" style="18" customWidth="1"/>
    <col min="11" max="13" width="9.5" style="18" customWidth="1"/>
    <col min="14" max="14" width="1" customWidth="1"/>
    <col min="15" max="15" width="13.33203125" customWidth="1"/>
    <col min="16" max="16" width="1.1640625" customWidth="1"/>
    <col min="48" max="59" width="0" hidden="1" customWidth="1"/>
  </cols>
  <sheetData>
    <row r="1" spans="1:46" x14ac:dyDescent="0.2">
      <c r="A1" s="19" t="s">
        <v>1035</v>
      </c>
    </row>
    <row r="2" spans="1:46" x14ac:dyDescent="0.2">
      <c r="A2" s="73" t="s">
        <v>1027</v>
      </c>
    </row>
    <row r="3" spans="1:46" x14ac:dyDescent="0.2">
      <c r="B3" s="74"/>
    </row>
    <row r="6" spans="1:46" x14ac:dyDescent="0.2"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</row>
    <row r="7" spans="1:46" x14ac:dyDescent="0.2">
      <c r="A7" s="111">
        <v>1</v>
      </c>
      <c r="B7" s="111">
        <v>2</v>
      </c>
      <c r="C7" s="111">
        <v>3</v>
      </c>
      <c r="D7" s="111">
        <v>4</v>
      </c>
      <c r="E7" s="111">
        <v>5</v>
      </c>
      <c r="F7" s="111">
        <v>6</v>
      </c>
      <c r="G7" s="111">
        <v>7</v>
      </c>
      <c r="H7" s="111">
        <v>8</v>
      </c>
      <c r="I7" s="111">
        <v>9</v>
      </c>
      <c r="J7" s="111">
        <v>10</v>
      </c>
      <c r="K7" s="111">
        <v>11</v>
      </c>
      <c r="L7" s="111">
        <v>12</v>
      </c>
      <c r="M7" s="111">
        <v>13</v>
      </c>
    </row>
    <row r="9" spans="1:46" ht="53.1" customHeight="1" x14ac:dyDescent="0.2">
      <c r="A9" s="23" t="s">
        <v>107</v>
      </c>
      <c r="B9" s="24" t="s">
        <v>546</v>
      </c>
      <c r="C9" s="112" t="s">
        <v>553</v>
      </c>
      <c r="D9" s="113" t="s">
        <v>1022</v>
      </c>
      <c r="E9" s="114" t="s">
        <v>550</v>
      </c>
      <c r="F9" s="112" t="s">
        <v>1023</v>
      </c>
      <c r="G9" s="113" t="s">
        <v>1025</v>
      </c>
      <c r="H9" s="114" t="s">
        <v>1024</v>
      </c>
      <c r="I9" s="121" t="s">
        <v>1018</v>
      </c>
      <c r="J9" s="112" t="s">
        <v>1026</v>
      </c>
      <c r="K9" s="113" t="s">
        <v>1019</v>
      </c>
      <c r="L9" s="114" t="s">
        <v>1020</v>
      </c>
      <c r="M9" s="114" t="s">
        <v>1021</v>
      </c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</row>
    <row r="10" spans="1:46" x14ac:dyDescent="0.2">
      <c r="A10" s="115">
        <v>1</v>
      </c>
      <c r="B10" s="72" t="s">
        <v>108</v>
      </c>
      <c r="C10" s="115">
        <v>493</v>
      </c>
      <c r="D10" s="71">
        <v>1955</v>
      </c>
      <c r="E10" s="116">
        <v>0.25217391304347825</v>
      </c>
      <c r="F10" s="115">
        <v>670</v>
      </c>
      <c r="G10" s="71">
        <v>2193</v>
      </c>
      <c r="H10" s="116">
        <f>IFERROR(F10/G10,0)</f>
        <v>0.30551755585955315</v>
      </c>
      <c r="I10" s="122" t="str">
        <f>IF(AND(H10&lt;E10,C10&gt;0),"USE FY16%","NO ADJUSTMENT")</f>
        <v>NO ADJUSTMENT</v>
      </c>
      <c r="J10" s="115">
        <f>IF(AND(H10&lt;E10,C10&gt;0),ROUND(E10*G10,0),F10)</f>
        <v>670</v>
      </c>
      <c r="K10" s="71">
        <v>2122.5</v>
      </c>
      <c r="L10" s="116">
        <f>IF(K10=0,0,ROUND(J10/K10,4))</f>
        <v>0.31569999999999998</v>
      </c>
      <c r="M10" s="124">
        <v>1</v>
      </c>
      <c r="N10" s="69"/>
      <c r="AL10" s="70"/>
    </row>
    <row r="11" spans="1:46" x14ac:dyDescent="0.2">
      <c r="A11" s="115">
        <v>2</v>
      </c>
      <c r="B11" s="72" t="s">
        <v>109</v>
      </c>
      <c r="C11" s="115">
        <v>0</v>
      </c>
      <c r="D11" s="71">
        <v>0</v>
      </c>
      <c r="E11" s="116" t="s">
        <v>554</v>
      </c>
      <c r="F11" s="115">
        <v>0</v>
      </c>
      <c r="G11" s="71">
        <v>0</v>
      </c>
      <c r="H11" s="116">
        <f t="shared" ref="H11:H74" si="0">IFERROR(F11/G11,0)</f>
        <v>0</v>
      </c>
      <c r="I11" s="122" t="str">
        <f t="shared" ref="I11:I74" si="1">IF(AND(H11&lt;E11,C11&gt;0),"USE FY16%","NO ADJUSTMENT")</f>
        <v>NO ADJUSTMENT</v>
      </c>
      <c r="J11" s="115">
        <f t="shared" ref="J11:J74" si="2">IF(AND(H11&lt;E11,C11&gt;0),ROUND(E11*G11,0),F11)</f>
        <v>0</v>
      </c>
      <c r="K11" s="71">
        <v>0</v>
      </c>
      <c r="L11" s="116">
        <f t="shared" ref="L11:L74" si="3">IF(K11=0,0,ROUND(J11/K11,4))</f>
        <v>0</v>
      </c>
      <c r="M11" s="124">
        <v>0</v>
      </c>
      <c r="N11" s="69"/>
    </row>
    <row r="12" spans="1:46" x14ac:dyDescent="0.2">
      <c r="A12" s="115">
        <v>3</v>
      </c>
      <c r="B12" s="72" t="s">
        <v>110</v>
      </c>
      <c r="C12" s="115">
        <v>246</v>
      </c>
      <c r="D12" s="71">
        <v>1244</v>
      </c>
      <c r="E12" s="116">
        <v>0.19774919614147909</v>
      </c>
      <c r="F12" s="115">
        <v>278</v>
      </c>
      <c r="G12" s="71">
        <v>1207</v>
      </c>
      <c r="H12" s="116">
        <f t="shared" si="0"/>
        <v>0.23032311516155757</v>
      </c>
      <c r="I12" s="122" t="str">
        <f t="shared" si="1"/>
        <v>NO ADJUSTMENT</v>
      </c>
      <c r="J12" s="115">
        <f t="shared" si="2"/>
        <v>278</v>
      </c>
      <c r="K12" s="71">
        <v>899</v>
      </c>
      <c r="L12" s="116">
        <f t="shared" si="3"/>
        <v>0.30919999999999997</v>
      </c>
      <c r="M12" s="124">
        <v>1</v>
      </c>
      <c r="N12" s="69"/>
    </row>
    <row r="13" spans="1:46" x14ac:dyDescent="0.2">
      <c r="A13" s="115">
        <v>4</v>
      </c>
      <c r="B13" s="72" t="s">
        <v>111</v>
      </c>
      <c r="C13" s="115">
        <v>0</v>
      </c>
      <c r="D13" s="71">
        <v>0</v>
      </c>
      <c r="E13" s="116" t="s">
        <v>554</v>
      </c>
      <c r="F13" s="115">
        <v>0</v>
      </c>
      <c r="G13" s="71">
        <v>0</v>
      </c>
      <c r="H13" s="116">
        <f t="shared" si="0"/>
        <v>0</v>
      </c>
      <c r="I13" s="122" t="str">
        <f t="shared" si="1"/>
        <v>NO ADJUSTMENT</v>
      </c>
      <c r="J13" s="115">
        <f t="shared" si="2"/>
        <v>0</v>
      </c>
      <c r="K13" s="71">
        <v>0</v>
      </c>
      <c r="L13" s="116">
        <f t="shared" si="3"/>
        <v>0</v>
      </c>
      <c r="M13" s="124">
        <v>0</v>
      </c>
      <c r="N13" s="69"/>
    </row>
    <row r="14" spans="1:46" x14ac:dyDescent="0.2">
      <c r="A14" s="115">
        <v>5</v>
      </c>
      <c r="B14" s="72" t="s">
        <v>112</v>
      </c>
      <c r="C14" s="115">
        <v>1337</v>
      </c>
      <c r="D14" s="71">
        <v>4013</v>
      </c>
      <c r="E14" s="116">
        <v>0.33316720657861948</v>
      </c>
      <c r="F14" s="115">
        <v>1321</v>
      </c>
      <c r="G14" s="71">
        <v>3516</v>
      </c>
      <c r="H14" s="116">
        <f t="shared" si="0"/>
        <v>0.37571103526734928</v>
      </c>
      <c r="I14" s="122" t="str">
        <f t="shared" si="1"/>
        <v>NO ADJUSTMENT</v>
      </c>
      <c r="J14" s="115">
        <f t="shared" si="2"/>
        <v>1321</v>
      </c>
      <c r="K14" s="71">
        <v>3513</v>
      </c>
      <c r="L14" s="116">
        <f t="shared" si="3"/>
        <v>0.376</v>
      </c>
      <c r="M14" s="124">
        <v>1</v>
      </c>
      <c r="N14" s="69"/>
    </row>
    <row r="15" spans="1:46" x14ac:dyDescent="0.2">
      <c r="A15" s="115">
        <v>6</v>
      </c>
      <c r="B15" s="72" t="s">
        <v>113</v>
      </c>
      <c r="C15" s="115">
        <v>0</v>
      </c>
      <c r="D15" s="71">
        <v>0</v>
      </c>
      <c r="E15" s="116" t="s">
        <v>554</v>
      </c>
      <c r="F15" s="115">
        <v>0</v>
      </c>
      <c r="G15" s="71">
        <v>0</v>
      </c>
      <c r="H15" s="116">
        <f t="shared" si="0"/>
        <v>0</v>
      </c>
      <c r="I15" s="122" t="str">
        <f t="shared" si="1"/>
        <v>NO ADJUSTMENT</v>
      </c>
      <c r="J15" s="115">
        <f t="shared" si="2"/>
        <v>0</v>
      </c>
      <c r="K15" s="71">
        <v>0</v>
      </c>
      <c r="L15" s="116">
        <f t="shared" si="3"/>
        <v>0</v>
      </c>
      <c r="M15" s="124">
        <v>0</v>
      </c>
      <c r="N15" s="69"/>
    </row>
    <row r="16" spans="1:46" x14ac:dyDescent="0.2">
      <c r="A16" s="115">
        <v>7</v>
      </c>
      <c r="B16" s="72" t="s">
        <v>114</v>
      </c>
      <c r="C16" s="115">
        <v>656</v>
      </c>
      <c r="D16" s="71">
        <v>2394</v>
      </c>
      <c r="E16" s="116">
        <v>0.27401837928153716</v>
      </c>
      <c r="F16" s="115">
        <v>579</v>
      </c>
      <c r="G16" s="71">
        <v>1930</v>
      </c>
      <c r="H16" s="116">
        <f t="shared" si="0"/>
        <v>0.3</v>
      </c>
      <c r="I16" s="122" t="str">
        <f t="shared" si="1"/>
        <v>NO ADJUSTMENT</v>
      </c>
      <c r="J16" s="115">
        <f t="shared" si="2"/>
        <v>579</v>
      </c>
      <c r="K16" s="71">
        <v>1876.5</v>
      </c>
      <c r="L16" s="116">
        <f t="shared" si="3"/>
        <v>0.30859999999999999</v>
      </c>
      <c r="M16" s="124">
        <v>1</v>
      </c>
      <c r="N16" s="69"/>
    </row>
    <row r="17" spans="1:14" x14ac:dyDescent="0.2">
      <c r="A17" s="115">
        <v>8</v>
      </c>
      <c r="B17" s="72" t="s">
        <v>115</v>
      </c>
      <c r="C17" s="115">
        <v>524</v>
      </c>
      <c r="D17" s="71">
        <v>1192</v>
      </c>
      <c r="E17" s="116">
        <v>0.43959731543624159</v>
      </c>
      <c r="F17" s="115">
        <v>368</v>
      </c>
      <c r="G17" s="71">
        <v>1045</v>
      </c>
      <c r="H17" s="116">
        <f t="shared" si="0"/>
        <v>0.35215311004784688</v>
      </c>
      <c r="I17" s="122" t="str">
        <f t="shared" si="1"/>
        <v>USE FY16%</v>
      </c>
      <c r="J17" s="115">
        <f t="shared" si="2"/>
        <v>459</v>
      </c>
      <c r="K17" s="71">
        <v>1088</v>
      </c>
      <c r="L17" s="116">
        <f t="shared" si="3"/>
        <v>0.4219</v>
      </c>
      <c r="M17" s="124">
        <v>1</v>
      </c>
      <c r="N17" s="69"/>
    </row>
    <row r="18" spans="1:14" x14ac:dyDescent="0.2">
      <c r="A18" s="115">
        <v>9</v>
      </c>
      <c r="B18" s="72" t="s">
        <v>116</v>
      </c>
      <c r="C18" s="115">
        <v>451</v>
      </c>
      <c r="D18" s="71">
        <v>5950</v>
      </c>
      <c r="E18" s="116">
        <v>7.5798319327731095E-2</v>
      </c>
      <c r="F18" s="115">
        <v>605</v>
      </c>
      <c r="G18" s="71">
        <v>5628</v>
      </c>
      <c r="H18" s="116">
        <f t="shared" si="0"/>
        <v>0.10749822316986496</v>
      </c>
      <c r="I18" s="122" t="str">
        <f t="shared" si="1"/>
        <v>NO ADJUSTMENT</v>
      </c>
      <c r="J18" s="115">
        <f t="shared" si="2"/>
        <v>605</v>
      </c>
      <c r="K18" s="71">
        <v>5553.5</v>
      </c>
      <c r="L18" s="116">
        <f t="shared" si="3"/>
        <v>0.1089</v>
      </c>
      <c r="M18" s="124">
        <v>1</v>
      </c>
      <c r="N18" s="69"/>
    </row>
    <row r="19" spans="1:14" x14ac:dyDescent="0.2">
      <c r="A19" s="115">
        <v>10</v>
      </c>
      <c r="B19" s="72" t="s">
        <v>117</v>
      </c>
      <c r="C19" s="115">
        <v>604</v>
      </c>
      <c r="D19" s="71">
        <v>5318</v>
      </c>
      <c r="E19" s="116">
        <v>0.1135765325310267</v>
      </c>
      <c r="F19" s="115">
        <v>578</v>
      </c>
      <c r="G19" s="71">
        <v>5836</v>
      </c>
      <c r="H19" s="116">
        <f t="shared" si="0"/>
        <v>9.9040438656614119E-2</v>
      </c>
      <c r="I19" s="122" t="str">
        <f t="shared" si="1"/>
        <v>USE FY16%</v>
      </c>
      <c r="J19" s="115">
        <f t="shared" si="2"/>
        <v>663</v>
      </c>
      <c r="K19" s="71">
        <v>5734.5</v>
      </c>
      <c r="L19" s="116">
        <f t="shared" si="3"/>
        <v>0.11559999999999999</v>
      </c>
      <c r="M19" s="124">
        <v>1</v>
      </c>
      <c r="N19" s="69"/>
    </row>
    <row r="20" spans="1:14" x14ac:dyDescent="0.2">
      <c r="A20" s="115">
        <v>11</v>
      </c>
      <c r="B20" s="72" t="s">
        <v>118</v>
      </c>
      <c r="C20" s="115">
        <v>0</v>
      </c>
      <c r="D20" s="71">
        <v>0</v>
      </c>
      <c r="E20" s="116" t="s">
        <v>554</v>
      </c>
      <c r="F20" s="115">
        <v>0</v>
      </c>
      <c r="G20" s="71">
        <v>0</v>
      </c>
      <c r="H20" s="116">
        <f t="shared" si="0"/>
        <v>0</v>
      </c>
      <c r="I20" s="122" t="str">
        <f t="shared" si="1"/>
        <v>NO ADJUSTMENT</v>
      </c>
      <c r="J20" s="115">
        <f t="shared" si="2"/>
        <v>0</v>
      </c>
      <c r="K20" s="71">
        <v>0</v>
      </c>
      <c r="L20" s="116">
        <f t="shared" si="3"/>
        <v>0</v>
      </c>
      <c r="M20" s="124">
        <v>0</v>
      </c>
      <c r="N20" s="69"/>
    </row>
    <row r="21" spans="1:14" x14ac:dyDescent="0.2">
      <c r="A21" s="115">
        <v>12</v>
      </c>
      <c r="B21" s="72" t="s">
        <v>119</v>
      </c>
      <c r="C21" s="115">
        <v>0</v>
      </c>
      <c r="D21" s="71">
        <v>0</v>
      </c>
      <c r="E21" s="116" t="s">
        <v>554</v>
      </c>
      <c r="F21" s="115">
        <v>0</v>
      </c>
      <c r="G21" s="71">
        <v>0</v>
      </c>
      <c r="H21" s="116">
        <f t="shared" si="0"/>
        <v>0</v>
      </c>
      <c r="I21" s="122" t="str">
        <f t="shared" si="1"/>
        <v>NO ADJUSTMENT</v>
      </c>
      <c r="J21" s="115">
        <f t="shared" si="2"/>
        <v>0</v>
      </c>
      <c r="K21" s="71">
        <v>0</v>
      </c>
      <c r="L21" s="116">
        <f t="shared" si="3"/>
        <v>0</v>
      </c>
      <c r="M21" s="124">
        <v>0</v>
      </c>
      <c r="N21" s="69"/>
    </row>
    <row r="22" spans="1:14" x14ac:dyDescent="0.2">
      <c r="A22" s="115">
        <v>13</v>
      </c>
      <c r="B22" s="72" t="s">
        <v>120</v>
      </c>
      <c r="C22" s="115">
        <v>0</v>
      </c>
      <c r="D22" s="71">
        <v>19</v>
      </c>
      <c r="E22" s="116">
        <v>0</v>
      </c>
      <c r="F22" s="115">
        <v>0</v>
      </c>
      <c r="G22" s="71">
        <v>9</v>
      </c>
      <c r="H22" s="116">
        <f t="shared" si="0"/>
        <v>0</v>
      </c>
      <c r="I22" s="122" t="str">
        <f t="shared" si="1"/>
        <v>NO ADJUSTMENT</v>
      </c>
      <c r="J22" s="115">
        <f t="shared" si="2"/>
        <v>0</v>
      </c>
      <c r="K22" s="71">
        <v>0</v>
      </c>
      <c r="L22" s="116">
        <f t="shared" si="3"/>
        <v>0</v>
      </c>
      <c r="M22" s="124">
        <v>0</v>
      </c>
      <c r="N22" s="69"/>
    </row>
    <row r="23" spans="1:14" x14ac:dyDescent="0.2">
      <c r="A23" s="115">
        <v>14</v>
      </c>
      <c r="B23" s="72" t="s">
        <v>121</v>
      </c>
      <c r="C23" s="115">
        <v>385</v>
      </c>
      <c r="D23" s="71">
        <v>2494</v>
      </c>
      <c r="E23" s="116">
        <v>0.15437048917401763</v>
      </c>
      <c r="F23" s="115">
        <v>544</v>
      </c>
      <c r="G23" s="71">
        <v>2694</v>
      </c>
      <c r="H23" s="116">
        <f t="shared" si="0"/>
        <v>0.20193021529324426</v>
      </c>
      <c r="I23" s="122" t="str">
        <f t="shared" si="1"/>
        <v>NO ADJUSTMENT</v>
      </c>
      <c r="J23" s="115">
        <f t="shared" si="2"/>
        <v>544</v>
      </c>
      <c r="K23" s="71">
        <v>2709</v>
      </c>
      <c r="L23" s="116">
        <f t="shared" si="3"/>
        <v>0.20080000000000001</v>
      </c>
      <c r="M23" s="124">
        <v>1</v>
      </c>
      <c r="N23" s="69"/>
    </row>
    <row r="24" spans="1:14" x14ac:dyDescent="0.2">
      <c r="A24" s="115">
        <v>15</v>
      </c>
      <c r="B24" s="72" t="s">
        <v>122</v>
      </c>
      <c r="C24" s="115">
        <v>0</v>
      </c>
      <c r="D24" s="71">
        <v>0</v>
      </c>
      <c r="E24" s="116" t="s">
        <v>554</v>
      </c>
      <c r="F24" s="115">
        <v>0</v>
      </c>
      <c r="G24" s="71">
        <v>0</v>
      </c>
      <c r="H24" s="116">
        <f t="shared" si="0"/>
        <v>0</v>
      </c>
      <c r="I24" s="122" t="str">
        <f t="shared" si="1"/>
        <v>NO ADJUSTMENT</v>
      </c>
      <c r="J24" s="115">
        <f t="shared" si="2"/>
        <v>0</v>
      </c>
      <c r="K24" s="71">
        <v>0</v>
      </c>
      <c r="L24" s="116">
        <f t="shared" si="3"/>
        <v>0</v>
      </c>
      <c r="M24" s="124">
        <v>0</v>
      </c>
      <c r="N24" s="69"/>
    </row>
    <row r="25" spans="1:14" x14ac:dyDescent="0.2">
      <c r="A25" s="115">
        <v>16</v>
      </c>
      <c r="B25" s="72" t="s">
        <v>123</v>
      </c>
      <c r="C25" s="115">
        <v>2315</v>
      </c>
      <c r="D25" s="71">
        <v>6292</v>
      </c>
      <c r="E25" s="116">
        <v>0.36792752701843612</v>
      </c>
      <c r="F25" s="115">
        <v>2137</v>
      </c>
      <c r="G25" s="71">
        <v>6188</v>
      </c>
      <c r="H25" s="116">
        <f t="shared" si="0"/>
        <v>0.34534583063994828</v>
      </c>
      <c r="I25" s="122" t="str">
        <f t="shared" si="1"/>
        <v>USE FY16%</v>
      </c>
      <c r="J25" s="115">
        <f t="shared" si="2"/>
        <v>2277</v>
      </c>
      <c r="K25" s="71">
        <v>6041</v>
      </c>
      <c r="L25" s="116">
        <f t="shared" si="3"/>
        <v>0.37690000000000001</v>
      </c>
      <c r="M25" s="124">
        <v>1</v>
      </c>
      <c r="N25" s="69"/>
    </row>
    <row r="26" spans="1:14" x14ac:dyDescent="0.2">
      <c r="A26" s="115">
        <v>17</v>
      </c>
      <c r="B26" s="72" t="s">
        <v>124</v>
      </c>
      <c r="C26" s="115">
        <v>587</v>
      </c>
      <c r="D26" s="71">
        <v>2343</v>
      </c>
      <c r="E26" s="116">
        <v>0.25053350405463082</v>
      </c>
      <c r="F26" s="115">
        <v>615</v>
      </c>
      <c r="G26" s="71">
        <v>2421</v>
      </c>
      <c r="H26" s="116">
        <f t="shared" si="0"/>
        <v>0.25402726146220572</v>
      </c>
      <c r="I26" s="122" t="str">
        <f t="shared" si="1"/>
        <v>NO ADJUSTMENT</v>
      </c>
      <c r="J26" s="115">
        <f t="shared" si="2"/>
        <v>615</v>
      </c>
      <c r="K26" s="71">
        <v>2493</v>
      </c>
      <c r="L26" s="116">
        <f t="shared" si="3"/>
        <v>0.2467</v>
      </c>
      <c r="M26" s="124">
        <v>1</v>
      </c>
      <c r="N26" s="69"/>
    </row>
    <row r="27" spans="1:14" x14ac:dyDescent="0.2">
      <c r="A27" s="115">
        <v>18</v>
      </c>
      <c r="B27" s="72" t="s">
        <v>125</v>
      </c>
      <c r="C27" s="115">
        <v>260</v>
      </c>
      <c r="D27" s="71">
        <v>531</v>
      </c>
      <c r="E27" s="116">
        <v>0.4896421845574388</v>
      </c>
      <c r="F27" s="115">
        <v>274</v>
      </c>
      <c r="G27" s="71">
        <v>560</v>
      </c>
      <c r="H27" s="116">
        <f t="shared" si="0"/>
        <v>0.48928571428571427</v>
      </c>
      <c r="I27" s="122" t="str">
        <f t="shared" si="1"/>
        <v>USE FY16%</v>
      </c>
      <c r="J27" s="115">
        <f t="shared" si="2"/>
        <v>274</v>
      </c>
      <c r="K27" s="71">
        <v>695.5</v>
      </c>
      <c r="L27" s="116">
        <f t="shared" si="3"/>
        <v>0.39400000000000002</v>
      </c>
      <c r="M27" s="124">
        <v>1</v>
      </c>
      <c r="N27" s="69"/>
    </row>
    <row r="28" spans="1:14" x14ac:dyDescent="0.2">
      <c r="A28" s="115">
        <v>19</v>
      </c>
      <c r="B28" s="72" t="s">
        <v>126</v>
      </c>
      <c r="C28" s="115">
        <v>0</v>
      </c>
      <c r="D28" s="71">
        <v>0</v>
      </c>
      <c r="E28" s="116" t="s">
        <v>554</v>
      </c>
      <c r="F28" s="115">
        <v>0</v>
      </c>
      <c r="G28" s="71">
        <v>0</v>
      </c>
      <c r="H28" s="116">
        <f t="shared" si="0"/>
        <v>0</v>
      </c>
      <c r="I28" s="122" t="str">
        <f t="shared" si="1"/>
        <v>NO ADJUSTMENT</v>
      </c>
      <c r="J28" s="115">
        <f t="shared" si="2"/>
        <v>0</v>
      </c>
      <c r="K28" s="71">
        <v>0</v>
      </c>
      <c r="L28" s="116">
        <f t="shared" si="3"/>
        <v>0</v>
      </c>
      <c r="M28" s="124">
        <v>0</v>
      </c>
      <c r="N28" s="69"/>
    </row>
    <row r="29" spans="1:14" x14ac:dyDescent="0.2">
      <c r="A29" s="115">
        <v>20</v>
      </c>
      <c r="B29" s="72" t="s">
        <v>127</v>
      </c>
      <c r="C29" s="115">
        <v>1879</v>
      </c>
      <c r="D29" s="71">
        <v>5492</v>
      </c>
      <c r="E29" s="116">
        <v>0.34213401310997815</v>
      </c>
      <c r="F29" s="115">
        <v>2239</v>
      </c>
      <c r="G29" s="71">
        <v>5147</v>
      </c>
      <c r="H29" s="116">
        <f t="shared" si="0"/>
        <v>0.43501068583640956</v>
      </c>
      <c r="I29" s="122" t="str">
        <f t="shared" si="1"/>
        <v>NO ADJUSTMENT</v>
      </c>
      <c r="J29" s="115">
        <f t="shared" si="2"/>
        <v>2239</v>
      </c>
      <c r="K29" s="71">
        <v>4952</v>
      </c>
      <c r="L29" s="116">
        <f t="shared" si="3"/>
        <v>0.4521</v>
      </c>
      <c r="M29" s="124">
        <v>1</v>
      </c>
      <c r="N29" s="69"/>
    </row>
    <row r="30" spans="1:14" x14ac:dyDescent="0.2">
      <c r="A30" s="115">
        <v>21</v>
      </c>
      <c r="B30" s="72" t="s">
        <v>128</v>
      </c>
      <c r="C30" s="115">
        <v>0</v>
      </c>
      <c r="D30" s="71">
        <v>0</v>
      </c>
      <c r="E30" s="116" t="s">
        <v>554</v>
      </c>
      <c r="F30" s="115">
        <v>0</v>
      </c>
      <c r="G30" s="71">
        <v>0</v>
      </c>
      <c r="H30" s="116">
        <f t="shared" si="0"/>
        <v>0</v>
      </c>
      <c r="I30" s="122" t="str">
        <f t="shared" si="1"/>
        <v>NO ADJUSTMENT</v>
      </c>
      <c r="J30" s="115">
        <f t="shared" si="2"/>
        <v>0</v>
      </c>
      <c r="K30" s="71">
        <v>0</v>
      </c>
      <c r="L30" s="116">
        <f t="shared" si="3"/>
        <v>0</v>
      </c>
      <c r="M30" s="124">
        <v>0</v>
      </c>
      <c r="N30" s="69"/>
    </row>
    <row r="31" spans="1:14" x14ac:dyDescent="0.2">
      <c r="A31" s="115">
        <v>22</v>
      </c>
      <c r="B31" s="72" t="s">
        <v>129</v>
      </c>
      <c r="C31" s="115">
        <v>0</v>
      </c>
      <c r="D31" s="71">
        <v>9</v>
      </c>
      <c r="E31" s="116">
        <v>0</v>
      </c>
      <c r="F31" s="115">
        <v>0</v>
      </c>
      <c r="G31" s="71">
        <v>12</v>
      </c>
      <c r="H31" s="116">
        <f t="shared" si="0"/>
        <v>0</v>
      </c>
      <c r="I31" s="122" t="str">
        <f t="shared" si="1"/>
        <v>NO ADJUSTMENT</v>
      </c>
      <c r="J31" s="115">
        <f t="shared" si="2"/>
        <v>0</v>
      </c>
      <c r="K31" s="71">
        <v>0</v>
      </c>
      <c r="L31" s="116">
        <f t="shared" si="3"/>
        <v>0</v>
      </c>
      <c r="M31" s="124">
        <v>0</v>
      </c>
      <c r="N31" s="69"/>
    </row>
    <row r="32" spans="1:14" x14ac:dyDescent="0.2">
      <c r="A32" s="115">
        <v>23</v>
      </c>
      <c r="B32" s="72" t="s">
        <v>130</v>
      </c>
      <c r="C32" s="115">
        <v>340</v>
      </c>
      <c r="D32" s="71">
        <v>2585</v>
      </c>
      <c r="E32" s="116">
        <v>0.13152804642166344</v>
      </c>
      <c r="F32" s="115">
        <v>304</v>
      </c>
      <c r="G32" s="71">
        <v>2649</v>
      </c>
      <c r="H32" s="116">
        <f t="shared" si="0"/>
        <v>0.11476028690071725</v>
      </c>
      <c r="I32" s="122" t="str">
        <f t="shared" si="1"/>
        <v>USE FY16%</v>
      </c>
      <c r="J32" s="115">
        <f t="shared" si="2"/>
        <v>348</v>
      </c>
      <c r="K32" s="71">
        <v>2602</v>
      </c>
      <c r="L32" s="116">
        <f t="shared" si="3"/>
        <v>0.13370000000000001</v>
      </c>
      <c r="M32" s="124">
        <v>1</v>
      </c>
      <c r="N32" s="69"/>
    </row>
    <row r="33" spans="1:14" x14ac:dyDescent="0.2">
      <c r="A33" s="115">
        <v>24</v>
      </c>
      <c r="B33" s="72" t="s">
        <v>131</v>
      </c>
      <c r="C33" s="115">
        <v>524</v>
      </c>
      <c r="D33" s="71">
        <v>2401</v>
      </c>
      <c r="E33" s="116">
        <v>0.2182423990004165</v>
      </c>
      <c r="F33" s="115">
        <v>521</v>
      </c>
      <c r="G33" s="71">
        <v>2204</v>
      </c>
      <c r="H33" s="116">
        <f t="shared" si="0"/>
        <v>0.23638838475499094</v>
      </c>
      <c r="I33" s="122" t="str">
        <f t="shared" si="1"/>
        <v>NO ADJUSTMENT</v>
      </c>
      <c r="J33" s="115">
        <f t="shared" si="2"/>
        <v>521</v>
      </c>
      <c r="K33" s="71">
        <v>2180.5</v>
      </c>
      <c r="L33" s="116">
        <f t="shared" si="3"/>
        <v>0.2389</v>
      </c>
      <c r="M33" s="124">
        <v>1</v>
      </c>
      <c r="N33" s="69"/>
    </row>
    <row r="34" spans="1:14" x14ac:dyDescent="0.2">
      <c r="A34" s="115">
        <v>25</v>
      </c>
      <c r="B34" s="72" t="s">
        <v>132</v>
      </c>
      <c r="C34" s="115">
        <v>604</v>
      </c>
      <c r="D34" s="71">
        <v>2424</v>
      </c>
      <c r="E34" s="116">
        <v>0.24917491749174916</v>
      </c>
      <c r="F34" s="115">
        <v>554</v>
      </c>
      <c r="G34" s="71">
        <v>2184</v>
      </c>
      <c r="H34" s="116">
        <f t="shared" si="0"/>
        <v>0.25366300366300365</v>
      </c>
      <c r="I34" s="122" t="str">
        <f t="shared" si="1"/>
        <v>NO ADJUSTMENT</v>
      </c>
      <c r="J34" s="115">
        <f t="shared" si="2"/>
        <v>554</v>
      </c>
      <c r="K34" s="71">
        <v>2093.5</v>
      </c>
      <c r="L34" s="116">
        <f t="shared" si="3"/>
        <v>0.2646</v>
      </c>
      <c r="M34" s="124">
        <v>1</v>
      </c>
      <c r="N34" s="69"/>
    </row>
    <row r="35" spans="1:14" x14ac:dyDescent="0.2">
      <c r="A35" s="115">
        <v>26</v>
      </c>
      <c r="B35" s="72" t="s">
        <v>133</v>
      </c>
      <c r="C35" s="115">
        <v>307</v>
      </c>
      <c r="D35" s="71">
        <v>4156</v>
      </c>
      <c r="E35" s="116">
        <v>7.3869104908565936E-2</v>
      </c>
      <c r="F35" s="115">
        <v>410</v>
      </c>
      <c r="G35" s="71">
        <v>4534</v>
      </c>
      <c r="H35" s="116">
        <f t="shared" si="0"/>
        <v>9.0427878253198063E-2</v>
      </c>
      <c r="I35" s="122" t="str">
        <f t="shared" si="1"/>
        <v>NO ADJUSTMENT</v>
      </c>
      <c r="J35" s="115">
        <f t="shared" si="2"/>
        <v>410</v>
      </c>
      <c r="K35" s="71">
        <v>4390</v>
      </c>
      <c r="L35" s="116">
        <f t="shared" si="3"/>
        <v>9.3399999999999997E-2</v>
      </c>
      <c r="M35" s="124">
        <v>1</v>
      </c>
      <c r="N35" s="69"/>
    </row>
    <row r="36" spans="1:14" x14ac:dyDescent="0.2">
      <c r="A36" s="115">
        <v>27</v>
      </c>
      <c r="B36" s="72" t="s">
        <v>134</v>
      </c>
      <c r="C36" s="115">
        <v>147</v>
      </c>
      <c r="D36" s="71">
        <v>723</v>
      </c>
      <c r="E36" s="116">
        <v>0.2033195020746888</v>
      </c>
      <c r="F36" s="115">
        <v>194</v>
      </c>
      <c r="G36" s="71">
        <v>733</v>
      </c>
      <c r="H36" s="116">
        <f t="shared" si="0"/>
        <v>0.26466575716234653</v>
      </c>
      <c r="I36" s="122" t="str">
        <f t="shared" si="1"/>
        <v>NO ADJUSTMENT</v>
      </c>
      <c r="J36" s="115">
        <f t="shared" si="2"/>
        <v>194</v>
      </c>
      <c r="K36" s="71">
        <v>845.5</v>
      </c>
      <c r="L36" s="116">
        <f t="shared" si="3"/>
        <v>0.22950000000000001</v>
      </c>
      <c r="M36" s="124">
        <v>1</v>
      </c>
      <c r="N36" s="69"/>
    </row>
    <row r="37" spans="1:14" x14ac:dyDescent="0.2">
      <c r="A37" s="115">
        <v>28</v>
      </c>
      <c r="B37" s="72" t="s">
        <v>135</v>
      </c>
      <c r="C37" s="115">
        <v>22</v>
      </c>
      <c r="D37" s="71">
        <v>152</v>
      </c>
      <c r="E37" s="116">
        <v>0.14473684210526316</v>
      </c>
      <c r="F37" s="115">
        <v>0</v>
      </c>
      <c r="G37" s="71">
        <v>0</v>
      </c>
      <c r="H37" s="116">
        <f t="shared" si="0"/>
        <v>0</v>
      </c>
      <c r="I37" s="122" t="str">
        <f t="shared" si="1"/>
        <v>USE FY16%</v>
      </c>
      <c r="J37" s="115">
        <f t="shared" si="2"/>
        <v>0</v>
      </c>
      <c r="K37" s="71">
        <v>0</v>
      </c>
      <c r="L37" s="116">
        <f t="shared" si="3"/>
        <v>0</v>
      </c>
      <c r="M37" s="124">
        <v>0</v>
      </c>
      <c r="N37" s="69"/>
    </row>
    <row r="38" spans="1:14" x14ac:dyDescent="0.2">
      <c r="A38" s="115">
        <v>29</v>
      </c>
      <c r="B38" s="72" t="s">
        <v>136</v>
      </c>
      <c r="C38" s="115">
        <v>0</v>
      </c>
      <c r="D38" s="71">
        <v>0</v>
      </c>
      <c r="E38" s="116" t="s">
        <v>554</v>
      </c>
      <c r="F38" s="115">
        <v>0</v>
      </c>
      <c r="G38" s="71">
        <v>0</v>
      </c>
      <c r="H38" s="116">
        <f t="shared" si="0"/>
        <v>0</v>
      </c>
      <c r="I38" s="122" t="str">
        <f t="shared" si="1"/>
        <v>NO ADJUSTMENT</v>
      </c>
      <c r="J38" s="115">
        <f t="shared" si="2"/>
        <v>0</v>
      </c>
      <c r="K38" s="71">
        <v>0</v>
      </c>
      <c r="L38" s="116">
        <f t="shared" si="3"/>
        <v>0</v>
      </c>
      <c r="M38" s="124">
        <v>0</v>
      </c>
      <c r="N38" s="69"/>
    </row>
    <row r="39" spans="1:14" x14ac:dyDescent="0.2">
      <c r="A39" s="115">
        <v>30</v>
      </c>
      <c r="B39" s="72" t="s">
        <v>137</v>
      </c>
      <c r="C39" s="115">
        <v>1228</v>
      </c>
      <c r="D39" s="71">
        <v>4426</v>
      </c>
      <c r="E39" s="116">
        <v>0.27745142340713963</v>
      </c>
      <c r="F39" s="115">
        <v>1413</v>
      </c>
      <c r="G39" s="71">
        <v>4613</v>
      </c>
      <c r="H39" s="116">
        <f t="shared" si="0"/>
        <v>0.30630825926728811</v>
      </c>
      <c r="I39" s="122" t="str">
        <f t="shared" si="1"/>
        <v>NO ADJUSTMENT</v>
      </c>
      <c r="J39" s="115">
        <f t="shared" si="2"/>
        <v>1413</v>
      </c>
      <c r="K39" s="71">
        <v>4603</v>
      </c>
      <c r="L39" s="116">
        <f t="shared" si="3"/>
        <v>0.307</v>
      </c>
      <c r="M39" s="124">
        <v>1</v>
      </c>
      <c r="N39" s="69"/>
    </row>
    <row r="40" spans="1:14" x14ac:dyDescent="0.2">
      <c r="A40" s="115">
        <v>31</v>
      </c>
      <c r="B40" s="72" t="s">
        <v>138</v>
      </c>
      <c r="C40" s="115">
        <v>1155</v>
      </c>
      <c r="D40" s="71">
        <v>5359</v>
      </c>
      <c r="E40" s="116">
        <v>0.21552528456801642</v>
      </c>
      <c r="F40" s="115">
        <v>1074</v>
      </c>
      <c r="G40" s="71">
        <v>4694</v>
      </c>
      <c r="H40" s="116">
        <f t="shared" si="0"/>
        <v>0.22880272688538561</v>
      </c>
      <c r="I40" s="122" t="str">
        <f t="shared" si="1"/>
        <v>NO ADJUSTMENT</v>
      </c>
      <c r="J40" s="115">
        <f t="shared" si="2"/>
        <v>1074</v>
      </c>
      <c r="K40" s="71">
        <v>4614.5</v>
      </c>
      <c r="L40" s="116">
        <f t="shared" si="3"/>
        <v>0.23269999999999999</v>
      </c>
      <c r="M40" s="124">
        <v>1</v>
      </c>
      <c r="N40" s="69"/>
    </row>
    <row r="41" spans="1:14" x14ac:dyDescent="0.2">
      <c r="A41" s="115">
        <v>32</v>
      </c>
      <c r="B41" s="72" t="s">
        <v>139</v>
      </c>
      <c r="C41" s="115">
        <v>0</v>
      </c>
      <c r="D41" s="71">
        <v>15</v>
      </c>
      <c r="E41" s="116">
        <v>0</v>
      </c>
      <c r="F41" s="115">
        <v>0</v>
      </c>
      <c r="G41" s="71">
        <v>28</v>
      </c>
      <c r="H41" s="116">
        <f t="shared" si="0"/>
        <v>0</v>
      </c>
      <c r="I41" s="122" t="str">
        <f t="shared" si="1"/>
        <v>NO ADJUSTMENT</v>
      </c>
      <c r="J41" s="115">
        <f t="shared" si="2"/>
        <v>0</v>
      </c>
      <c r="K41" s="71">
        <v>0</v>
      </c>
      <c r="L41" s="116">
        <f t="shared" si="3"/>
        <v>0</v>
      </c>
      <c r="M41" s="124">
        <v>0</v>
      </c>
      <c r="N41" s="69"/>
    </row>
    <row r="42" spans="1:14" x14ac:dyDescent="0.2">
      <c r="A42" s="115">
        <v>33</v>
      </c>
      <c r="B42" s="72" t="s">
        <v>140</v>
      </c>
      <c r="C42" s="115">
        <v>0</v>
      </c>
      <c r="D42" s="71">
        <v>7</v>
      </c>
      <c r="E42" s="116">
        <v>0</v>
      </c>
      <c r="F42" s="115">
        <v>0</v>
      </c>
      <c r="G42" s="71">
        <v>10</v>
      </c>
      <c r="H42" s="116">
        <f t="shared" si="0"/>
        <v>0</v>
      </c>
      <c r="I42" s="122" t="str">
        <f t="shared" si="1"/>
        <v>NO ADJUSTMENT</v>
      </c>
      <c r="J42" s="115">
        <f t="shared" si="2"/>
        <v>0</v>
      </c>
      <c r="K42" s="71">
        <v>0</v>
      </c>
      <c r="L42" s="116">
        <f t="shared" si="3"/>
        <v>0</v>
      </c>
      <c r="M42" s="124">
        <v>0</v>
      </c>
      <c r="N42" s="69"/>
    </row>
    <row r="43" spans="1:14" x14ac:dyDescent="0.2">
      <c r="A43" s="115">
        <v>34</v>
      </c>
      <c r="B43" s="72" t="s">
        <v>141</v>
      </c>
      <c r="C43" s="115">
        <v>0</v>
      </c>
      <c r="D43" s="71">
        <v>1</v>
      </c>
      <c r="E43" s="116">
        <v>0</v>
      </c>
      <c r="F43" s="115">
        <v>0</v>
      </c>
      <c r="G43" s="71">
        <v>1</v>
      </c>
      <c r="H43" s="116">
        <f t="shared" si="0"/>
        <v>0</v>
      </c>
      <c r="I43" s="122" t="str">
        <f t="shared" si="1"/>
        <v>NO ADJUSTMENT</v>
      </c>
      <c r="J43" s="115">
        <f t="shared" si="2"/>
        <v>0</v>
      </c>
      <c r="K43" s="71">
        <v>0</v>
      </c>
      <c r="L43" s="116">
        <f t="shared" si="3"/>
        <v>0</v>
      </c>
      <c r="M43" s="124">
        <v>0</v>
      </c>
      <c r="N43" s="69"/>
    </row>
    <row r="44" spans="1:14" x14ac:dyDescent="0.2">
      <c r="A44" s="115">
        <v>35</v>
      </c>
      <c r="B44" s="72" t="s">
        <v>142</v>
      </c>
      <c r="C44" s="115">
        <v>49555</v>
      </c>
      <c r="D44" s="71">
        <v>64196</v>
      </c>
      <c r="E44" s="116">
        <v>0.77193283070596297</v>
      </c>
      <c r="F44" s="115">
        <v>40544</v>
      </c>
      <c r="G44" s="71">
        <v>60703</v>
      </c>
      <c r="H44" s="116">
        <f t="shared" si="0"/>
        <v>0.66790768166317971</v>
      </c>
      <c r="I44" s="122" t="str">
        <f t="shared" si="1"/>
        <v>USE FY16%</v>
      </c>
      <c r="J44" s="115">
        <f t="shared" si="2"/>
        <v>46859</v>
      </c>
      <c r="K44" s="71">
        <v>60113.5</v>
      </c>
      <c r="L44" s="116">
        <f t="shared" si="3"/>
        <v>0.77949999999999997</v>
      </c>
      <c r="M44" s="124">
        <v>1</v>
      </c>
      <c r="N44" s="69"/>
    </row>
    <row r="45" spans="1:14" x14ac:dyDescent="0.2">
      <c r="A45" s="115">
        <v>36</v>
      </c>
      <c r="B45" s="72" t="s">
        <v>143</v>
      </c>
      <c r="C45" s="115">
        <v>567</v>
      </c>
      <c r="D45" s="71">
        <v>2001</v>
      </c>
      <c r="E45" s="116">
        <v>0.28335832083958024</v>
      </c>
      <c r="F45" s="115">
        <v>585</v>
      </c>
      <c r="G45" s="71">
        <v>1789</v>
      </c>
      <c r="H45" s="116">
        <f t="shared" si="0"/>
        <v>0.32699832308552262</v>
      </c>
      <c r="I45" s="122" t="str">
        <f t="shared" si="1"/>
        <v>NO ADJUSTMENT</v>
      </c>
      <c r="J45" s="115">
        <f t="shared" si="2"/>
        <v>585</v>
      </c>
      <c r="K45" s="71">
        <v>1765.5</v>
      </c>
      <c r="L45" s="116">
        <f t="shared" si="3"/>
        <v>0.33139999999999997</v>
      </c>
      <c r="M45" s="124">
        <v>1</v>
      </c>
      <c r="N45" s="69"/>
    </row>
    <row r="46" spans="1:14" x14ac:dyDescent="0.2">
      <c r="A46" s="115">
        <v>37</v>
      </c>
      <c r="B46" s="72" t="s">
        <v>144</v>
      </c>
      <c r="C46" s="115">
        <v>0</v>
      </c>
      <c r="D46" s="71">
        <v>0</v>
      </c>
      <c r="E46" s="116" t="s">
        <v>554</v>
      </c>
      <c r="F46" s="115">
        <v>0</v>
      </c>
      <c r="G46" s="71">
        <v>9</v>
      </c>
      <c r="H46" s="116">
        <f t="shared" si="0"/>
        <v>0</v>
      </c>
      <c r="I46" s="122" t="str">
        <f t="shared" si="1"/>
        <v>NO ADJUSTMENT</v>
      </c>
      <c r="J46" s="115">
        <f t="shared" si="2"/>
        <v>0</v>
      </c>
      <c r="K46" s="71">
        <v>0</v>
      </c>
      <c r="L46" s="116">
        <f t="shared" si="3"/>
        <v>0</v>
      </c>
      <c r="M46" s="124">
        <v>0</v>
      </c>
      <c r="N46" s="69"/>
    </row>
    <row r="47" spans="1:14" x14ac:dyDescent="0.2">
      <c r="A47" s="115">
        <v>38</v>
      </c>
      <c r="B47" s="72" t="s">
        <v>145</v>
      </c>
      <c r="C47" s="115">
        <v>15</v>
      </c>
      <c r="D47" s="71">
        <v>729</v>
      </c>
      <c r="E47" s="116">
        <v>2.0576131687242798E-2</v>
      </c>
      <c r="F47" s="115">
        <v>56</v>
      </c>
      <c r="G47" s="71">
        <v>673</v>
      </c>
      <c r="H47" s="116">
        <f t="shared" si="0"/>
        <v>8.3209509658246653E-2</v>
      </c>
      <c r="I47" s="122" t="str">
        <f t="shared" si="1"/>
        <v>NO ADJUSTMENT</v>
      </c>
      <c r="J47" s="115">
        <f t="shared" si="2"/>
        <v>56</v>
      </c>
      <c r="K47" s="71">
        <v>666.5</v>
      </c>
      <c r="L47" s="116">
        <f t="shared" si="3"/>
        <v>8.4000000000000005E-2</v>
      </c>
      <c r="M47" s="124">
        <v>1</v>
      </c>
      <c r="N47" s="69"/>
    </row>
    <row r="48" spans="1:14" x14ac:dyDescent="0.2">
      <c r="A48" s="115">
        <v>39</v>
      </c>
      <c r="B48" s="72" t="s">
        <v>146</v>
      </c>
      <c r="C48" s="115">
        <v>22</v>
      </c>
      <c r="D48" s="71">
        <v>283</v>
      </c>
      <c r="E48" s="116">
        <v>7.7738515901060068E-2</v>
      </c>
      <c r="F48" s="115">
        <v>0</v>
      </c>
      <c r="G48" s="71">
        <v>35</v>
      </c>
      <c r="H48" s="116">
        <f t="shared" si="0"/>
        <v>0</v>
      </c>
      <c r="I48" s="122" t="str">
        <f t="shared" si="1"/>
        <v>USE FY16%</v>
      </c>
      <c r="J48" s="115">
        <f t="shared" si="2"/>
        <v>3</v>
      </c>
      <c r="K48" s="71">
        <v>0</v>
      </c>
      <c r="L48" s="116">
        <f t="shared" si="3"/>
        <v>0</v>
      </c>
      <c r="M48" s="124">
        <v>0</v>
      </c>
      <c r="N48" s="69"/>
    </row>
    <row r="49" spans="1:14" x14ac:dyDescent="0.2">
      <c r="A49" s="115">
        <v>40</v>
      </c>
      <c r="B49" s="72" t="s">
        <v>147</v>
      </c>
      <c r="C49" s="115">
        <v>1316</v>
      </c>
      <c r="D49" s="71">
        <v>5559</v>
      </c>
      <c r="E49" s="116">
        <v>0.23673322540025185</v>
      </c>
      <c r="F49" s="115">
        <v>1270</v>
      </c>
      <c r="G49" s="71">
        <v>5383</v>
      </c>
      <c r="H49" s="116">
        <f t="shared" si="0"/>
        <v>0.23592792123351292</v>
      </c>
      <c r="I49" s="122" t="str">
        <f t="shared" si="1"/>
        <v>USE FY16%</v>
      </c>
      <c r="J49" s="115">
        <f t="shared" si="2"/>
        <v>1274</v>
      </c>
      <c r="K49" s="71">
        <v>5268</v>
      </c>
      <c r="L49" s="116">
        <f t="shared" si="3"/>
        <v>0.24179999999999999</v>
      </c>
      <c r="M49" s="124">
        <v>1</v>
      </c>
      <c r="N49" s="69"/>
    </row>
    <row r="50" spans="1:14" x14ac:dyDescent="0.2">
      <c r="A50" s="115">
        <v>41</v>
      </c>
      <c r="B50" s="72" t="s">
        <v>148</v>
      </c>
      <c r="C50" s="115">
        <v>119</v>
      </c>
      <c r="D50" s="71">
        <v>474</v>
      </c>
      <c r="E50" s="116">
        <v>0.25105485232067509</v>
      </c>
      <c r="F50" s="115">
        <v>139</v>
      </c>
      <c r="G50" s="71">
        <v>431</v>
      </c>
      <c r="H50" s="116">
        <f t="shared" si="0"/>
        <v>0.3225058004640371</v>
      </c>
      <c r="I50" s="122" t="str">
        <f t="shared" si="1"/>
        <v>NO ADJUSTMENT</v>
      </c>
      <c r="J50" s="115">
        <f t="shared" si="2"/>
        <v>139</v>
      </c>
      <c r="K50" s="71">
        <v>411</v>
      </c>
      <c r="L50" s="116">
        <f t="shared" si="3"/>
        <v>0.3382</v>
      </c>
      <c r="M50" s="124">
        <v>1</v>
      </c>
      <c r="N50" s="69"/>
    </row>
    <row r="51" spans="1:14" x14ac:dyDescent="0.2">
      <c r="A51" s="115">
        <v>42</v>
      </c>
      <c r="B51" s="72" t="s">
        <v>149</v>
      </c>
      <c r="C51" s="115">
        <v>0</v>
      </c>
      <c r="D51" s="71">
        <v>10</v>
      </c>
      <c r="E51" s="116">
        <v>0</v>
      </c>
      <c r="F51" s="115">
        <v>0</v>
      </c>
      <c r="G51" s="71">
        <v>7</v>
      </c>
      <c r="H51" s="116">
        <f t="shared" si="0"/>
        <v>0</v>
      </c>
      <c r="I51" s="122" t="str">
        <f t="shared" si="1"/>
        <v>NO ADJUSTMENT</v>
      </c>
      <c r="J51" s="115">
        <f t="shared" si="2"/>
        <v>0</v>
      </c>
      <c r="K51" s="71">
        <v>0</v>
      </c>
      <c r="L51" s="116">
        <f t="shared" si="3"/>
        <v>0</v>
      </c>
      <c r="M51" s="124">
        <v>0</v>
      </c>
      <c r="N51" s="69"/>
    </row>
    <row r="52" spans="1:14" x14ac:dyDescent="0.2">
      <c r="A52" s="115">
        <v>43</v>
      </c>
      <c r="B52" s="72" t="s">
        <v>150</v>
      </c>
      <c r="C52" s="115">
        <v>59</v>
      </c>
      <c r="D52" s="71">
        <v>274</v>
      </c>
      <c r="E52" s="116">
        <v>0.21532846715328466</v>
      </c>
      <c r="F52" s="115">
        <v>73</v>
      </c>
      <c r="G52" s="71">
        <v>269</v>
      </c>
      <c r="H52" s="116">
        <f t="shared" si="0"/>
        <v>0.27137546468401486</v>
      </c>
      <c r="I52" s="122" t="str">
        <f t="shared" si="1"/>
        <v>NO ADJUSTMENT</v>
      </c>
      <c r="J52" s="115">
        <f t="shared" si="2"/>
        <v>73</v>
      </c>
      <c r="K52" s="71">
        <v>267</v>
      </c>
      <c r="L52" s="116">
        <f t="shared" si="3"/>
        <v>0.27339999999999998</v>
      </c>
      <c r="M52" s="124">
        <v>1</v>
      </c>
      <c r="N52" s="69"/>
    </row>
    <row r="53" spans="1:14" x14ac:dyDescent="0.2">
      <c r="A53" s="115">
        <v>44</v>
      </c>
      <c r="B53" s="72" t="s">
        <v>151</v>
      </c>
      <c r="C53" s="115">
        <v>14349</v>
      </c>
      <c r="D53" s="71">
        <v>17694</v>
      </c>
      <c r="E53" s="116">
        <v>0.8109528653780943</v>
      </c>
      <c r="F53" s="115">
        <v>11558</v>
      </c>
      <c r="G53" s="71">
        <v>17092</v>
      </c>
      <c r="H53" s="116">
        <f t="shared" si="0"/>
        <v>0.6762227942897262</v>
      </c>
      <c r="I53" s="122" t="str">
        <f t="shared" si="1"/>
        <v>USE FY16%</v>
      </c>
      <c r="J53" s="115">
        <f t="shared" si="2"/>
        <v>13861</v>
      </c>
      <c r="K53" s="71">
        <v>16692.5</v>
      </c>
      <c r="L53" s="116">
        <f t="shared" si="3"/>
        <v>0.83040000000000003</v>
      </c>
      <c r="M53" s="124">
        <v>1</v>
      </c>
      <c r="N53" s="69"/>
    </row>
    <row r="54" spans="1:14" x14ac:dyDescent="0.2">
      <c r="A54" s="115">
        <v>45</v>
      </c>
      <c r="B54" s="72" t="s">
        <v>152</v>
      </c>
      <c r="C54" s="115">
        <v>110</v>
      </c>
      <c r="D54" s="71">
        <v>249</v>
      </c>
      <c r="E54" s="116">
        <v>0.44176706827309237</v>
      </c>
      <c r="F54" s="115">
        <v>89</v>
      </c>
      <c r="G54" s="71">
        <v>230</v>
      </c>
      <c r="H54" s="116">
        <f t="shared" si="0"/>
        <v>0.38695652173913042</v>
      </c>
      <c r="I54" s="122" t="str">
        <f t="shared" si="1"/>
        <v>USE FY16%</v>
      </c>
      <c r="J54" s="115">
        <f t="shared" si="2"/>
        <v>102</v>
      </c>
      <c r="K54" s="71">
        <v>267</v>
      </c>
      <c r="L54" s="116">
        <f t="shared" si="3"/>
        <v>0.38200000000000001</v>
      </c>
      <c r="M54" s="124">
        <v>1</v>
      </c>
      <c r="N54" s="69"/>
    </row>
    <row r="55" spans="1:14" x14ac:dyDescent="0.2">
      <c r="A55" s="115">
        <v>46</v>
      </c>
      <c r="B55" s="72" t="s">
        <v>153</v>
      </c>
      <c r="C55" s="115">
        <v>791</v>
      </c>
      <c r="D55" s="71">
        <v>7343</v>
      </c>
      <c r="E55" s="116">
        <v>0.10772163965681601</v>
      </c>
      <c r="F55" s="115">
        <v>817</v>
      </c>
      <c r="G55" s="71">
        <v>6858</v>
      </c>
      <c r="H55" s="116">
        <f t="shared" si="0"/>
        <v>0.11913094196558764</v>
      </c>
      <c r="I55" s="122" t="str">
        <f t="shared" si="1"/>
        <v>NO ADJUSTMENT</v>
      </c>
      <c r="J55" s="115">
        <f t="shared" si="2"/>
        <v>817</v>
      </c>
      <c r="K55" s="71">
        <v>6817.5</v>
      </c>
      <c r="L55" s="116">
        <f t="shared" si="3"/>
        <v>0.1198</v>
      </c>
      <c r="M55" s="124">
        <v>1</v>
      </c>
      <c r="N55" s="69"/>
    </row>
    <row r="56" spans="1:14" x14ac:dyDescent="0.2">
      <c r="A56" s="115">
        <v>47</v>
      </c>
      <c r="B56" s="72" t="s">
        <v>154</v>
      </c>
      <c r="C56" s="115">
        <v>0</v>
      </c>
      <c r="D56" s="71">
        <v>0</v>
      </c>
      <c r="E56" s="116" t="s">
        <v>554</v>
      </c>
      <c r="F56" s="115">
        <v>0</v>
      </c>
      <c r="G56" s="71">
        <v>2</v>
      </c>
      <c r="H56" s="116">
        <f t="shared" si="0"/>
        <v>0</v>
      </c>
      <c r="I56" s="122" t="str">
        <f t="shared" si="1"/>
        <v>NO ADJUSTMENT</v>
      </c>
      <c r="J56" s="115">
        <f t="shared" si="2"/>
        <v>0</v>
      </c>
      <c r="K56" s="71">
        <v>0</v>
      </c>
      <c r="L56" s="116">
        <f t="shared" si="3"/>
        <v>0</v>
      </c>
      <c r="M56" s="124">
        <v>0</v>
      </c>
      <c r="N56" s="69"/>
    </row>
    <row r="57" spans="1:14" x14ac:dyDescent="0.2">
      <c r="A57" s="115">
        <v>48</v>
      </c>
      <c r="B57" s="72" t="s">
        <v>155</v>
      </c>
      <c r="C57" s="115">
        <v>450</v>
      </c>
      <c r="D57" s="71">
        <v>3469</v>
      </c>
      <c r="E57" s="116">
        <v>0.12972038051311618</v>
      </c>
      <c r="F57" s="115">
        <v>554</v>
      </c>
      <c r="G57" s="71">
        <v>3420</v>
      </c>
      <c r="H57" s="116">
        <f t="shared" si="0"/>
        <v>0.16198830409356726</v>
      </c>
      <c r="I57" s="122" t="str">
        <f t="shared" si="1"/>
        <v>NO ADJUSTMENT</v>
      </c>
      <c r="J57" s="115">
        <f t="shared" si="2"/>
        <v>554</v>
      </c>
      <c r="K57" s="71">
        <v>3359.5</v>
      </c>
      <c r="L57" s="116">
        <f t="shared" si="3"/>
        <v>0.16489999999999999</v>
      </c>
      <c r="M57" s="124">
        <v>1</v>
      </c>
      <c r="N57" s="69"/>
    </row>
    <row r="58" spans="1:14" x14ac:dyDescent="0.2">
      <c r="A58" s="115">
        <v>49</v>
      </c>
      <c r="B58" s="72" t="s">
        <v>156</v>
      </c>
      <c r="C58" s="115">
        <v>3188</v>
      </c>
      <c r="D58" s="71">
        <v>6888</v>
      </c>
      <c r="E58" s="116">
        <v>0.46283391405342622</v>
      </c>
      <c r="F58" s="115">
        <v>2569</v>
      </c>
      <c r="G58" s="71">
        <v>7160</v>
      </c>
      <c r="H58" s="116">
        <f t="shared" si="0"/>
        <v>0.35879888268156424</v>
      </c>
      <c r="I58" s="122" t="str">
        <f t="shared" si="1"/>
        <v>USE FY16%</v>
      </c>
      <c r="J58" s="115">
        <f t="shared" si="2"/>
        <v>3314</v>
      </c>
      <c r="K58" s="71">
        <v>6982</v>
      </c>
      <c r="L58" s="116">
        <f t="shared" si="3"/>
        <v>0.47460000000000002</v>
      </c>
      <c r="M58" s="124">
        <v>1</v>
      </c>
      <c r="N58" s="69"/>
    </row>
    <row r="59" spans="1:14" x14ac:dyDescent="0.2">
      <c r="A59" s="115">
        <v>50</v>
      </c>
      <c r="B59" s="72" t="s">
        <v>157</v>
      </c>
      <c r="C59" s="115">
        <v>559</v>
      </c>
      <c r="D59" s="71">
        <v>3224</v>
      </c>
      <c r="E59" s="116">
        <v>0.17338709677419356</v>
      </c>
      <c r="F59" s="115">
        <v>604</v>
      </c>
      <c r="G59" s="71">
        <v>3234</v>
      </c>
      <c r="H59" s="116">
        <f t="shared" si="0"/>
        <v>0.18676561533704392</v>
      </c>
      <c r="I59" s="122" t="str">
        <f t="shared" si="1"/>
        <v>NO ADJUSTMENT</v>
      </c>
      <c r="J59" s="115">
        <f t="shared" si="2"/>
        <v>604</v>
      </c>
      <c r="K59" s="71">
        <v>3171.5</v>
      </c>
      <c r="L59" s="116">
        <f t="shared" si="3"/>
        <v>0.19040000000000001</v>
      </c>
      <c r="M59" s="124">
        <v>1</v>
      </c>
      <c r="N59" s="69"/>
    </row>
    <row r="60" spans="1:14" x14ac:dyDescent="0.2">
      <c r="A60" s="115">
        <v>51</v>
      </c>
      <c r="B60" s="72" t="s">
        <v>158</v>
      </c>
      <c r="C60" s="115">
        <v>7</v>
      </c>
      <c r="D60" s="71">
        <v>609</v>
      </c>
      <c r="E60" s="116">
        <v>1.1494252873563218E-2</v>
      </c>
      <c r="F60" s="115">
        <v>28</v>
      </c>
      <c r="G60" s="71">
        <v>556</v>
      </c>
      <c r="H60" s="116">
        <f t="shared" si="0"/>
        <v>5.0359712230215826E-2</v>
      </c>
      <c r="I60" s="122" t="str">
        <f t="shared" si="1"/>
        <v>NO ADJUSTMENT</v>
      </c>
      <c r="J60" s="115">
        <f t="shared" si="2"/>
        <v>28</v>
      </c>
      <c r="K60" s="71">
        <v>545</v>
      </c>
      <c r="L60" s="116">
        <f t="shared" si="3"/>
        <v>5.1400000000000001E-2</v>
      </c>
      <c r="M60" s="124">
        <v>1</v>
      </c>
      <c r="N60" s="69"/>
    </row>
    <row r="61" spans="1:14" x14ac:dyDescent="0.2">
      <c r="A61" s="115">
        <v>52</v>
      </c>
      <c r="B61" s="72" t="s">
        <v>159</v>
      </c>
      <c r="C61" s="115">
        <v>409</v>
      </c>
      <c r="D61" s="71">
        <v>1657</v>
      </c>
      <c r="E61" s="116">
        <v>0.24683162341581172</v>
      </c>
      <c r="F61" s="115">
        <v>427</v>
      </c>
      <c r="G61" s="71">
        <v>1501</v>
      </c>
      <c r="H61" s="116">
        <f t="shared" si="0"/>
        <v>0.28447701532311792</v>
      </c>
      <c r="I61" s="122" t="str">
        <f t="shared" si="1"/>
        <v>NO ADJUSTMENT</v>
      </c>
      <c r="J61" s="115">
        <f t="shared" si="2"/>
        <v>427</v>
      </c>
      <c r="K61" s="71">
        <v>1524.5</v>
      </c>
      <c r="L61" s="116">
        <f t="shared" si="3"/>
        <v>0.28010000000000002</v>
      </c>
      <c r="M61" s="124">
        <v>1</v>
      </c>
      <c r="N61" s="69"/>
    </row>
    <row r="62" spans="1:14" x14ac:dyDescent="0.2">
      <c r="A62" s="115">
        <v>53</v>
      </c>
      <c r="B62" s="72" t="s">
        <v>160</v>
      </c>
      <c r="C62" s="115">
        <v>0</v>
      </c>
      <c r="D62" s="71">
        <v>5</v>
      </c>
      <c r="E62" s="116">
        <v>0</v>
      </c>
      <c r="F62" s="115">
        <v>0</v>
      </c>
      <c r="G62" s="71">
        <v>7</v>
      </c>
      <c r="H62" s="116">
        <f t="shared" si="0"/>
        <v>0</v>
      </c>
      <c r="I62" s="122" t="str">
        <f t="shared" si="1"/>
        <v>NO ADJUSTMENT</v>
      </c>
      <c r="J62" s="115">
        <f t="shared" si="2"/>
        <v>0</v>
      </c>
      <c r="K62" s="71">
        <v>0</v>
      </c>
      <c r="L62" s="116">
        <f t="shared" si="3"/>
        <v>0</v>
      </c>
      <c r="M62" s="124">
        <v>0</v>
      </c>
      <c r="N62" s="69"/>
    </row>
    <row r="63" spans="1:14" x14ac:dyDescent="0.2">
      <c r="A63" s="115">
        <v>54</v>
      </c>
      <c r="B63" s="72" t="s">
        <v>161</v>
      </c>
      <c r="C63" s="115">
        <v>0</v>
      </c>
      <c r="D63" s="71">
        <v>2</v>
      </c>
      <c r="E63" s="116">
        <v>0</v>
      </c>
      <c r="F63" s="115">
        <v>0</v>
      </c>
      <c r="G63" s="71">
        <v>1</v>
      </c>
      <c r="H63" s="116">
        <f t="shared" si="0"/>
        <v>0</v>
      </c>
      <c r="I63" s="122" t="str">
        <f t="shared" si="1"/>
        <v>NO ADJUSTMENT</v>
      </c>
      <c r="J63" s="115">
        <f t="shared" si="2"/>
        <v>0</v>
      </c>
      <c r="K63" s="71">
        <v>0</v>
      </c>
      <c r="L63" s="116">
        <f t="shared" si="3"/>
        <v>0</v>
      </c>
      <c r="M63" s="124">
        <v>0</v>
      </c>
      <c r="N63" s="69"/>
    </row>
    <row r="64" spans="1:14" x14ac:dyDescent="0.2">
      <c r="A64" s="115">
        <v>55</v>
      </c>
      <c r="B64" s="72" t="s">
        <v>162</v>
      </c>
      <c r="C64" s="115">
        <v>0</v>
      </c>
      <c r="D64" s="71">
        <v>0</v>
      </c>
      <c r="E64" s="116" t="s">
        <v>554</v>
      </c>
      <c r="F64" s="115">
        <v>0</v>
      </c>
      <c r="G64" s="71">
        <v>0</v>
      </c>
      <c r="H64" s="116">
        <f t="shared" si="0"/>
        <v>0</v>
      </c>
      <c r="I64" s="122" t="str">
        <f t="shared" si="1"/>
        <v>NO ADJUSTMENT</v>
      </c>
      <c r="J64" s="115">
        <f t="shared" si="2"/>
        <v>0</v>
      </c>
      <c r="K64" s="71">
        <v>0</v>
      </c>
      <c r="L64" s="116">
        <f t="shared" si="3"/>
        <v>0</v>
      </c>
      <c r="M64" s="124">
        <v>0</v>
      </c>
      <c r="N64" s="69"/>
    </row>
    <row r="65" spans="1:14" x14ac:dyDescent="0.2">
      <c r="A65" s="115">
        <v>56</v>
      </c>
      <c r="B65" s="72" t="s">
        <v>163</v>
      </c>
      <c r="C65" s="115">
        <v>613</v>
      </c>
      <c r="D65" s="71">
        <v>5056</v>
      </c>
      <c r="E65" s="116">
        <v>0.12124208860759493</v>
      </c>
      <c r="F65" s="115">
        <v>806</v>
      </c>
      <c r="G65" s="71">
        <v>4956</v>
      </c>
      <c r="H65" s="116">
        <f t="shared" si="0"/>
        <v>0.16263115415657789</v>
      </c>
      <c r="I65" s="122" t="str">
        <f t="shared" si="1"/>
        <v>NO ADJUSTMENT</v>
      </c>
      <c r="J65" s="115">
        <f t="shared" si="2"/>
        <v>806</v>
      </c>
      <c r="K65" s="71">
        <v>4896</v>
      </c>
      <c r="L65" s="116">
        <f t="shared" si="3"/>
        <v>0.1646</v>
      </c>
      <c r="M65" s="124">
        <v>1</v>
      </c>
      <c r="N65" s="69"/>
    </row>
    <row r="66" spans="1:14" x14ac:dyDescent="0.2">
      <c r="A66" s="115">
        <v>57</v>
      </c>
      <c r="B66" s="72" t="s">
        <v>164</v>
      </c>
      <c r="C66" s="115">
        <v>5833</v>
      </c>
      <c r="D66" s="71">
        <v>6924</v>
      </c>
      <c r="E66" s="116">
        <v>0.84243212016175617</v>
      </c>
      <c r="F66" s="115">
        <v>5114</v>
      </c>
      <c r="G66" s="71">
        <v>7097</v>
      </c>
      <c r="H66" s="116">
        <f t="shared" si="0"/>
        <v>0.72058616316753554</v>
      </c>
      <c r="I66" s="122" t="str">
        <f t="shared" si="1"/>
        <v>USE FY16%</v>
      </c>
      <c r="J66" s="115">
        <f t="shared" si="2"/>
        <v>5979</v>
      </c>
      <c r="K66" s="71">
        <v>6908</v>
      </c>
      <c r="L66" s="116">
        <f t="shared" si="3"/>
        <v>0.86550000000000005</v>
      </c>
      <c r="M66" s="124">
        <v>1</v>
      </c>
      <c r="N66" s="69"/>
    </row>
    <row r="67" spans="1:14" x14ac:dyDescent="0.2">
      <c r="A67" s="115">
        <v>58</v>
      </c>
      <c r="B67" s="72" t="s">
        <v>165</v>
      </c>
      <c r="C67" s="115">
        <v>0</v>
      </c>
      <c r="D67" s="71">
        <v>1</v>
      </c>
      <c r="E67" s="116">
        <v>0</v>
      </c>
      <c r="F67" s="115">
        <v>0</v>
      </c>
      <c r="G67" s="71">
        <v>1</v>
      </c>
      <c r="H67" s="116">
        <f t="shared" si="0"/>
        <v>0</v>
      </c>
      <c r="I67" s="122" t="str">
        <f t="shared" si="1"/>
        <v>NO ADJUSTMENT</v>
      </c>
      <c r="J67" s="115">
        <f t="shared" si="2"/>
        <v>0</v>
      </c>
      <c r="K67" s="71">
        <v>0</v>
      </c>
      <c r="L67" s="116">
        <f t="shared" si="3"/>
        <v>0</v>
      </c>
      <c r="M67" s="124">
        <v>0</v>
      </c>
      <c r="N67" s="69"/>
    </row>
    <row r="68" spans="1:14" x14ac:dyDescent="0.2">
      <c r="A68" s="115">
        <v>59</v>
      </c>
      <c r="B68" s="72" t="s">
        <v>166</v>
      </c>
      <c r="C68" s="115">
        <v>0</v>
      </c>
      <c r="D68" s="71">
        <v>14</v>
      </c>
      <c r="E68" s="116">
        <v>0</v>
      </c>
      <c r="F68" s="115">
        <v>0</v>
      </c>
      <c r="G68" s="71">
        <v>9</v>
      </c>
      <c r="H68" s="116">
        <f t="shared" si="0"/>
        <v>0</v>
      </c>
      <c r="I68" s="122" t="str">
        <f t="shared" si="1"/>
        <v>NO ADJUSTMENT</v>
      </c>
      <c r="J68" s="115">
        <f t="shared" si="2"/>
        <v>0</v>
      </c>
      <c r="K68" s="71">
        <v>0</v>
      </c>
      <c r="L68" s="116">
        <f t="shared" si="3"/>
        <v>0</v>
      </c>
      <c r="M68" s="124">
        <v>0</v>
      </c>
      <c r="N68" s="69"/>
    </row>
    <row r="69" spans="1:14" x14ac:dyDescent="0.2">
      <c r="A69" s="115">
        <v>60</v>
      </c>
      <c r="B69" s="72" t="s">
        <v>167</v>
      </c>
      <c r="C69" s="115">
        <v>0</v>
      </c>
      <c r="D69" s="71">
        <v>20</v>
      </c>
      <c r="E69" s="116">
        <v>0</v>
      </c>
      <c r="F69" s="115">
        <v>0</v>
      </c>
      <c r="G69" s="71">
        <v>16</v>
      </c>
      <c r="H69" s="116">
        <f t="shared" si="0"/>
        <v>0</v>
      </c>
      <c r="I69" s="122" t="str">
        <f t="shared" si="1"/>
        <v>NO ADJUSTMENT</v>
      </c>
      <c r="J69" s="115">
        <f t="shared" si="2"/>
        <v>0</v>
      </c>
      <c r="K69" s="71">
        <v>0</v>
      </c>
      <c r="L69" s="116">
        <f t="shared" si="3"/>
        <v>0</v>
      </c>
      <c r="M69" s="124">
        <v>0</v>
      </c>
      <c r="N69" s="69"/>
    </row>
    <row r="70" spans="1:14" x14ac:dyDescent="0.2">
      <c r="A70" s="115">
        <v>61</v>
      </c>
      <c r="B70" s="72" t="s">
        <v>168</v>
      </c>
      <c r="C70" s="115">
        <v>5298</v>
      </c>
      <c r="D70" s="71">
        <v>7852</v>
      </c>
      <c r="E70" s="116">
        <v>0.67473255221599593</v>
      </c>
      <c r="F70" s="115">
        <v>4392</v>
      </c>
      <c r="G70" s="71">
        <v>7269</v>
      </c>
      <c r="H70" s="116">
        <f t="shared" si="0"/>
        <v>0.60420965744944288</v>
      </c>
      <c r="I70" s="122" t="str">
        <f t="shared" si="1"/>
        <v>USE FY16%</v>
      </c>
      <c r="J70" s="115">
        <f t="shared" si="2"/>
        <v>4905</v>
      </c>
      <c r="K70" s="71">
        <v>7103</v>
      </c>
      <c r="L70" s="116">
        <f t="shared" si="3"/>
        <v>0.69059999999999999</v>
      </c>
      <c r="M70" s="124">
        <v>1</v>
      </c>
      <c r="N70" s="69"/>
    </row>
    <row r="71" spans="1:14" x14ac:dyDescent="0.2">
      <c r="A71" s="115">
        <v>62</v>
      </c>
      <c r="B71" s="72" t="s">
        <v>169</v>
      </c>
      <c r="C71" s="115">
        <v>0</v>
      </c>
      <c r="D71" s="71">
        <v>0</v>
      </c>
      <c r="E71" s="116" t="s">
        <v>554</v>
      </c>
      <c r="F71" s="115">
        <v>0</v>
      </c>
      <c r="G71" s="71">
        <v>0</v>
      </c>
      <c r="H71" s="116">
        <f t="shared" si="0"/>
        <v>0</v>
      </c>
      <c r="I71" s="122" t="str">
        <f t="shared" si="1"/>
        <v>NO ADJUSTMENT</v>
      </c>
      <c r="J71" s="115">
        <f t="shared" si="2"/>
        <v>0</v>
      </c>
      <c r="K71" s="71">
        <v>0</v>
      </c>
      <c r="L71" s="116">
        <f t="shared" si="3"/>
        <v>0</v>
      </c>
      <c r="M71" s="124">
        <v>0</v>
      </c>
      <c r="N71" s="69"/>
    </row>
    <row r="72" spans="1:14" x14ac:dyDescent="0.2">
      <c r="A72" s="115">
        <v>63</v>
      </c>
      <c r="B72" s="72" t="s">
        <v>170</v>
      </c>
      <c r="C72" s="115">
        <v>63</v>
      </c>
      <c r="D72" s="71">
        <v>180</v>
      </c>
      <c r="E72" s="116">
        <v>0.35</v>
      </c>
      <c r="F72" s="115">
        <v>72</v>
      </c>
      <c r="G72" s="71">
        <v>180</v>
      </c>
      <c r="H72" s="116">
        <f t="shared" si="0"/>
        <v>0.4</v>
      </c>
      <c r="I72" s="122" t="str">
        <f t="shared" si="1"/>
        <v>NO ADJUSTMENT</v>
      </c>
      <c r="J72" s="115">
        <f t="shared" si="2"/>
        <v>72</v>
      </c>
      <c r="K72" s="71">
        <v>192</v>
      </c>
      <c r="L72" s="116">
        <f t="shared" si="3"/>
        <v>0.375</v>
      </c>
      <c r="M72" s="124">
        <v>1</v>
      </c>
      <c r="N72" s="69"/>
    </row>
    <row r="73" spans="1:14" x14ac:dyDescent="0.2">
      <c r="A73" s="115">
        <v>64</v>
      </c>
      <c r="B73" s="72" t="s">
        <v>171</v>
      </c>
      <c r="C73" s="115">
        <v>927</v>
      </c>
      <c r="D73" s="71">
        <v>1979</v>
      </c>
      <c r="E73" s="116">
        <v>0.46841839312784234</v>
      </c>
      <c r="F73" s="115">
        <v>899</v>
      </c>
      <c r="G73" s="71">
        <v>2050</v>
      </c>
      <c r="H73" s="116">
        <f t="shared" si="0"/>
        <v>0.43853658536585366</v>
      </c>
      <c r="I73" s="122" t="str">
        <f t="shared" si="1"/>
        <v>USE FY16%</v>
      </c>
      <c r="J73" s="115">
        <f t="shared" si="2"/>
        <v>960</v>
      </c>
      <c r="K73" s="71">
        <v>1895.5</v>
      </c>
      <c r="L73" s="116">
        <f t="shared" si="3"/>
        <v>0.50649999999999995</v>
      </c>
      <c r="M73" s="124">
        <v>1</v>
      </c>
      <c r="N73" s="69"/>
    </row>
    <row r="74" spans="1:14" x14ac:dyDescent="0.2">
      <c r="A74" s="115">
        <v>65</v>
      </c>
      <c r="B74" s="72" t="s">
        <v>172</v>
      </c>
      <c r="C74" s="115">
        <v>63</v>
      </c>
      <c r="D74" s="71">
        <v>1553</v>
      </c>
      <c r="E74" s="116">
        <v>4.0566645202833228E-2</v>
      </c>
      <c r="F74" s="115">
        <v>105</v>
      </c>
      <c r="G74" s="71">
        <v>1419</v>
      </c>
      <c r="H74" s="116">
        <f t="shared" si="0"/>
        <v>7.399577167019028E-2</v>
      </c>
      <c r="I74" s="122" t="str">
        <f t="shared" si="1"/>
        <v>NO ADJUSTMENT</v>
      </c>
      <c r="J74" s="115">
        <f t="shared" si="2"/>
        <v>105</v>
      </c>
      <c r="K74" s="71">
        <v>1393.5</v>
      </c>
      <c r="L74" s="116">
        <f t="shared" si="3"/>
        <v>7.5300000000000006E-2</v>
      </c>
      <c r="M74" s="124">
        <v>1</v>
      </c>
      <c r="N74" s="69"/>
    </row>
    <row r="75" spans="1:14" x14ac:dyDescent="0.2">
      <c r="A75" s="115">
        <v>66</v>
      </c>
      <c r="B75" s="72" t="s">
        <v>173</v>
      </c>
      <c r="C75" s="115">
        <v>0</v>
      </c>
      <c r="D75" s="71">
        <v>1</v>
      </c>
      <c r="E75" s="116">
        <v>0</v>
      </c>
      <c r="F75" s="115">
        <v>0</v>
      </c>
      <c r="G75" s="71">
        <v>0</v>
      </c>
      <c r="H75" s="116">
        <f t="shared" ref="H75:H138" si="4">IFERROR(F75/G75,0)</f>
        <v>0</v>
      </c>
      <c r="I75" s="122" t="str">
        <f t="shared" ref="I75:I138" si="5">IF(AND(H75&lt;E75,C75&gt;0),"USE FY16%","NO ADJUSTMENT")</f>
        <v>NO ADJUSTMENT</v>
      </c>
      <c r="J75" s="115">
        <f t="shared" ref="J75:J138" si="6">IF(AND(H75&lt;E75,C75&gt;0),ROUND(E75*G75,0),F75)</f>
        <v>0</v>
      </c>
      <c r="K75" s="71">
        <v>0</v>
      </c>
      <c r="L75" s="116">
        <f t="shared" ref="L75:L138" si="7">IF(K75=0,0,ROUND(J75/K75,4))</f>
        <v>0</v>
      </c>
      <c r="M75" s="124">
        <v>0</v>
      </c>
      <c r="N75" s="69"/>
    </row>
    <row r="76" spans="1:14" x14ac:dyDescent="0.2">
      <c r="A76" s="115">
        <v>67</v>
      </c>
      <c r="B76" s="72" t="s">
        <v>174</v>
      </c>
      <c r="C76" s="115">
        <v>114</v>
      </c>
      <c r="D76" s="71">
        <v>2040</v>
      </c>
      <c r="E76" s="116">
        <v>5.5882352941176473E-2</v>
      </c>
      <c r="F76" s="115">
        <v>187</v>
      </c>
      <c r="G76" s="71">
        <v>1998</v>
      </c>
      <c r="H76" s="116">
        <f t="shared" si="4"/>
        <v>9.3593593593593594E-2</v>
      </c>
      <c r="I76" s="122" t="str">
        <f t="shared" si="5"/>
        <v>NO ADJUSTMENT</v>
      </c>
      <c r="J76" s="115">
        <f t="shared" si="6"/>
        <v>187</v>
      </c>
      <c r="K76" s="71">
        <v>1984.5</v>
      </c>
      <c r="L76" s="116">
        <f t="shared" si="7"/>
        <v>9.4200000000000006E-2</v>
      </c>
      <c r="M76" s="124">
        <v>1</v>
      </c>
      <c r="N76" s="69"/>
    </row>
    <row r="77" spans="1:14" x14ac:dyDescent="0.2">
      <c r="A77" s="115">
        <v>68</v>
      </c>
      <c r="B77" s="72" t="s">
        <v>175</v>
      </c>
      <c r="C77" s="115">
        <v>30</v>
      </c>
      <c r="D77" s="71">
        <v>145</v>
      </c>
      <c r="E77" s="116">
        <v>0.20689655172413793</v>
      </c>
      <c r="F77" s="115">
        <v>35</v>
      </c>
      <c r="G77" s="71">
        <v>78</v>
      </c>
      <c r="H77" s="116">
        <f t="shared" si="4"/>
        <v>0.44871794871794873</v>
      </c>
      <c r="I77" s="122" t="str">
        <f t="shared" si="5"/>
        <v>NO ADJUSTMENT</v>
      </c>
      <c r="J77" s="115">
        <f t="shared" si="6"/>
        <v>35</v>
      </c>
      <c r="K77" s="71">
        <v>121.5</v>
      </c>
      <c r="L77" s="116">
        <f t="shared" si="7"/>
        <v>0.28810000000000002</v>
      </c>
      <c r="M77" s="124">
        <v>1</v>
      </c>
      <c r="N77" s="69"/>
    </row>
    <row r="78" spans="1:14" x14ac:dyDescent="0.2">
      <c r="A78" s="115">
        <v>69</v>
      </c>
      <c r="B78" s="72" t="s">
        <v>176</v>
      </c>
      <c r="C78" s="115">
        <v>0</v>
      </c>
      <c r="D78" s="71">
        <v>9</v>
      </c>
      <c r="E78" s="116">
        <v>0</v>
      </c>
      <c r="F78" s="115">
        <v>0</v>
      </c>
      <c r="G78" s="71">
        <v>4</v>
      </c>
      <c r="H78" s="116">
        <f t="shared" si="4"/>
        <v>0</v>
      </c>
      <c r="I78" s="122" t="str">
        <f t="shared" si="5"/>
        <v>NO ADJUSTMENT</v>
      </c>
      <c r="J78" s="115">
        <f t="shared" si="6"/>
        <v>0</v>
      </c>
      <c r="K78" s="71">
        <v>0</v>
      </c>
      <c r="L78" s="116">
        <f t="shared" si="7"/>
        <v>0</v>
      </c>
      <c r="M78" s="124">
        <v>0</v>
      </c>
      <c r="N78" s="69"/>
    </row>
    <row r="79" spans="1:14" x14ac:dyDescent="0.2">
      <c r="A79" s="115">
        <v>70</v>
      </c>
      <c r="B79" s="72" t="s">
        <v>177</v>
      </c>
      <c r="C79" s="115">
        <v>0</v>
      </c>
      <c r="D79" s="71">
        <v>20</v>
      </c>
      <c r="E79" s="116">
        <v>0</v>
      </c>
      <c r="F79" s="115">
        <v>0</v>
      </c>
      <c r="G79" s="71">
        <v>19</v>
      </c>
      <c r="H79" s="116">
        <f t="shared" si="4"/>
        <v>0</v>
      </c>
      <c r="I79" s="122" t="str">
        <f t="shared" si="5"/>
        <v>NO ADJUSTMENT</v>
      </c>
      <c r="J79" s="115">
        <f t="shared" si="6"/>
        <v>0</v>
      </c>
      <c r="K79" s="71">
        <v>0</v>
      </c>
      <c r="L79" s="116">
        <f t="shared" si="7"/>
        <v>0</v>
      </c>
      <c r="M79" s="124">
        <v>0</v>
      </c>
      <c r="N79" s="69"/>
    </row>
    <row r="80" spans="1:14" x14ac:dyDescent="0.2">
      <c r="A80" s="115">
        <v>71</v>
      </c>
      <c r="B80" s="72" t="s">
        <v>178</v>
      </c>
      <c r="C80" s="115">
        <v>769</v>
      </c>
      <c r="D80" s="71">
        <v>3660</v>
      </c>
      <c r="E80" s="116">
        <v>0.21010928961748634</v>
      </c>
      <c r="F80" s="115">
        <v>740</v>
      </c>
      <c r="G80" s="71">
        <v>3384</v>
      </c>
      <c r="H80" s="116">
        <f t="shared" si="4"/>
        <v>0.21867612293144209</v>
      </c>
      <c r="I80" s="122" t="str">
        <f t="shared" si="5"/>
        <v>NO ADJUSTMENT</v>
      </c>
      <c r="J80" s="115">
        <f t="shared" si="6"/>
        <v>740</v>
      </c>
      <c r="K80" s="71">
        <v>3275.5</v>
      </c>
      <c r="L80" s="116">
        <f t="shared" si="7"/>
        <v>0.22589999999999999</v>
      </c>
      <c r="M80" s="124">
        <v>1</v>
      </c>
      <c r="N80" s="69"/>
    </row>
    <row r="81" spans="1:14" x14ac:dyDescent="0.2">
      <c r="A81" s="115">
        <v>72</v>
      </c>
      <c r="B81" s="72" t="s">
        <v>179</v>
      </c>
      <c r="C81" s="115">
        <v>951</v>
      </c>
      <c r="D81" s="71">
        <v>3721</v>
      </c>
      <c r="E81" s="116">
        <v>0.25557645794141359</v>
      </c>
      <c r="F81" s="115">
        <v>957</v>
      </c>
      <c r="G81" s="71">
        <v>3369</v>
      </c>
      <c r="H81" s="116">
        <f t="shared" si="4"/>
        <v>0.28406055209260911</v>
      </c>
      <c r="I81" s="122" t="str">
        <f t="shared" si="5"/>
        <v>NO ADJUSTMENT</v>
      </c>
      <c r="J81" s="115">
        <f t="shared" si="6"/>
        <v>957</v>
      </c>
      <c r="K81" s="71">
        <v>3389.5</v>
      </c>
      <c r="L81" s="116">
        <f t="shared" si="7"/>
        <v>0.2823</v>
      </c>
      <c r="M81" s="124">
        <v>1</v>
      </c>
      <c r="N81" s="69"/>
    </row>
    <row r="82" spans="1:14" x14ac:dyDescent="0.2">
      <c r="A82" s="115">
        <v>73</v>
      </c>
      <c r="B82" s="72" t="s">
        <v>180</v>
      </c>
      <c r="C82" s="115">
        <v>751</v>
      </c>
      <c r="D82" s="71">
        <v>2681</v>
      </c>
      <c r="E82" s="116">
        <v>0.28011935844834018</v>
      </c>
      <c r="F82" s="115">
        <v>703</v>
      </c>
      <c r="G82" s="71">
        <v>2586</v>
      </c>
      <c r="H82" s="116">
        <f t="shared" si="4"/>
        <v>0.27184841453982983</v>
      </c>
      <c r="I82" s="122" t="str">
        <f t="shared" si="5"/>
        <v>USE FY16%</v>
      </c>
      <c r="J82" s="115">
        <f t="shared" si="6"/>
        <v>724</v>
      </c>
      <c r="K82" s="71">
        <v>2555</v>
      </c>
      <c r="L82" s="116">
        <f t="shared" si="7"/>
        <v>0.28339999999999999</v>
      </c>
      <c r="M82" s="124">
        <v>1</v>
      </c>
      <c r="N82" s="69"/>
    </row>
    <row r="83" spans="1:14" x14ac:dyDescent="0.2">
      <c r="A83" s="115">
        <v>74</v>
      </c>
      <c r="B83" s="72" t="s">
        <v>181</v>
      </c>
      <c r="C83" s="115">
        <v>87</v>
      </c>
      <c r="D83" s="71">
        <v>345</v>
      </c>
      <c r="E83" s="116">
        <v>0.25217391304347825</v>
      </c>
      <c r="F83" s="115">
        <v>73</v>
      </c>
      <c r="G83" s="71">
        <v>293</v>
      </c>
      <c r="H83" s="116">
        <f t="shared" si="4"/>
        <v>0.24914675767918087</v>
      </c>
      <c r="I83" s="122" t="str">
        <f t="shared" si="5"/>
        <v>USE FY16%</v>
      </c>
      <c r="J83" s="115">
        <f t="shared" si="6"/>
        <v>74</v>
      </c>
      <c r="K83" s="71">
        <v>314</v>
      </c>
      <c r="L83" s="116">
        <f t="shared" si="7"/>
        <v>0.23569999999999999</v>
      </c>
      <c r="M83" s="124">
        <v>1</v>
      </c>
      <c r="N83" s="69"/>
    </row>
    <row r="84" spans="1:14" x14ac:dyDescent="0.2">
      <c r="A84" s="115">
        <v>75</v>
      </c>
      <c r="B84" s="72" t="s">
        <v>182</v>
      </c>
      <c r="C84" s="115">
        <v>0</v>
      </c>
      <c r="D84" s="71">
        <v>0</v>
      </c>
      <c r="E84" s="116" t="s">
        <v>554</v>
      </c>
      <c r="F84" s="115">
        <v>0</v>
      </c>
      <c r="G84" s="71">
        <v>0</v>
      </c>
      <c r="H84" s="116">
        <f t="shared" si="4"/>
        <v>0</v>
      </c>
      <c r="I84" s="122" t="str">
        <f t="shared" si="5"/>
        <v>NO ADJUSTMENT</v>
      </c>
      <c r="J84" s="115">
        <f t="shared" si="6"/>
        <v>0</v>
      </c>
      <c r="K84" s="71">
        <v>0</v>
      </c>
      <c r="L84" s="116">
        <f t="shared" si="7"/>
        <v>0</v>
      </c>
      <c r="M84" s="124">
        <v>0</v>
      </c>
      <c r="N84" s="69"/>
    </row>
    <row r="85" spans="1:14" x14ac:dyDescent="0.2">
      <c r="A85" s="115">
        <v>76</v>
      </c>
      <c r="B85" s="72" t="s">
        <v>183</v>
      </c>
      <c r="C85" s="115">
        <v>0</v>
      </c>
      <c r="D85" s="71">
        <v>0</v>
      </c>
      <c r="E85" s="116" t="s">
        <v>554</v>
      </c>
      <c r="F85" s="115">
        <v>0</v>
      </c>
      <c r="G85" s="71">
        <v>0</v>
      </c>
      <c r="H85" s="116">
        <f t="shared" si="4"/>
        <v>0</v>
      </c>
      <c r="I85" s="122" t="str">
        <f t="shared" si="5"/>
        <v>NO ADJUSTMENT</v>
      </c>
      <c r="J85" s="115">
        <f t="shared" si="6"/>
        <v>0</v>
      </c>
      <c r="K85" s="71">
        <v>0</v>
      </c>
      <c r="L85" s="116">
        <f t="shared" si="7"/>
        <v>0</v>
      </c>
      <c r="M85" s="124">
        <v>0</v>
      </c>
      <c r="N85" s="69"/>
    </row>
    <row r="86" spans="1:14" x14ac:dyDescent="0.2">
      <c r="A86" s="115">
        <v>77</v>
      </c>
      <c r="B86" s="72" t="s">
        <v>184</v>
      </c>
      <c r="C86" s="115">
        <v>271</v>
      </c>
      <c r="D86" s="71">
        <v>1452</v>
      </c>
      <c r="E86" s="116">
        <v>0.18663911845730027</v>
      </c>
      <c r="F86" s="115">
        <v>238</v>
      </c>
      <c r="G86" s="71">
        <v>1106</v>
      </c>
      <c r="H86" s="116">
        <f t="shared" si="4"/>
        <v>0.21518987341772153</v>
      </c>
      <c r="I86" s="122" t="str">
        <f t="shared" si="5"/>
        <v>NO ADJUSTMENT</v>
      </c>
      <c r="J86" s="115">
        <f t="shared" si="6"/>
        <v>238</v>
      </c>
      <c r="K86" s="71">
        <v>1138.5</v>
      </c>
      <c r="L86" s="116">
        <f t="shared" si="7"/>
        <v>0.20899999999999999</v>
      </c>
      <c r="M86" s="124">
        <v>1</v>
      </c>
      <c r="N86" s="69"/>
    </row>
    <row r="87" spans="1:14" x14ac:dyDescent="0.2">
      <c r="A87" s="115">
        <v>78</v>
      </c>
      <c r="B87" s="72" t="s">
        <v>185</v>
      </c>
      <c r="C87" s="115">
        <v>16</v>
      </c>
      <c r="D87" s="71">
        <v>480</v>
      </c>
      <c r="E87" s="116">
        <v>3.3333333333333333E-2</v>
      </c>
      <c r="F87" s="115">
        <v>12</v>
      </c>
      <c r="G87" s="71">
        <v>476</v>
      </c>
      <c r="H87" s="116">
        <f t="shared" si="4"/>
        <v>2.5210084033613446E-2</v>
      </c>
      <c r="I87" s="122" t="str">
        <f t="shared" si="5"/>
        <v>USE FY16%</v>
      </c>
      <c r="J87" s="115">
        <f t="shared" si="6"/>
        <v>16</v>
      </c>
      <c r="K87" s="71">
        <v>471</v>
      </c>
      <c r="L87" s="116">
        <f t="shared" si="7"/>
        <v>3.4000000000000002E-2</v>
      </c>
      <c r="M87" s="124">
        <v>1</v>
      </c>
      <c r="N87" s="69"/>
    </row>
    <row r="88" spans="1:14" x14ac:dyDescent="0.2">
      <c r="A88" s="115">
        <v>79</v>
      </c>
      <c r="B88" s="72" t="s">
        <v>186</v>
      </c>
      <c r="C88" s="115">
        <v>1103</v>
      </c>
      <c r="D88" s="71">
        <v>3873</v>
      </c>
      <c r="E88" s="116">
        <v>0.28479215078750325</v>
      </c>
      <c r="F88" s="115">
        <v>1209</v>
      </c>
      <c r="G88" s="71">
        <v>3982</v>
      </c>
      <c r="H88" s="116">
        <f t="shared" si="4"/>
        <v>0.30361627322953288</v>
      </c>
      <c r="I88" s="122" t="str">
        <f t="shared" si="5"/>
        <v>NO ADJUSTMENT</v>
      </c>
      <c r="J88" s="115">
        <f t="shared" si="6"/>
        <v>1209</v>
      </c>
      <c r="K88" s="71">
        <v>3908</v>
      </c>
      <c r="L88" s="116">
        <f t="shared" si="7"/>
        <v>0.30940000000000001</v>
      </c>
      <c r="M88" s="124">
        <v>1</v>
      </c>
      <c r="N88" s="69"/>
    </row>
    <row r="89" spans="1:14" x14ac:dyDescent="0.2">
      <c r="A89" s="115">
        <v>80</v>
      </c>
      <c r="B89" s="72" t="s">
        <v>187</v>
      </c>
      <c r="C89" s="115">
        <v>0</v>
      </c>
      <c r="D89" s="71">
        <v>1</v>
      </c>
      <c r="E89" s="116">
        <v>0</v>
      </c>
      <c r="F89" s="115">
        <v>0</v>
      </c>
      <c r="G89" s="71">
        <v>0</v>
      </c>
      <c r="H89" s="116">
        <f t="shared" si="4"/>
        <v>0</v>
      </c>
      <c r="I89" s="122" t="str">
        <f t="shared" si="5"/>
        <v>NO ADJUSTMENT</v>
      </c>
      <c r="J89" s="115">
        <f t="shared" si="6"/>
        <v>0</v>
      </c>
      <c r="K89" s="71">
        <v>0</v>
      </c>
      <c r="L89" s="116">
        <f t="shared" si="7"/>
        <v>0</v>
      </c>
      <c r="M89" s="124">
        <v>0</v>
      </c>
      <c r="N89" s="69"/>
    </row>
    <row r="90" spans="1:14" x14ac:dyDescent="0.2">
      <c r="A90" s="115">
        <v>81</v>
      </c>
      <c r="B90" s="72" t="s">
        <v>188</v>
      </c>
      <c r="C90" s="115">
        <v>0</v>
      </c>
      <c r="D90" s="71">
        <v>1</v>
      </c>
      <c r="E90" s="116">
        <v>0</v>
      </c>
      <c r="F90" s="115">
        <v>0</v>
      </c>
      <c r="G90" s="71">
        <v>0</v>
      </c>
      <c r="H90" s="116">
        <f t="shared" si="4"/>
        <v>0</v>
      </c>
      <c r="I90" s="122" t="str">
        <f t="shared" si="5"/>
        <v>NO ADJUSTMENT</v>
      </c>
      <c r="J90" s="115">
        <f t="shared" si="6"/>
        <v>0</v>
      </c>
      <c r="K90" s="71">
        <v>0</v>
      </c>
      <c r="L90" s="116">
        <f t="shared" si="7"/>
        <v>0</v>
      </c>
      <c r="M90" s="124">
        <v>0</v>
      </c>
      <c r="N90" s="69"/>
    </row>
    <row r="91" spans="1:14" x14ac:dyDescent="0.2">
      <c r="A91" s="115">
        <v>82</v>
      </c>
      <c r="B91" s="72" t="s">
        <v>189</v>
      </c>
      <c r="C91" s="115">
        <v>191</v>
      </c>
      <c r="D91" s="71">
        <v>3134</v>
      </c>
      <c r="E91" s="116">
        <v>6.0944479897894067E-2</v>
      </c>
      <c r="F91" s="115">
        <v>202</v>
      </c>
      <c r="G91" s="71">
        <v>2730</v>
      </c>
      <c r="H91" s="116">
        <f t="shared" si="4"/>
        <v>7.3992673992673993E-2</v>
      </c>
      <c r="I91" s="122" t="str">
        <f t="shared" si="5"/>
        <v>NO ADJUSTMENT</v>
      </c>
      <c r="J91" s="115">
        <f t="shared" si="6"/>
        <v>202</v>
      </c>
      <c r="K91" s="71">
        <v>2691</v>
      </c>
      <c r="L91" s="116">
        <f t="shared" si="7"/>
        <v>7.51E-2</v>
      </c>
      <c r="M91" s="124">
        <v>1</v>
      </c>
      <c r="N91" s="69"/>
    </row>
    <row r="92" spans="1:14" x14ac:dyDescent="0.2">
      <c r="A92" s="115">
        <v>83</v>
      </c>
      <c r="B92" s="72" t="s">
        <v>190</v>
      </c>
      <c r="C92" s="115">
        <v>426</v>
      </c>
      <c r="D92" s="71">
        <v>2185</v>
      </c>
      <c r="E92" s="116">
        <v>0.19496567505720824</v>
      </c>
      <c r="F92" s="115">
        <v>506</v>
      </c>
      <c r="G92" s="71">
        <v>2067</v>
      </c>
      <c r="H92" s="116">
        <f t="shared" si="4"/>
        <v>0.24479922593130141</v>
      </c>
      <c r="I92" s="122" t="str">
        <f t="shared" si="5"/>
        <v>NO ADJUSTMENT</v>
      </c>
      <c r="J92" s="115">
        <f t="shared" si="6"/>
        <v>506</v>
      </c>
      <c r="K92" s="71">
        <v>2059.5</v>
      </c>
      <c r="L92" s="116">
        <f t="shared" si="7"/>
        <v>0.2457</v>
      </c>
      <c r="M92" s="124">
        <v>1</v>
      </c>
      <c r="N92" s="69"/>
    </row>
    <row r="93" spans="1:14" x14ac:dyDescent="0.2">
      <c r="A93" s="115">
        <v>84</v>
      </c>
      <c r="B93" s="72" t="s">
        <v>191</v>
      </c>
      <c r="C93" s="115">
        <v>0</v>
      </c>
      <c r="D93" s="71">
        <v>19</v>
      </c>
      <c r="E93" s="116">
        <v>0</v>
      </c>
      <c r="F93" s="115">
        <v>0</v>
      </c>
      <c r="G93" s="71">
        <v>22</v>
      </c>
      <c r="H93" s="116">
        <f t="shared" si="4"/>
        <v>0</v>
      </c>
      <c r="I93" s="122" t="str">
        <f t="shared" si="5"/>
        <v>NO ADJUSTMENT</v>
      </c>
      <c r="J93" s="115">
        <f t="shared" si="6"/>
        <v>0</v>
      </c>
      <c r="K93" s="71">
        <v>0</v>
      </c>
      <c r="L93" s="116">
        <f t="shared" si="7"/>
        <v>0</v>
      </c>
      <c r="M93" s="124">
        <v>0</v>
      </c>
      <c r="N93" s="69"/>
    </row>
    <row r="94" spans="1:14" x14ac:dyDescent="0.2">
      <c r="A94" s="115">
        <v>85</v>
      </c>
      <c r="B94" s="72" t="s">
        <v>192</v>
      </c>
      <c r="C94" s="115">
        <v>74</v>
      </c>
      <c r="D94" s="71">
        <v>184</v>
      </c>
      <c r="E94" s="116">
        <v>0.40217391304347827</v>
      </c>
      <c r="F94" s="115">
        <v>75</v>
      </c>
      <c r="G94" s="71">
        <v>196</v>
      </c>
      <c r="H94" s="116">
        <f t="shared" si="4"/>
        <v>0.38265306122448978</v>
      </c>
      <c r="I94" s="122" t="str">
        <f t="shared" si="5"/>
        <v>USE FY16%</v>
      </c>
      <c r="J94" s="115">
        <f t="shared" si="6"/>
        <v>79</v>
      </c>
      <c r="K94" s="71">
        <v>183</v>
      </c>
      <c r="L94" s="116">
        <f t="shared" si="7"/>
        <v>0.43169999999999997</v>
      </c>
      <c r="M94" s="124">
        <v>1</v>
      </c>
      <c r="N94" s="69"/>
    </row>
    <row r="95" spans="1:14" x14ac:dyDescent="0.2">
      <c r="A95" s="115">
        <v>86</v>
      </c>
      <c r="B95" s="72" t="s">
        <v>193</v>
      </c>
      <c r="C95" s="115">
        <v>572</v>
      </c>
      <c r="D95" s="71">
        <v>1774</v>
      </c>
      <c r="E95" s="116">
        <v>0.32243517474633598</v>
      </c>
      <c r="F95" s="115">
        <v>572</v>
      </c>
      <c r="G95" s="71">
        <v>1630</v>
      </c>
      <c r="H95" s="116">
        <f t="shared" si="4"/>
        <v>0.35092024539877298</v>
      </c>
      <c r="I95" s="122" t="str">
        <f t="shared" si="5"/>
        <v>NO ADJUSTMENT</v>
      </c>
      <c r="J95" s="115">
        <f t="shared" si="6"/>
        <v>572</v>
      </c>
      <c r="K95" s="71">
        <v>1554</v>
      </c>
      <c r="L95" s="116">
        <f t="shared" si="7"/>
        <v>0.36809999999999998</v>
      </c>
      <c r="M95" s="124">
        <v>1</v>
      </c>
      <c r="N95" s="69"/>
    </row>
    <row r="96" spans="1:14" x14ac:dyDescent="0.2">
      <c r="A96" s="115">
        <v>87</v>
      </c>
      <c r="B96" s="72" t="s">
        <v>194</v>
      </c>
      <c r="C96" s="115">
        <v>544</v>
      </c>
      <c r="D96" s="71">
        <v>2646</v>
      </c>
      <c r="E96" s="116">
        <v>0.20559334845049132</v>
      </c>
      <c r="F96" s="115">
        <v>601</v>
      </c>
      <c r="G96" s="71">
        <v>2457</v>
      </c>
      <c r="H96" s="116">
        <f t="shared" si="4"/>
        <v>0.24460724460724462</v>
      </c>
      <c r="I96" s="122" t="str">
        <f t="shared" si="5"/>
        <v>NO ADJUSTMENT</v>
      </c>
      <c r="J96" s="115">
        <f t="shared" si="6"/>
        <v>601</v>
      </c>
      <c r="K96" s="71">
        <v>2407</v>
      </c>
      <c r="L96" s="116">
        <f t="shared" si="7"/>
        <v>0.24970000000000001</v>
      </c>
      <c r="M96" s="124">
        <v>1</v>
      </c>
      <c r="N96" s="69"/>
    </row>
    <row r="97" spans="1:14" x14ac:dyDescent="0.2">
      <c r="A97" s="115">
        <v>88</v>
      </c>
      <c r="B97" s="72" t="s">
        <v>195</v>
      </c>
      <c r="C97" s="115">
        <v>449</v>
      </c>
      <c r="D97" s="71">
        <v>3691</v>
      </c>
      <c r="E97" s="116">
        <v>0.12164725006773232</v>
      </c>
      <c r="F97" s="115">
        <v>614</v>
      </c>
      <c r="G97" s="71">
        <v>3373</v>
      </c>
      <c r="H97" s="116">
        <f t="shared" si="4"/>
        <v>0.18203379780610732</v>
      </c>
      <c r="I97" s="122" t="str">
        <f t="shared" si="5"/>
        <v>NO ADJUSTMENT</v>
      </c>
      <c r="J97" s="115">
        <f t="shared" si="6"/>
        <v>614</v>
      </c>
      <c r="K97" s="71">
        <v>3334.5</v>
      </c>
      <c r="L97" s="116">
        <f t="shared" si="7"/>
        <v>0.18410000000000001</v>
      </c>
      <c r="M97" s="124">
        <v>1</v>
      </c>
      <c r="N97" s="69"/>
    </row>
    <row r="98" spans="1:14" x14ac:dyDescent="0.2">
      <c r="A98" s="115">
        <v>89</v>
      </c>
      <c r="B98" s="72" t="s">
        <v>196</v>
      </c>
      <c r="C98" s="115">
        <v>134</v>
      </c>
      <c r="D98" s="71">
        <v>406</v>
      </c>
      <c r="E98" s="116">
        <v>0.33004926108374383</v>
      </c>
      <c r="F98" s="115">
        <v>184</v>
      </c>
      <c r="G98" s="71">
        <v>428</v>
      </c>
      <c r="H98" s="116">
        <f t="shared" si="4"/>
        <v>0.42990654205607476</v>
      </c>
      <c r="I98" s="122" t="str">
        <f t="shared" si="5"/>
        <v>NO ADJUSTMENT</v>
      </c>
      <c r="J98" s="115">
        <f t="shared" si="6"/>
        <v>184</v>
      </c>
      <c r="K98" s="71">
        <v>406.5</v>
      </c>
      <c r="L98" s="116">
        <f t="shared" si="7"/>
        <v>0.4526</v>
      </c>
      <c r="M98" s="124">
        <v>1</v>
      </c>
      <c r="N98" s="69"/>
    </row>
    <row r="99" spans="1:14" x14ac:dyDescent="0.2">
      <c r="A99" s="115">
        <v>90</v>
      </c>
      <c r="B99" s="72" t="s">
        <v>197</v>
      </c>
      <c r="C99" s="115">
        <v>0</v>
      </c>
      <c r="D99" s="71">
        <v>0</v>
      </c>
      <c r="E99" s="116" t="s">
        <v>554</v>
      </c>
      <c r="F99" s="115">
        <v>0</v>
      </c>
      <c r="G99" s="71">
        <v>0</v>
      </c>
      <c r="H99" s="116">
        <f t="shared" si="4"/>
        <v>0</v>
      </c>
      <c r="I99" s="122" t="str">
        <f t="shared" si="5"/>
        <v>NO ADJUSTMENT</v>
      </c>
      <c r="J99" s="115">
        <f t="shared" si="6"/>
        <v>0</v>
      </c>
      <c r="K99" s="71">
        <v>0</v>
      </c>
      <c r="L99" s="116">
        <f t="shared" si="7"/>
        <v>0</v>
      </c>
      <c r="M99" s="124">
        <v>0</v>
      </c>
      <c r="N99" s="69"/>
    </row>
    <row r="100" spans="1:14" x14ac:dyDescent="0.2">
      <c r="A100" s="115">
        <v>91</v>
      </c>
      <c r="B100" s="72" t="s">
        <v>198</v>
      </c>
      <c r="C100" s="115">
        <v>63</v>
      </c>
      <c r="D100" s="71">
        <v>255</v>
      </c>
      <c r="E100" s="116">
        <v>0.24705882352941178</v>
      </c>
      <c r="F100" s="115">
        <v>33</v>
      </c>
      <c r="G100" s="71">
        <v>207</v>
      </c>
      <c r="H100" s="116">
        <f t="shared" si="4"/>
        <v>0.15942028985507245</v>
      </c>
      <c r="I100" s="122" t="str">
        <f t="shared" si="5"/>
        <v>USE FY16%</v>
      </c>
      <c r="J100" s="115">
        <f t="shared" si="6"/>
        <v>51</v>
      </c>
      <c r="K100" s="71">
        <v>110.5</v>
      </c>
      <c r="L100" s="116">
        <f t="shared" si="7"/>
        <v>0.46150000000000002</v>
      </c>
      <c r="M100" s="124">
        <v>1</v>
      </c>
      <c r="N100" s="69"/>
    </row>
    <row r="101" spans="1:14" x14ac:dyDescent="0.2">
      <c r="A101" s="115">
        <v>92</v>
      </c>
      <c r="B101" s="72" t="s">
        <v>199</v>
      </c>
      <c r="C101" s="115">
        <v>0</v>
      </c>
      <c r="D101" s="71">
        <v>0</v>
      </c>
      <c r="E101" s="116" t="s">
        <v>554</v>
      </c>
      <c r="F101" s="115">
        <v>0</v>
      </c>
      <c r="G101" s="71">
        <v>0</v>
      </c>
      <c r="H101" s="116">
        <f t="shared" si="4"/>
        <v>0</v>
      </c>
      <c r="I101" s="122" t="str">
        <f t="shared" si="5"/>
        <v>NO ADJUSTMENT</v>
      </c>
      <c r="J101" s="115">
        <f t="shared" si="6"/>
        <v>0</v>
      </c>
      <c r="K101" s="71">
        <v>0</v>
      </c>
      <c r="L101" s="116">
        <f t="shared" si="7"/>
        <v>0</v>
      </c>
      <c r="M101" s="124">
        <v>0</v>
      </c>
      <c r="N101" s="69"/>
    </row>
    <row r="102" spans="1:14" x14ac:dyDescent="0.2">
      <c r="A102" s="115">
        <v>93</v>
      </c>
      <c r="B102" s="72" t="s">
        <v>200</v>
      </c>
      <c r="C102" s="115">
        <v>5827</v>
      </c>
      <c r="D102" s="71">
        <v>7490</v>
      </c>
      <c r="E102" s="116">
        <v>0.77797062750333779</v>
      </c>
      <c r="F102" s="115">
        <v>4776</v>
      </c>
      <c r="G102" s="71">
        <v>7505</v>
      </c>
      <c r="H102" s="116">
        <f t="shared" si="4"/>
        <v>0.63637574950033315</v>
      </c>
      <c r="I102" s="122" t="str">
        <f t="shared" si="5"/>
        <v>USE FY16%</v>
      </c>
      <c r="J102" s="115">
        <f t="shared" si="6"/>
        <v>5839</v>
      </c>
      <c r="K102" s="71">
        <v>7393</v>
      </c>
      <c r="L102" s="116">
        <f t="shared" si="7"/>
        <v>0.78979999999999995</v>
      </c>
      <c r="M102" s="124">
        <v>1</v>
      </c>
      <c r="N102" s="69"/>
    </row>
    <row r="103" spans="1:14" x14ac:dyDescent="0.2">
      <c r="A103" s="115">
        <v>94</v>
      </c>
      <c r="B103" s="72" t="s">
        <v>201</v>
      </c>
      <c r="C103" s="115">
        <v>620</v>
      </c>
      <c r="D103" s="71">
        <v>1785</v>
      </c>
      <c r="E103" s="116">
        <v>0.34733893557422968</v>
      </c>
      <c r="F103" s="115">
        <v>687</v>
      </c>
      <c r="G103" s="71">
        <v>1727</v>
      </c>
      <c r="H103" s="116">
        <f t="shared" si="4"/>
        <v>0.39779965257672262</v>
      </c>
      <c r="I103" s="122" t="str">
        <f t="shared" si="5"/>
        <v>NO ADJUSTMENT</v>
      </c>
      <c r="J103" s="115">
        <f t="shared" si="6"/>
        <v>687</v>
      </c>
      <c r="K103" s="71">
        <v>1913</v>
      </c>
      <c r="L103" s="116">
        <f t="shared" si="7"/>
        <v>0.35909999999999997</v>
      </c>
      <c r="M103" s="124">
        <v>1</v>
      </c>
      <c r="N103" s="69"/>
    </row>
    <row r="104" spans="1:14" x14ac:dyDescent="0.2">
      <c r="A104" s="115">
        <v>95</v>
      </c>
      <c r="B104" s="72" t="s">
        <v>202</v>
      </c>
      <c r="C104" s="115">
        <v>8722</v>
      </c>
      <c r="D104" s="71">
        <v>11317</v>
      </c>
      <c r="E104" s="116">
        <v>0.77069894848458076</v>
      </c>
      <c r="F104" s="115">
        <v>8723</v>
      </c>
      <c r="G104" s="71">
        <v>11894</v>
      </c>
      <c r="H104" s="116">
        <f t="shared" si="4"/>
        <v>0.73339498907011935</v>
      </c>
      <c r="I104" s="122" t="str">
        <f t="shared" si="5"/>
        <v>USE FY16%</v>
      </c>
      <c r="J104" s="115">
        <f t="shared" si="6"/>
        <v>9167</v>
      </c>
      <c r="K104" s="71">
        <v>11672.5</v>
      </c>
      <c r="L104" s="116">
        <f t="shared" si="7"/>
        <v>0.78539999999999999</v>
      </c>
      <c r="M104" s="124">
        <v>1</v>
      </c>
      <c r="N104" s="69"/>
    </row>
    <row r="105" spans="1:14" x14ac:dyDescent="0.2">
      <c r="A105" s="115">
        <v>96</v>
      </c>
      <c r="B105" s="72" t="s">
        <v>203</v>
      </c>
      <c r="C105" s="115">
        <v>1107</v>
      </c>
      <c r="D105" s="71">
        <v>3575</v>
      </c>
      <c r="E105" s="116">
        <v>0.30965034965034965</v>
      </c>
      <c r="F105" s="115">
        <v>1100</v>
      </c>
      <c r="G105" s="71">
        <v>3037</v>
      </c>
      <c r="H105" s="116">
        <f t="shared" si="4"/>
        <v>0.3621995390187685</v>
      </c>
      <c r="I105" s="122" t="str">
        <f t="shared" si="5"/>
        <v>NO ADJUSTMENT</v>
      </c>
      <c r="J105" s="115">
        <f t="shared" si="6"/>
        <v>1100</v>
      </c>
      <c r="K105" s="71">
        <v>3101.5</v>
      </c>
      <c r="L105" s="116">
        <f t="shared" si="7"/>
        <v>0.35470000000000002</v>
      </c>
      <c r="M105" s="124">
        <v>1</v>
      </c>
      <c r="N105" s="69"/>
    </row>
    <row r="106" spans="1:14" x14ac:dyDescent="0.2">
      <c r="A106" s="115">
        <v>97</v>
      </c>
      <c r="B106" s="72" t="s">
        <v>204</v>
      </c>
      <c r="C106" s="115">
        <v>3921</v>
      </c>
      <c r="D106" s="71">
        <v>5491</v>
      </c>
      <c r="E106" s="116">
        <v>0.71407758149699507</v>
      </c>
      <c r="F106" s="115">
        <v>3732</v>
      </c>
      <c r="G106" s="71">
        <v>5644</v>
      </c>
      <c r="H106" s="116">
        <f t="shared" si="4"/>
        <v>0.66123316796598153</v>
      </c>
      <c r="I106" s="122" t="str">
        <f t="shared" si="5"/>
        <v>USE FY16%</v>
      </c>
      <c r="J106" s="115">
        <f t="shared" si="6"/>
        <v>4030</v>
      </c>
      <c r="K106" s="71">
        <v>5290.5</v>
      </c>
      <c r="L106" s="116">
        <f t="shared" si="7"/>
        <v>0.76170000000000004</v>
      </c>
      <c r="M106" s="124">
        <v>1</v>
      </c>
      <c r="N106" s="69"/>
    </row>
    <row r="107" spans="1:14" x14ac:dyDescent="0.2">
      <c r="A107" s="115">
        <v>98</v>
      </c>
      <c r="B107" s="72" t="s">
        <v>205</v>
      </c>
      <c r="C107" s="115">
        <v>41</v>
      </c>
      <c r="D107" s="71">
        <v>85</v>
      </c>
      <c r="E107" s="116">
        <v>0.4823529411764706</v>
      </c>
      <c r="F107" s="115">
        <v>29</v>
      </c>
      <c r="G107" s="71">
        <v>58</v>
      </c>
      <c r="H107" s="116">
        <f t="shared" si="4"/>
        <v>0.5</v>
      </c>
      <c r="I107" s="122" t="str">
        <f t="shared" si="5"/>
        <v>NO ADJUSTMENT</v>
      </c>
      <c r="J107" s="115">
        <f t="shared" si="6"/>
        <v>29</v>
      </c>
      <c r="K107" s="71">
        <v>81</v>
      </c>
      <c r="L107" s="116">
        <f t="shared" si="7"/>
        <v>0.35799999999999998</v>
      </c>
      <c r="M107" s="124">
        <v>1</v>
      </c>
      <c r="N107" s="69"/>
    </row>
    <row r="108" spans="1:14" x14ac:dyDescent="0.2">
      <c r="A108" s="115">
        <v>99</v>
      </c>
      <c r="B108" s="72" t="s">
        <v>206</v>
      </c>
      <c r="C108" s="115">
        <v>500</v>
      </c>
      <c r="D108" s="71">
        <v>2690</v>
      </c>
      <c r="E108" s="116">
        <v>0.18587360594795538</v>
      </c>
      <c r="F108" s="115">
        <v>518</v>
      </c>
      <c r="G108" s="71">
        <v>2543</v>
      </c>
      <c r="H108" s="116">
        <f t="shared" si="4"/>
        <v>0.20369642154935116</v>
      </c>
      <c r="I108" s="122" t="str">
        <f t="shared" si="5"/>
        <v>NO ADJUSTMENT</v>
      </c>
      <c r="J108" s="115">
        <f t="shared" si="6"/>
        <v>518</v>
      </c>
      <c r="K108" s="71">
        <v>2516.5</v>
      </c>
      <c r="L108" s="116">
        <f t="shared" si="7"/>
        <v>0.20580000000000001</v>
      </c>
      <c r="M108" s="124">
        <v>1</v>
      </c>
      <c r="N108" s="69"/>
    </row>
    <row r="109" spans="1:14" x14ac:dyDescent="0.2">
      <c r="A109" s="115">
        <v>100</v>
      </c>
      <c r="B109" s="72" t="s">
        <v>207</v>
      </c>
      <c r="C109" s="115">
        <v>3870</v>
      </c>
      <c r="D109" s="71">
        <v>8641</v>
      </c>
      <c r="E109" s="116">
        <v>0.44786483045943759</v>
      </c>
      <c r="F109" s="115">
        <v>4330</v>
      </c>
      <c r="G109" s="71">
        <v>9303</v>
      </c>
      <c r="H109" s="116">
        <f t="shared" si="4"/>
        <v>0.46544125550897558</v>
      </c>
      <c r="I109" s="122" t="str">
        <f t="shared" si="5"/>
        <v>NO ADJUSTMENT</v>
      </c>
      <c r="J109" s="115">
        <f t="shared" si="6"/>
        <v>4330</v>
      </c>
      <c r="K109" s="71">
        <v>9010.5</v>
      </c>
      <c r="L109" s="116">
        <f t="shared" si="7"/>
        <v>0.48060000000000003</v>
      </c>
      <c r="M109" s="124">
        <v>1</v>
      </c>
      <c r="N109" s="69"/>
    </row>
    <row r="110" spans="1:14" x14ac:dyDescent="0.2">
      <c r="A110" s="115">
        <v>101</v>
      </c>
      <c r="B110" s="72" t="s">
        <v>208</v>
      </c>
      <c r="C110" s="115">
        <v>584</v>
      </c>
      <c r="D110" s="71">
        <v>6086</v>
      </c>
      <c r="E110" s="116">
        <v>9.5957936247124551E-2</v>
      </c>
      <c r="F110" s="115">
        <v>659</v>
      </c>
      <c r="G110" s="71">
        <v>5292</v>
      </c>
      <c r="H110" s="116">
        <f t="shared" si="4"/>
        <v>0.1245275888133031</v>
      </c>
      <c r="I110" s="122" t="str">
        <f t="shared" si="5"/>
        <v>NO ADJUSTMENT</v>
      </c>
      <c r="J110" s="115">
        <f t="shared" si="6"/>
        <v>659</v>
      </c>
      <c r="K110" s="71">
        <v>5158.5</v>
      </c>
      <c r="L110" s="116">
        <f t="shared" si="7"/>
        <v>0.1278</v>
      </c>
      <c r="M110" s="124">
        <v>1</v>
      </c>
      <c r="N110" s="69"/>
    </row>
    <row r="111" spans="1:14" x14ac:dyDescent="0.2">
      <c r="A111" s="115">
        <v>102</v>
      </c>
      <c r="B111" s="72" t="s">
        <v>209</v>
      </c>
      <c r="C111" s="115">
        <v>0</v>
      </c>
      <c r="D111" s="71">
        <v>94</v>
      </c>
      <c r="E111" s="116">
        <v>0</v>
      </c>
      <c r="F111" s="115">
        <v>0</v>
      </c>
      <c r="G111" s="71">
        <v>69</v>
      </c>
      <c r="H111" s="116">
        <f t="shared" si="4"/>
        <v>0</v>
      </c>
      <c r="I111" s="122" t="str">
        <f t="shared" si="5"/>
        <v>NO ADJUSTMENT</v>
      </c>
      <c r="J111" s="115">
        <f t="shared" si="6"/>
        <v>0</v>
      </c>
      <c r="K111" s="71">
        <v>0</v>
      </c>
      <c r="L111" s="116">
        <f t="shared" si="7"/>
        <v>0</v>
      </c>
      <c r="M111" s="124">
        <v>0</v>
      </c>
      <c r="N111" s="69"/>
    </row>
    <row r="112" spans="1:14" x14ac:dyDescent="0.2">
      <c r="A112" s="115">
        <v>103</v>
      </c>
      <c r="B112" s="72" t="s">
        <v>210</v>
      </c>
      <c r="C112" s="115">
        <v>1520</v>
      </c>
      <c r="D112" s="71">
        <v>2505</v>
      </c>
      <c r="E112" s="116">
        <v>0.60678642714570863</v>
      </c>
      <c r="F112" s="115">
        <v>1342</v>
      </c>
      <c r="G112" s="71">
        <v>2285</v>
      </c>
      <c r="H112" s="116">
        <f t="shared" si="4"/>
        <v>0.58730853391684901</v>
      </c>
      <c r="I112" s="122" t="str">
        <f t="shared" si="5"/>
        <v>USE FY16%</v>
      </c>
      <c r="J112" s="115">
        <f t="shared" si="6"/>
        <v>1387</v>
      </c>
      <c r="K112" s="71">
        <v>2215</v>
      </c>
      <c r="L112" s="116">
        <f t="shared" si="7"/>
        <v>0.62619999999999998</v>
      </c>
      <c r="M112" s="124">
        <v>1</v>
      </c>
      <c r="N112" s="69"/>
    </row>
    <row r="113" spans="1:14" x14ac:dyDescent="0.2">
      <c r="A113" s="115">
        <v>104</v>
      </c>
      <c r="B113" s="72" t="s">
        <v>211</v>
      </c>
      <c r="C113" s="115">
        <v>0</v>
      </c>
      <c r="D113" s="71">
        <v>0</v>
      </c>
      <c r="E113" s="116" t="s">
        <v>554</v>
      </c>
      <c r="F113" s="115">
        <v>0</v>
      </c>
      <c r="G113" s="71">
        <v>0</v>
      </c>
      <c r="H113" s="116">
        <f t="shared" si="4"/>
        <v>0</v>
      </c>
      <c r="I113" s="122" t="str">
        <f t="shared" si="5"/>
        <v>NO ADJUSTMENT</v>
      </c>
      <c r="J113" s="115">
        <f t="shared" si="6"/>
        <v>0</v>
      </c>
      <c r="K113" s="71">
        <v>0</v>
      </c>
      <c r="L113" s="116">
        <f t="shared" si="7"/>
        <v>0</v>
      </c>
      <c r="M113" s="124">
        <v>0</v>
      </c>
      <c r="N113" s="69"/>
    </row>
    <row r="114" spans="1:14" x14ac:dyDescent="0.2">
      <c r="A114" s="115">
        <v>105</v>
      </c>
      <c r="B114" s="72" t="s">
        <v>212</v>
      </c>
      <c r="C114" s="115">
        <v>144</v>
      </c>
      <c r="D114" s="71">
        <v>1389</v>
      </c>
      <c r="E114" s="116">
        <v>0.10367170626349892</v>
      </c>
      <c r="F114" s="115">
        <v>148</v>
      </c>
      <c r="G114" s="71">
        <v>1239</v>
      </c>
      <c r="H114" s="116">
        <f t="shared" si="4"/>
        <v>0.11945117029862792</v>
      </c>
      <c r="I114" s="122" t="str">
        <f t="shared" si="5"/>
        <v>NO ADJUSTMENT</v>
      </c>
      <c r="J114" s="115">
        <f t="shared" si="6"/>
        <v>148</v>
      </c>
      <c r="K114" s="71">
        <v>1211.5</v>
      </c>
      <c r="L114" s="116">
        <f t="shared" si="7"/>
        <v>0.1222</v>
      </c>
      <c r="M114" s="124">
        <v>1</v>
      </c>
      <c r="N114" s="69"/>
    </row>
    <row r="115" spans="1:14" x14ac:dyDescent="0.2">
      <c r="A115" s="115">
        <v>106</v>
      </c>
      <c r="B115" s="72" t="s">
        <v>213</v>
      </c>
      <c r="C115" s="115">
        <v>0</v>
      </c>
      <c r="D115" s="71">
        <v>0</v>
      </c>
      <c r="E115" s="116" t="s">
        <v>554</v>
      </c>
      <c r="F115" s="115">
        <v>0</v>
      </c>
      <c r="G115" s="71">
        <v>0</v>
      </c>
      <c r="H115" s="116">
        <f t="shared" si="4"/>
        <v>0</v>
      </c>
      <c r="I115" s="122" t="str">
        <f t="shared" si="5"/>
        <v>NO ADJUSTMENT</v>
      </c>
      <c r="J115" s="115">
        <f t="shared" si="6"/>
        <v>0</v>
      </c>
      <c r="K115" s="71">
        <v>0</v>
      </c>
      <c r="L115" s="116">
        <f t="shared" si="7"/>
        <v>0</v>
      </c>
      <c r="M115" s="124">
        <v>0</v>
      </c>
      <c r="N115" s="69"/>
    </row>
    <row r="116" spans="1:14" x14ac:dyDescent="0.2">
      <c r="A116" s="115">
        <v>107</v>
      </c>
      <c r="B116" s="72" t="s">
        <v>214</v>
      </c>
      <c r="C116" s="115">
        <v>1349</v>
      </c>
      <c r="D116" s="71">
        <v>3237</v>
      </c>
      <c r="E116" s="116">
        <v>0.41674389867160949</v>
      </c>
      <c r="F116" s="115">
        <v>1208</v>
      </c>
      <c r="G116" s="71">
        <v>3017</v>
      </c>
      <c r="H116" s="116">
        <f t="shared" si="4"/>
        <v>0.40039774610540274</v>
      </c>
      <c r="I116" s="122" t="str">
        <f t="shared" si="5"/>
        <v>USE FY16%</v>
      </c>
      <c r="J116" s="115">
        <f t="shared" si="6"/>
        <v>1257</v>
      </c>
      <c r="K116" s="71">
        <v>2736</v>
      </c>
      <c r="L116" s="116">
        <f t="shared" si="7"/>
        <v>0.45939999999999998</v>
      </c>
      <c r="M116" s="124">
        <v>1</v>
      </c>
      <c r="N116" s="69"/>
    </row>
    <row r="117" spans="1:14" x14ac:dyDescent="0.2">
      <c r="A117" s="115">
        <v>108</v>
      </c>
      <c r="B117" s="72" t="s">
        <v>215</v>
      </c>
      <c r="C117" s="115">
        <v>0</v>
      </c>
      <c r="D117" s="71">
        <v>8</v>
      </c>
      <c r="E117" s="116">
        <v>0</v>
      </c>
      <c r="F117" s="115">
        <v>0</v>
      </c>
      <c r="G117" s="71">
        <v>9</v>
      </c>
      <c r="H117" s="116">
        <f t="shared" si="4"/>
        <v>0</v>
      </c>
      <c r="I117" s="122" t="str">
        <f t="shared" si="5"/>
        <v>NO ADJUSTMENT</v>
      </c>
      <c r="J117" s="115">
        <f t="shared" si="6"/>
        <v>0</v>
      </c>
      <c r="K117" s="71">
        <v>0</v>
      </c>
      <c r="L117" s="116">
        <f t="shared" si="7"/>
        <v>0</v>
      </c>
      <c r="M117" s="124">
        <v>0</v>
      </c>
      <c r="N117" s="69"/>
    </row>
    <row r="118" spans="1:14" x14ac:dyDescent="0.2">
      <c r="A118" s="115">
        <v>109</v>
      </c>
      <c r="B118" s="72" t="s">
        <v>216</v>
      </c>
      <c r="C118" s="115">
        <v>0</v>
      </c>
      <c r="D118" s="71">
        <v>4</v>
      </c>
      <c r="E118" s="116">
        <v>0</v>
      </c>
      <c r="F118" s="115">
        <v>0</v>
      </c>
      <c r="G118" s="71">
        <v>5</v>
      </c>
      <c r="H118" s="116">
        <f t="shared" si="4"/>
        <v>0</v>
      </c>
      <c r="I118" s="122" t="str">
        <f t="shared" si="5"/>
        <v>NO ADJUSTMENT</v>
      </c>
      <c r="J118" s="115">
        <f t="shared" si="6"/>
        <v>0</v>
      </c>
      <c r="K118" s="71">
        <v>4</v>
      </c>
      <c r="L118" s="116">
        <f t="shared" si="7"/>
        <v>0</v>
      </c>
      <c r="M118" s="124">
        <v>0</v>
      </c>
      <c r="N118" s="69"/>
    </row>
    <row r="119" spans="1:14" x14ac:dyDescent="0.2">
      <c r="A119" s="115">
        <v>110</v>
      </c>
      <c r="B119" s="72" t="s">
        <v>217</v>
      </c>
      <c r="C119" s="115">
        <v>376</v>
      </c>
      <c r="D119" s="71">
        <v>3159</v>
      </c>
      <c r="E119" s="116">
        <v>0.11902500791389681</v>
      </c>
      <c r="F119" s="115">
        <v>525</v>
      </c>
      <c r="G119" s="71">
        <v>3021</v>
      </c>
      <c r="H119" s="116">
        <f t="shared" si="4"/>
        <v>0.17378351539225423</v>
      </c>
      <c r="I119" s="122" t="str">
        <f t="shared" si="5"/>
        <v>NO ADJUSTMENT</v>
      </c>
      <c r="J119" s="115">
        <f t="shared" si="6"/>
        <v>525</v>
      </c>
      <c r="K119" s="71">
        <v>3101</v>
      </c>
      <c r="L119" s="116">
        <f t="shared" si="7"/>
        <v>0.16930000000000001</v>
      </c>
      <c r="M119" s="124">
        <v>1</v>
      </c>
      <c r="N119" s="69"/>
    </row>
    <row r="120" spans="1:14" x14ac:dyDescent="0.2">
      <c r="A120" s="115">
        <v>111</v>
      </c>
      <c r="B120" s="72" t="s">
        <v>218</v>
      </c>
      <c r="C120" s="115">
        <v>221</v>
      </c>
      <c r="D120" s="71">
        <v>812</v>
      </c>
      <c r="E120" s="116">
        <v>0.27216748768472904</v>
      </c>
      <c r="F120" s="115">
        <v>255</v>
      </c>
      <c r="G120" s="71">
        <v>685</v>
      </c>
      <c r="H120" s="116">
        <f t="shared" si="4"/>
        <v>0.37226277372262773</v>
      </c>
      <c r="I120" s="122" t="str">
        <f t="shared" si="5"/>
        <v>NO ADJUSTMENT</v>
      </c>
      <c r="J120" s="115">
        <f t="shared" si="6"/>
        <v>255</v>
      </c>
      <c r="K120" s="71">
        <v>726</v>
      </c>
      <c r="L120" s="116">
        <f t="shared" si="7"/>
        <v>0.35120000000000001</v>
      </c>
      <c r="M120" s="124">
        <v>1</v>
      </c>
      <c r="N120" s="69"/>
    </row>
    <row r="121" spans="1:14" x14ac:dyDescent="0.2">
      <c r="A121" s="115">
        <v>112</v>
      </c>
      <c r="B121" s="72" t="s">
        <v>219</v>
      </c>
      <c r="C121" s="115">
        <v>0</v>
      </c>
      <c r="D121" s="71">
        <v>0</v>
      </c>
      <c r="E121" s="116" t="s">
        <v>554</v>
      </c>
      <c r="F121" s="115">
        <v>0</v>
      </c>
      <c r="G121" s="71">
        <v>0</v>
      </c>
      <c r="H121" s="116">
        <f t="shared" si="4"/>
        <v>0</v>
      </c>
      <c r="I121" s="122" t="str">
        <f t="shared" si="5"/>
        <v>NO ADJUSTMENT</v>
      </c>
      <c r="J121" s="115">
        <f t="shared" si="6"/>
        <v>0</v>
      </c>
      <c r="K121" s="71">
        <v>0</v>
      </c>
      <c r="L121" s="116">
        <f t="shared" si="7"/>
        <v>0</v>
      </c>
      <c r="M121" s="124">
        <v>0</v>
      </c>
      <c r="N121" s="69"/>
    </row>
    <row r="122" spans="1:14" x14ac:dyDescent="0.2">
      <c r="A122" s="115">
        <v>113</v>
      </c>
      <c r="B122" s="72" t="s">
        <v>220</v>
      </c>
      <c r="C122" s="115">
        <v>0</v>
      </c>
      <c r="D122" s="71">
        <v>0</v>
      </c>
      <c r="E122" s="116" t="s">
        <v>554</v>
      </c>
      <c r="F122" s="115">
        <v>0</v>
      </c>
      <c r="G122" s="71">
        <v>0</v>
      </c>
      <c r="H122" s="116">
        <f t="shared" si="4"/>
        <v>0</v>
      </c>
      <c r="I122" s="122" t="str">
        <f t="shared" si="5"/>
        <v>NO ADJUSTMENT</v>
      </c>
      <c r="J122" s="115">
        <f t="shared" si="6"/>
        <v>0</v>
      </c>
      <c r="K122" s="71">
        <v>0</v>
      </c>
      <c r="L122" s="116">
        <f t="shared" si="7"/>
        <v>0</v>
      </c>
      <c r="M122" s="124">
        <v>0</v>
      </c>
      <c r="N122" s="69"/>
    </row>
    <row r="123" spans="1:14" x14ac:dyDescent="0.2">
      <c r="A123" s="115">
        <v>114</v>
      </c>
      <c r="B123" s="72" t="s">
        <v>221</v>
      </c>
      <c r="C123" s="115">
        <v>1017</v>
      </c>
      <c r="D123" s="71">
        <v>2048</v>
      </c>
      <c r="E123" s="116">
        <v>0.49658203125</v>
      </c>
      <c r="F123" s="115">
        <v>924</v>
      </c>
      <c r="G123" s="71">
        <v>1859</v>
      </c>
      <c r="H123" s="116">
        <f t="shared" si="4"/>
        <v>0.49704142011834318</v>
      </c>
      <c r="I123" s="122" t="str">
        <f t="shared" si="5"/>
        <v>NO ADJUSTMENT</v>
      </c>
      <c r="J123" s="115">
        <f t="shared" si="6"/>
        <v>924</v>
      </c>
      <c r="K123" s="71">
        <v>1618</v>
      </c>
      <c r="L123" s="116">
        <f t="shared" si="7"/>
        <v>0.57110000000000005</v>
      </c>
      <c r="M123" s="124">
        <v>1</v>
      </c>
      <c r="N123" s="69"/>
    </row>
    <row r="124" spans="1:14" x14ac:dyDescent="0.2">
      <c r="A124" s="115">
        <v>115</v>
      </c>
      <c r="B124" s="72" t="s">
        <v>222</v>
      </c>
      <c r="C124" s="115">
        <v>0</v>
      </c>
      <c r="D124" s="71">
        <v>0</v>
      </c>
      <c r="E124" s="116" t="s">
        <v>554</v>
      </c>
      <c r="F124" s="115">
        <v>0</v>
      </c>
      <c r="G124" s="71">
        <v>0</v>
      </c>
      <c r="H124" s="116">
        <f t="shared" si="4"/>
        <v>0</v>
      </c>
      <c r="I124" s="122" t="str">
        <f t="shared" si="5"/>
        <v>NO ADJUSTMENT</v>
      </c>
      <c r="J124" s="115">
        <f t="shared" si="6"/>
        <v>0</v>
      </c>
      <c r="K124" s="71">
        <v>0</v>
      </c>
      <c r="L124" s="116">
        <f t="shared" si="7"/>
        <v>0</v>
      </c>
      <c r="M124" s="124">
        <v>0</v>
      </c>
      <c r="N124" s="69"/>
    </row>
    <row r="125" spans="1:14" x14ac:dyDescent="0.2">
      <c r="A125" s="115">
        <v>116</v>
      </c>
      <c r="B125" s="72" t="s">
        <v>223</v>
      </c>
      <c r="C125" s="115">
        <v>0</v>
      </c>
      <c r="D125" s="71">
        <v>6</v>
      </c>
      <c r="E125" s="116">
        <v>0</v>
      </c>
      <c r="F125" s="115">
        <v>0</v>
      </c>
      <c r="G125" s="71">
        <v>9</v>
      </c>
      <c r="H125" s="116">
        <f t="shared" si="4"/>
        <v>0</v>
      </c>
      <c r="I125" s="122" t="str">
        <f t="shared" si="5"/>
        <v>NO ADJUSTMENT</v>
      </c>
      <c r="J125" s="115">
        <f t="shared" si="6"/>
        <v>0</v>
      </c>
      <c r="K125" s="71">
        <v>0</v>
      </c>
      <c r="L125" s="116">
        <f t="shared" si="7"/>
        <v>0</v>
      </c>
      <c r="M125" s="124">
        <v>0</v>
      </c>
      <c r="N125" s="69"/>
    </row>
    <row r="126" spans="1:14" x14ac:dyDescent="0.2">
      <c r="A126" s="115">
        <v>117</v>
      </c>
      <c r="B126" s="72" t="s">
        <v>224</v>
      </c>
      <c r="C126" s="115">
        <v>128</v>
      </c>
      <c r="D126" s="71">
        <v>611</v>
      </c>
      <c r="E126" s="116">
        <v>0.20949263502454993</v>
      </c>
      <c r="F126" s="115">
        <v>130</v>
      </c>
      <c r="G126" s="71">
        <v>498</v>
      </c>
      <c r="H126" s="116">
        <f t="shared" si="4"/>
        <v>0.26104417670682734</v>
      </c>
      <c r="I126" s="122" t="str">
        <f t="shared" si="5"/>
        <v>NO ADJUSTMENT</v>
      </c>
      <c r="J126" s="115">
        <f t="shared" si="6"/>
        <v>130</v>
      </c>
      <c r="K126" s="71">
        <v>543</v>
      </c>
      <c r="L126" s="116">
        <f t="shared" si="7"/>
        <v>0.2394</v>
      </c>
      <c r="M126" s="124">
        <v>1</v>
      </c>
      <c r="N126" s="69"/>
    </row>
    <row r="127" spans="1:14" x14ac:dyDescent="0.2">
      <c r="A127" s="115">
        <v>118</v>
      </c>
      <c r="B127" s="72" t="s">
        <v>225</v>
      </c>
      <c r="C127" s="115">
        <v>149</v>
      </c>
      <c r="D127" s="71">
        <v>592</v>
      </c>
      <c r="E127" s="116">
        <v>0.2516891891891892</v>
      </c>
      <c r="F127" s="115">
        <v>134</v>
      </c>
      <c r="G127" s="71">
        <v>615</v>
      </c>
      <c r="H127" s="116">
        <f t="shared" si="4"/>
        <v>0.21788617886178863</v>
      </c>
      <c r="I127" s="122" t="str">
        <f t="shared" si="5"/>
        <v>USE FY16%</v>
      </c>
      <c r="J127" s="115">
        <f t="shared" si="6"/>
        <v>155</v>
      </c>
      <c r="K127" s="71">
        <v>572</v>
      </c>
      <c r="L127" s="116">
        <f t="shared" si="7"/>
        <v>0.27100000000000002</v>
      </c>
      <c r="M127" s="124">
        <v>1</v>
      </c>
      <c r="N127" s="69"/>
    </row>
    <row r="128" spans="1:14" x14ac:dyDescent="0.2">
      <c r="A128" s="115">
        <v>119</v>
      </c>
      <c r="B128" s="72" t="s">
        <v>226</v>
      </c>
      <c r="C128" s="115">
        <v>0</v>
      </c>
      <c r="D128" s="71">
        <v>0</v>
      </c>
      <c r="E128" s="116" t="s">
        <v>554</v>
      </c>
      <c r="F128" s="115">
        <v>0</v>
      </c>
      <c r="G128" s="71">
        <v>0</v>
      </c>
      <c r="H128" s="116">
        <f t="shared" si="4"/>
        <v>0</v>
      </c>
      <c r="I128" s="122" t="str">
        <f t="shared" si="5"/>
        <v>NO ADJUSTMENT</v>
      </c>
      <c r="J128" s="115">
        <f t="shared" si="6"/>
        <v>0</v>
      </c>
      <c r="K128" s="71">
        <v>0</v>
      </c>
      <c r="L128" s="116">
        <f t="shared" si="7"/>
        <v>0</v>
      </c>
      <c r="M128" s="124">
        <v>0</v>
      </c>
      <c r="N128" s="69"/>
    </row>
    <row r="129" spans="1:14" x14ac:dyDescent="0.2">
      <c r="A129" s="115">
        <v>120</v>
      </c>
      <c r="B129" s="72" t="s">
        <v>227</v>
      </c>
      <c r="C129" s="115">
        <v>0</v>
      </c>
      <c r="D129" s="71">
        <v>0</v>
      </c>
      <c r="E129" s="116" t="s">
        <v>554</v>
      </c>
      <c r="F129" s="115">
        <v>0</v>
      </c>
      <c r="G129" s="71">
        <v>0</v>
      </c>
      <c r="H129" s="116">
        <f t="shared" si="4"/>
        <v>0</v>
      </c>
      <c r="I129" s="122" t="str">
        <f t="shared" si="5"/>
        <v>NO ADJUSTMENT</v>
      </c>
      <c r="J129" s="115">
        <f t="shared" si="6"/>
        <v>0</v>
      </c>
      <c r="K129" s="71">
        <v>0</v>
      </c>
      <c r="L129" s="116">
        <f t="shared" si="7"/>
        <v>0</v>
      </c>
      <c r="M129" s="124">
        <v>0</v>
      </c>
      <c r="N129" s="69"/>
    </row>
    <row r="130" spans="1:14" x14ac:dyDescent="0.2">
      <c r="A130" s="115">
        <v>121</v>
      </c>
      <c r="B130" s="72" t="s">
        <v>228</v>
      </c>
      <c r="C130" s="115">
        <v>0</v>
      </c>
      <c r="D130" s="71">
        <v>75</v>
      </c>
      <c r="E130" s="116">
        <v>0</v>
      </c>
      <c r="F130" s="115">
        <v>15</v>
      </c>
      <c r="G130" s="71">
        <v>81</v>
      </c>
      <c r="H130" s="116">
        <f t="shared" si="4"/>
        <v>0.18518518518518517</v>
      </c>
      <c r="I130" s="122" t="str">
        <f t="shared" si="5"/>
        <v>NO ADJUSTMENT</v>
      </c>
      <c r="J130" s="115">
        <f t="shared" si="6"/>
        <v>15</v>
      </c>
      <c r="K130" s="71">
        <v>54</v>
      </c>
      <c r="L130" s="116">
        <f t="shared" si="7"/>
        <v>0.27779999999999999</v>
      </c>
      <c r="M130" s="124">
        <v>1</v>
      </c>
      <c r="N130" s="69"/>
    </row>
    <row r="131" spans="1:14" x14ac:dyDescent="0.2">
      <c r="A131" s="115">
        <v>122</v>
      </c>
      <c r="B131" s="72" t="s">
        <v>229</v>
      </c>
      <c r="C131" s="115">
        <v>248</v>
      </c>
      <c r="D131" s="71">
        <v>2566</v>
      </c>
      <c r="E131" s="116">
        <v>9.6648480124707711E-2</v>
      </c>
      <c r="F131" s="115">
        <v>267</v>
      </c>
      <c r="G131" s="71">
        <v>2548</v>
      </c>
      <c r="H131" s="116">
        <f t="shared" si="4"/>
        <v>0.10478806907378337</v>
      </c>
      <c r="I131" s="122" t="str">
        <f t="shared" si="5"/>
        <v>NO ADJUSTMENT</v>
      </c>
      <c r="J131" s="115">
        <f t="shared" si="6"/>
        <v>267</v>
      </c>
      <c r="K131" s="71">
        <v>2522</v>
      </c>
      <c r="L131" s="116">
        <f t="shared" si="7"/>
        <v>0.10589999999999999</v>
      </c>
      <c r="M131" s="124">
        <v>1</v>
      </c>
      <c r="N131" s="69"/>
    </row>
    <row r="132" spans="1:14" x14ac:dyDescent="0.2">
      <c r="A132" s="115">
        <v>123</v>
      </c>
      <c r="B132" s="72" t="s">
        <v>230</v>
      </c>
      <c r="C132" s="115">
        <v>0</v>
      </c>
      <c r="D132" s="71">
        <v>8</v>
      </c>
      <c r="E132" s="116">
        <v>0</v>
      </c>
      <c r="F132" s="115">
        <v>0</v>
      </c>
      <c r="G132" s="71">
        <v>1</v>
      </c>
      <c r="H132" s="116">
        <f t="shared" si="4"/>
        <v>0</v>
      </c>
      <c r="I132" s="122" t="str">
        <f t="shared" si="5"/>
        <v>NO ADJUSTMENT</v>
      </c>
      <c r="J132" s="115">
        <f t="shared" si="6"/>
        <v>0</v>
      </c>
      <c r="K132" s="71">
        <v>0</v>
      </c>
      <c r="L132" s="116">
        <f t="shared" si="7"/>
        <v>0</v>
      </c>
      <c r="M132" s="124">
        <v>0</v>
      </c>
      <c r="N132" s="69"/>
    </row>
    <row r="133" spans="1:14" x14ac:dyDescent="0.2">
      <c r="A133" s="115">
        <v>124</v>
      </c>
      <c r="B133" s="72" t="s">
        <v>231</v>
      </c>
      <c r="C133" s="115">
        <v>0</v>
      </c>
      <c r="D133" s="71">
        <v>1</v>
      </c>
      <c r="E133" s="116">
        <v>0</v>
      </c>
      <c r="F133" s="115">
        <v>0</v>
      </c>
      <c r="G133" s="71">
        <v>3</v>
      </c>
      <c r="H133" s="116">
        <f t="shared" si="4"/>
        <v>0</v>
      </c>
      <c r="I133" s="122" t="str">
        <f t="shared" si="5"/>
        <v>NO ADJUSTMENT</v>
      </c>
      <c r="J133" s="115">
        <f t="shared" si="6"/>
        <v>0</v>
      </c>
      <c r="K133" s="71">
        <v>0</v>
      </c>
      <c r="L133" s="116">
        <f t="shared" si="7"/>
        <v>0</v>
      </c>
      <c r="M133" s="124">
        <v>0</v>
      </c>
      <c r="N133" s="69"/>
    </row>
    <row r="134" spans="1:14" x14ac:dyDescent="0.2">
      <c r="A134" s="115">
        <v>125</v>
      </c>
      <c r="B134" s="72" t="s">
        <v>232</v>
      </c>
      <c r="C134" s="115">
        <v>39</v>
      </c>
      <c r="D134" s="71">
        <v>1019</v>
      </c>
      <c r="E134" s="116">
        <v>3.8272816486751716E-2</v>
      </c>
      <c r="F134" s="115">
        <v>87</v>
      </c>
      <c r="G134" s="71">
        <v>876</v>
      </c>
      <c r="H134" s="116">
        <f t="shared" si="4"/>
        <v>9.9315068493150679E-2</v>
      </c>
      <c r="I134" s="122" t="str">
        <f t="shared" si="5"/>
        <v>NO ADJUSTMENT</v>
      </c>
      <c r="J134" s="115">
        <f t="shared" si="6"/>
        <v>87</v>
      </c>
      <c r="K134" s="71">
        <v>1000</v>
      </c>
      <c r="L134" s="116">
        <f t="shared" si="7"/>
        <v>8.6999999999999994E-2</v>
      </c>
      <c r="M134" s="124">
        <v>1</v>
      </c>
      <c r="N134" s="69"/>
    </row>
    <row r="135" spans="1:14" x14ac:dyDescent="0.2">
      <c r="A135" s="115">
        <v>126</v>
      </c>
      <c r="B135" s="72" t="s">
        <v>233</v>
      </c>
      <c r="C135" s="115">
        <v>0</v>
      </c>
      <c r="D135" s="71">
        <v>0</v>
      </c>
      <c r="E135" s="116" t="s">
        <v>554</v>
      </c>
      <c r="F135" s="115">
        <v>0</v>
      </c>
      <c r="G135" s="71">
        <v>0</v>
      </c>
      <c r="H135" s="116">
        <f t="shared" si="4"/>
        <v>0</v>
      </c>
      <c r="I135" s="122" t="str">
        <f t="shared" si="5"/>
        <v>NO ADJUSTMENT</v>
      </c>
      <c r="J135" s="115">
        <f t="shared" si="6"/>
        <v>0</v>
      </c>
      <c r="K135" s="71">
        <v>0</v>
      </c>
      <c r="L135" s="116">
        <f t="shared" si="7"/>
        <v>0</v>
      </c>
      <c r="M135" s="124">
        <v>0</v>
      </c>
      <c r="N135" s="69"/>
    </row>
    <row r="136" spans="1:14" x14ac:dyDescent="0.2">
      <c r="A136" s="115">
        <v>127</v>
      </c>
      <c r="B136" s="72" t="s">
        <v>234</v>
      </c>
      <c r="C136" s="115">
        <v>51</v>
      </c>
      <c r="D136" s="71">
        <v>381</v>
      </c>
      <c r="E136" s="116">
        <v>0.13385826771653545</v>
      </c>
      <c r="F136" s="115">
        <v>75</v>
      </c>
      <c r="G136" s="71">
        <v>334</v>
      </c>
      <c r="H136" s="116">
        <f t="shared" si="4"/>
        <v>0.22455089820359281</v>
      </c>
      <c r="I136" s="122" t="str">
        <f t="shared" si="5"/>
        <v>NO ADJUSTMENT</v>
      </c>
      <c r="J136" s="115">
        <f t="shared" si="6"/>
        <v>75</v>
      </c>
      <c r="K136" s="71">
        <v>403</v>
      </c>
      <c r="L136" s="116">
        <f t="shared" si="7"/>
        <v>0.18609999999999999</v>
      </c>
      <c r="M136" s="124">
        <v>1</v>
      </c>
      <c r="N136" s="69"/>
    </row>
    <row r="137" spans="1:14" x14ac:dyDescent="0.2">
      <c r="A137" s="115">
        <v>128</v>
      </c>
      <c r="B137" s="72" t="s">
        <v>235</v>
      </c>
      <c r="C137" s="115">
        <v>4026</v>
      </c>
      <c r="D137" s="71">
        <v>8105</v>
      </c>
      <c r="E137" s="116">
        <v>0.49673041332510798</v>
      </c>
      <c r="F137" s="115">
        <v>4543</v>
      </c>
      <c r="G137" s="71">
        <v>8276</v>
      </c>
      <c r="H137" s="116">
        <f t="shared" si="4"/>
        <v>0.54893668438859355</v>
      </c>
      <c r="I137" s="122" t="str">
        <f t="shared" si="5"/>
        <v>NO ADJUSTMENT</v>
      </c>
      <c r="J137" s="115">
        <f t="shared" si="6"/>
        <v>4543</v>
      </c>
      <c r="K137" s="71">
        <v>8047.5</v>
      </c>
      <c r="L137" s="116">
        <f t="shared" si="7"/>
        <v>0.5645</v>
      </c>
      <c r="M137" s="124">
        <v>1</v>
      </c>
      <c r="N137" s="69"/>
    </row>
    <row r="138" spans="1:14" x14ac:dyDescent="0.2">
      <c r="A138" s="115">
        <v>129</v>
      </c>
      <c r="B138" s="72" t="s">
        <v>236</v>
      </c>
      <c r="C138" s="115">
        <v>0</v>
      </c>
      <c r="D138" s="71">
        <v>5</v>
      </c>
      <c r="E138" s="116">
        <v>0</v>
      </c>
      <c r="F138" s="115">
        <v>0</v>
      </c>
      <c r="G138" s="71">
        <v>4</v>
      </c>
      <c r="H138" s="116">
        <f t="shared" si="4"/>
        <v>0</v>
      </c>
      <c r="I138" s="122" t="str">
        <f t="shared" si="5"/>
        <v>NO ADJUSTMENT</v>
      </c>
      <c r="J138" s="115">
        <f t="shared" si="6"/>
        <v>0</v>
      </c>
      <c r="K138" s="71">
        <v>0</v>
      </c>
      <c r="L138" s="116">
        <f t="shared" si="7"/>
        <v>0</v>
      </c>
      <c r="M138" s="124">
        <v>0</v>
      </c>
      <c r="N138" s="69"/>
    </row>
    <row r="139" spans="1:14" x14ac:dyDescent="0.2">
      <c r="A139" s="115">
        <v>130</v>
      </c>
      <c r="B139" s="72" t="s">
        <v>237</v>
      </c>
      <c r="C139" s="115">
        <v>0</v>
      </c>
      <c r="D139" s="71">
        <v>0</v>
      </c>
      <c r="E139" s="116" t="s">
        <v>554</v>
      </c>
      <c r="F139" s="115">
        <v>0</v>
      </c>
      <c r="G139" s="71">
        <v>0</v>
      </c>
      <c r="H139" s="116">
        <f t="shared" ref="H139:H202" si="8">IFERROR(F139/G139,0)</f>
        <v>0</v>
      </c>
      <c r="I139" s="122" t="str">
        <f t="shared" ref="I139:I202" si="9">IF(AND(H139&lt;E139,C139&gt;0),"USE FY16%","NO ADJUSTMENT")</f>
        <v>NO ADJUSTMENT</v>
      </c>
      <c r="J139" s="115">
        <f t="shared" ref="J139:J202" si="10">IF(AND(H139&lt;E139,C139&gt;0),ROUND(E139*G139,0),F139)</f>
        <v>0</v>
      </c>
      <c r="K139" s="71">
        <v>0</v>
      </c>
      <c r="L139" s="116">
        <f t="shared" ref="L139:L202" si="11">IF(K139=0,0,ROUND(J139/K139,4))</f>
        <v>0</v>
      </c>
      <c r="M139" s="124">
        <v>0</v>
      </c>
      <c r="N139" s="69"/>
    </row>
    <row r="140" spans="1:14" x14ac:dyDescent="0.2">
      <c r="A140" s="115">
        <v>131</v>
      </c>
      <c r="B140" s="72" t="s">
        <v>238</v>
      </c>
      <c r="C140" s="115">
        <v>280</v>
      </c>
      <c r="D140" s="71">
        <v>4189</v>
      </c>
      <c r="E140" s="116">
        <v>6.68417283361184E-2</v>
      </c>
      <c r="F140" s="115">
        <v>285</v>
      </c>
      <c r="G140" s="71">
        <v>3947</v>
      </c>
      <c r="H140" s="116">
        <f t="shared" si="8"/>
        <v>7.2206739295667594E-2</v>
      </c>
      <c r="I140" s="122" t="str">
        <f t="shared" si="9"/>
        <v>NO ADJUSTMENT</v>
      </c>
      <c r="J140" s="115">
        <f t="shared" si="10"/>
        <v>285</v>
      </c>
      <c r="K140" s="71">
        <v>3893.5</v>
      </c>
      <c r="L140" s="116">
        <f t="shared" si="11"/>
        <v>7.3200000000000001E-2</v>
      </c>
      <c r="M140" s="124">
        <v>1</v>
      </c>
      <c r="N140" s="69"/>
    </row>
    <row r="141" spans="1:14" x14ac:dyDescent="0.2">
      <c r="A141" s="115">
        <v>132</v>
      </c>
      <c r="B141" s="72" t="s">
        <v>239</v>
      </c>
      <c r="C141" s="115">
        <v>0</v>
      </c>
      <c r="D141" s="71">
        <v>14</v>
      </c>
      <c r="E141" s="116">
        <v>0</v>
      </c>
      <c r="F141" s="115">
        <v>0</v>
      </c>
      <c r="G141" s="71">
        <v>8</v>
      </c>
      <c r="H141" s="116">
        <f t="shared" si="8"/>
        <v>0</v>
      </c>
      <c r="I141" s="122" t="str">
        <f t="shared" si="9"/>
        <v>NO ADJUSTMENT</v>
      </c>
      <c r="J141" s="115">
        <f t="shared" si="10"/>
        <v>0</v>
      </c>
      <c r="K141" s="71">
        <v>0</v>
      </c>
      <c r="L141" s="116">
        <f t="shared" si="11"/>
        <v>0</v>
      </c>
      <c r="M141" s="124">
        <v>0</v>
      </c>
      <c r="N141" s="69"/>
    </row>
    <row r="142" spans="1:14" x14ac:dyDescent="0.2">
      <c r="A142" s="115">
        <v>133</v>
      </c>
      <c r="B142" s="72" t="s">
        <v>240</v>
      </c>
      <c r="C142" s="115">
        <v>566</v>
      </c>
      <c r="D142" s="71">
        <v>1168</v>
      </c>
      <c r="E142" s="116">
        <v>0.4845890410958904</v>
      </c>
      <c r="F142" s="115">
        <v>498</v>
      </c>
      <c r="G142" s="71">
        <v>1315</v>
      </c>
      <c r="H142" s="116">
        <f t="shared" si="8"/>
        <v>0.37870722433460074</v>
      </c>
      <c r="I142" s="122" t="str">
        <f t="shared" si="9"/>
        <v>USE FY16%</v>
      </c>
      <c r="J142" s="115">
        <f t="shared" si="10"/>
        <v>637</v>
      </c>
      <c r="K142" s="71">
        <v>1294.5</v>
      </c>
      <c r="L142" s="116">
        <f t="shared" si="11"/>
        <v>0.49209999999999998</v>
      </c>
      <c r="M142" s="124">
        <v>1</v>
      </c>
      <c r="N142" s="69"/>
    </row>
    <row r="143" spans="1:14" x14ac:dyDescent="0.2">
      <c r="A143" s="115">
        <v>134</v>
      </c>
      <c r="B143" s="72" t="s">
        <v>241</v>
      </c>
      <c r="C143" s="115">
        <v>0</v>
      </c>
      <c r="D143" s="71">
        <v>1</v>
      </c>
      <c r="E143" s="116">
        <v>0</v>
      </c>
      <c r="F143" s="115">
        <v>0</v>
      </c>
      <c r="G143" s="71">
        <v>1</v>
      </c>
      <c r="H143" s="116">
        <f t="shared" si="8"/>
        <v>0</v>
      </c>
      <c r="I143" s="122" t="str">
        <f t="shared" si="9"/>
        <v>NO ADJUSTMENT</v>
      </c>
      <c r="J143" s="115">
        <f t="shared" si="10"/>
        <v>0</v>
      </c>
      <c r="K143" s="71">
        <v>0</v>
      </c>
      <c r="L143" s="116">
        <f t="shared" si="11"/>
        <v>0</v>
      </c>
      <c r="M143" s="124">
        <v>0</v>
      </c>
      <c r="N143" s="69"/>
    </row>
    <row r="144" spans="1:14" x14ac:dyDescent="0.2">
      <c r="A144" s="115">
        <v>135</v>
      </c>
      <c r="B144" s="72" t="s">
        <v>242</v>
      </c>
      <c r="C144" s="115">
        <v>65</v>
      </c>
      <c r="D144" s="71">
        <v>163</v>
      </c>
      <c r="E144" s="116">
        <v>0.3987730061349693</v>
      </c>
      <c r="F144" s="115">
        <v>68</v>
      </c>
      <c r="G144" s="71">
        <v>152</v>
      </c>
      <c r="H144" s="116">
        <f t="shared" si="8"/>
        <v>0.44736842105263158</v>
      </c>
      <c r="I144" s="122" t="str">
        <f t="shared" si="9"/>
        <v>NO ADJUSTMENT</v>
      </c>
      <c r="J144" s="115">
        <f t="shared" si="10"/>
        <v>68</v>
      </c>
      <c r="K144" s="71">
        <v>193.5</v>
      </c>
      <c r="L144" s="116">
        <f t="shared" si="11"/>
        <v>0.35139999999999999</v>
      </c>
      <c r="M144" s="124">
        <v>1</v>
      </c>
      <c r="N144" s="69"/>
    </row>
    <row r="145" spans="1:14" x14ac:dyDescent="0.2">
      <c r="A145" s="115">
        <v>136</v>
      </c>
      <c r="B145" s="72" t="s">
        <v>243</v>
      </c>
      <c r="C145" s="115">
        <v>180</v>
      </c>
      <c r="D145" s="71">
        <v>2565</v>
      </c>
      <c r="E145" s="116">
        <v>7.0175438596491224E-2</v>
      </c>
      <c r="F145" s="115">
        <v>261</v>
      </c>
      <c r="G145" s="71">
        <v>2604</v>
      </c>
      <c r="H145" s="116">
        <f t="shared" si="8"/>
        <v>0.10023041474654378</v>
      </c>
      <c r="I145" s="122" t="str">
        <f t="shared" si="9"/>
        <v>NO ADJUSTMENT</v>
      </c>
      <c r="J145" s="115">
        <f t="shared" si="10"/>
        <v>261</v>
      </c>
      <c r="K145" s="71">
        <v>2656</v>
      </c>
      <c r="L145" s="116">
        <f t="shared" si="11"/>
        <v>9.8299999999999998E-2</v>
      </c>
      <c r="M145" s="124">
        <v>1</v>
      </c>
      <c r="N145" s="69"/>
    </row>
    <row r="146" spans="1:14" x14ac:dyDescent="0.2">
      <c r="A146" s="115">
        <v>137</v>
      </c>
      <c r="B146" s="72" t="s">
        <v>244</v>
      </c>
      <c r="C146" s="115">
        <v>5333</v>
      </c>
      <c r="D146" s="71">
        <v>6639</v>
      </c>
      <c r="E146" s="116">
        <v>0.80328362705226686</v>
      </c>
      <c r="F146" s="115">
        <v>4801</v>
      </c>
      <c r="G146" s="71">
        <v>6159</v>
      </c>
      <c r="H146" s="116">
        <f t="shared" si="8"/>
        <v>0.77950966065919791</v>
      </c>
      <c r="I146" s="122" t="str">
        <f t="shared" si="9"/>
        <v>USE FY16%</v>
      </c>
      <c r="J146" s="115">
        <f t="shared" si="10"/>
        <v>4947</v>
      </c>
      <c r="K146" s="71">
        <v>5769</v>
      </c>
      <c r="L146" s="116">
        <f t="shared" si="11"/>
        <v>0.85750000000000004</v>
      </c>
      <c r="M146" s="124">
        <v>1</v>
      </c>
      <c r="N146" s="69"/>
    </row>
    <row r="147" spans="1:14" x14ac:dyDescent="0.2">
      <c r="A147" s="115">
        <v>138</v>
      </c>
      <c r="B147" s="72" t="s">
        <v>245</v>
      </c>
      <c r="C147" s="115">
        <v>151</v>
      </c>
      <c r="D147" s="71">
        <v>1077</v>
      </c>
      <c r="E147" s="116">
        <v>0.14020427112349118</v>
      </c>
      <c r="F147" s="115">
        <v>203</v>
      </c>
      <c r="G147" s="71">
        <v>914</v>
      </c>
      <c r="H147" s="116">
        <f t="shared" si="8"/>
        <v>0.22210065645514224</v>
      </c>
      <c r="I147" s="122" t="str">
        <f t="shared" si="9"/>
        <v>NO ADJUSTMENT</v>
      </c>
      <c r="J147" s="115">
        <f t="shared" si="10"/>
        <v>203</v>
      </c>
      <c r="K147" s="71">
        <v>1066</v>
      </c>
      <c r="L147" s="116">
        <f t="shared" si="11"/>
        <v>0.19040000000000001</v>
      </c>
      <c r="M147" s="124">
        <v>1</v>
      </c>
      <c r="N147" s="69"/>
    </row>
    <row r="148" spans="1:14" x14ac:dyDescent="0.2">
      <c r="A148" s="115">
        <v>139</v>
      </c>
      <c r="B148" s="72" t="s">
        <v>246</v>
      </c>
      <c r="C148" s="115">
        <v>113</v>
      </c>
      <c r="D148" s="71">
        <v>3489</v>
      </c>
      <c r="E148" s="116">
        <v>3.2387503582688451E-2</v>
      </c>
      <c r="F148" s="115">
        <v>282</v>
      </c>
      <c r="G148" s="71">
        <v>3935</v>
      </c>
      <c r="H148" s="116">
        <f t="shared" si="8"/>
        <v>7.1664548919949181E-2</v>
      </c>
      <c r="I148" s="122" t="str">
        <f t="shared" si="9"/>
        <v>NO ADJUSTMENT</v>
      </c>
      <c r="J148" s="115">
        <f t="shared" si="10"/>
        <v>282</v>
      </c>
      <c r="K148" s="71">
        <v>3905.5</v>
      </c>
      <c r="L148" s="116">
        <f t="shared" si="11"/>
        <v>7.22E-2</v>
      </c>
      <c r="M148" s="124">
        <v>1</v>
      </c>
      <c r="N148" s="69"/>
    </row>
    <row r="149" spans="1:14" x14ac:dyDescent="0.2">
      <c r="A149" s="115">
        <v>140</v>
      </c>
      <c r="B149" s="72" t="s">
        <v>247</v>
      </c>
      <c r="C149" s="115">
        <v>0</v>
      </c>
      <c r="D149" s="71">
        <v>0</v>
      </c>
      <c r="E149" s="116" t="s">
        <v>554</v>
      </c>
      <c r="F149" s="115">
        <v>0</v>
      </c>
      <c r="G149" s="71">
        <v>0</v>
      </c>
      <c r="H149" s="116">
        <f t="shared" si="8"/>
        <v>0</v>
      </c>
      <c r="I149" s="122" t="str">
        <f t="shared" si="9"/>
        <v>NO ADJUSTMENT</v>
      </c>
      <c r="J149" s="115">
        <f t="shared" si="10"/>
        <v>0</v>
      </c>
      <c r="K149" s="71">
        <v>0</v>
      </c>
      <c r="L149" s="116">
        <f t="shared" si="11"/>
        <v>0</v>
      </c>
      <c r="M149" s="124">
        <v>0</v>
      </c>
      <c r="N149" s="69"/>
    </row>
    <row r="150" spans="1:14" x14ac:dyDescent="0.2">
      <c r="A150" s="115">
        <v>141</v>
      </c>
      <c r="B150" s="72" t="s">
        <v>248</v>
      </c>
      <c r="C150" s="115">
        <v>807</v>
      </c>
      <c r="D150" s="71">
        <v>2759</v>
      </c>
      <c r="E150" s="116">
        <v>0.29249728162377675</v>
      </c>
      <c r="F150" s="115">
        <v>801</v>
      </c>
      <c r="G150" s="71">
        <v>2512</v>
      </c>
      <c r="H150" s="116">
        <f t="shared" si="8"/>
        <v>0.31886942675159236</v>
      </c>
      <c r="I150" s="122" t="str">
        <f t="shared" si="9"/>
        <v>NO ADJUSTMENT</v>
      </c>
      <c r="J150" s="115">
        <f t="shared" si="10"/>
        <v>801</v>
      </c>
      <c r="K150" s="71">
        <v>2582</v>
      </c>
      <c r="L150" s="116">
        <f t="shared" si="11"/>
        <v>0.31019999999999998</v>
      </c>
      <c r="M150" s="124">
        <v>1</v>
      </c>
      <c r="N150" s="69"/>
    </row>
    <row r="151" spans="1:14" x14ac:dyDescent="0.2">
      <c r="A151" s="115">
        <v>142</v>
      </c>
      <c r="B151" s="72" t="s">
        <v>249</v>
      </c>
      <c r="C151" s="115">
        <v>379</v>
      </c>
      <c r="D151" s="71">
        <v>1042</v>
      </c>
      <c r="E151" s="116">
        <v>0.3637236084452975</v>
      </c>
      <c r="F151" s="115">
        <v>280</v>
      </c>
      <c r="G151" s="71">
        <v>837</v>
      </c>
      <c r="H151" s="116">
        <f t="shared" si="8"/>
        <v>0.33452807646356031</v>
      </c>
      <c r="I151" s="122" t="str">
        <f t="shared" si="9"/>
        <v>USE FY16%</v>
      </c>
      <c r="J151" s="115">
        <f t="shared" si="10"/>
        <v>304</v>
      </c>
      <c r="K151" s="71">
        <v>807.5</v>
      </c>
      <c r="L151" s="116">
        <f t="shared" si="11"/>
        <v>0.3765</v>
      </c>
      <c r="M151" s="124">
        <v>1</v>
      </c>
      <c r="N151" s="69"/>
    </row>
    <row r="152" spans="1:14" x14ac:dyDescent="0.2">
      <c r="A152" s="115">
        <v>143</v>
      </c>
      <c r="B152" s="72" t="s">
        <v>250</v>
      </c>
      <c r="C152" s="115">
        <v>0</v>
      </c>
      <c r="D152" s="71">
        <v>23</v>
      </c>
      <c r="E152" s="116">
        <v>0</v>
      </c>
      <c r="F152" s="115">
        <v>0</v>
      </c>
      <c r="G152" s="71">
        <v>27</v>
      </c>
      <c r="H152" s="116">
        <f t="shared" si="8"/>
        <v>0</v>
      </c>
      <c r="I152" s="122" t="str">
        <f t="shared" si="9"/>
        <v>NO ADJUSTMENT</v>
      </c>
      <c r="J152" s="115">
        <f t="shared" si="10"/>
        <v>0</v>
      </c>
      <c r="K152" s="71">
        <v>0</v>
      </c>
      <c r="L152" s="116">
        <f t="shared" si="11"/>
        <v>0</v>
      </c>
      <c r="M152" s="124">
        <v>0</v>
      </c>
      <c r="N152" s="69"/>
    </row>
    <row r="153" spans="1:14" x14ac:dyDescent="0.2">
      <c r="A153" s="115">
        <v>144</v>
      </c>
      <c r="B153" s="72" t="s">
        <v>251</v>
      </c>
      <c r="C153" s="115">
        <v>269</v>
      </c>
      <c r="D153" s="71">
        <v>1865</v>
      </c>
      <c r="E153" s="116">
        <v>0.14423592493297588</v>
      </c>
      <c r="F153" s="115">
        <v>292</v>
      </c>
      <c r="G153" s="71">
        <v>1585</v>
      </c>
      <c r="H153" s="116">
        <f t="shared" si="8"/>
        <v>0.18422712933753943</v>
      </c>
      <c r="I153" s="122" t="str">
        <f t="shared" si="9"/>
        <v>NO ADJUSTMENT</v>
      </c>
      <c r="J153" s="115">
        <f t="shared" si="10"/>
        <v>292</v>
      </c>
      <c r="K153" s="71">
        <v>1578.5</v>
      </c>
      <c r="L153" s="116">
        <f t="shared" si="11"/>
        <v>0.185</v>
      </c>
      <c r="M153" s="124">
        <v>1</v>
      </c>
      <c r="N153" s="69"/>
    </row>
    <row r="154" spans="1:14" x14ac:dyDescent="0.2">
      <c r="A154" s="115">
        <v>145</v>
      </c>
      <c r="B154" s="72" t="s">
        <v>252</v>
      </c>
      <c r="C154" s="115">
        <v>180</v>
      </c>
      <c r="D154" s="71">
        <v>1092</v>
      </c>
      <c r="E154" s="116">
        <v>0.16483516483516483</v>
      </c>
      <c r="F154" s="115">
        <v>228</v>
      </c>
      <c r="G154" s="71">
        <v>1076</v>
      </c>
      <c r="H154" s="116">
        <f t="shared" si="8"/>
        <v>0.21189591078066913</v>
      </c>
      <c r="I154" s="122" t="str">
        <f t="shared" si="9"/>
        <v>NO ADJUSTMENT</v>
      </c>
      <c r="J154" s="115">
        <f t="shared" si="10"/>
        <v>228</v>
      </c>
      <c r="K154" s="71">
        <v>1055</v>
      </c>
      <c r="L154" s="116">
        <f t="shared" si="11"/>
        <v>0.21609999999999999</v>
      </c>
      <c r="M154" s="124">
        <v>1</v>
      </c>
      <c r="N154" s="69"/>
    </row>
    <row r="155" spans="1:14" x14ac:dyDescent="0.2">
      <c r="A155" s="115">
        <v>146</v>
      </c>
      <c r="B155" s="72" t="s">
        <v>253</v>
      </c>
      <c r="C155" s="115">
        <v>0</v>
      </c>
      <c r="D155" s="71">
        <v>13</v>
      </c>
      <c r="E155" s="116">
        <v>0</v>
      </c>
      <c r="F155" s="115">
        <v>0</v>
      </c>
      <c r="G155" s="71">
        <v>9</v>
      </c>
      <c r="H155" s="116">
        <f t="shared" si="8"/>
        <v>0</v>
      </c>
      <c r="I155" s="122" t="str">
        <f t="shared" si="9"/>
        <v>NO ADJUSTMENT</v>
      </c>
      <c r="J155" s="115">
        <f t="shared" si="10"/>
        <v>0</v>
      </c>
      <c r="K155" s="71">
        <v>0</v>
      </c>
      <c r="L155" s="116">
        <f t="shared" si="11"/>
        <v>0</v>
      </c>
      <c r="M155" s="124">
        <v>0</v>
      </c>
      <c r="N155" s="69"/>
    </row>
    <row r="156" spans="1:14" x14ac:dyDescent="0.2">
      <c r="A156" s="115">
        <v>147</v>
      </c>
      <c r="B156" s="72" t="s">
        <v>254</v>
      </c>
      <c r="C156" s="115">
        <v>0</v>
      </c>
      <c r="D156" s="71">
        <v>2</v>
      </c>
      <c r="E156" s="116">
        <v>0</v>
      </c>
      <c r="F156" s="115">
        <v>0</v>
      </c>
      <c r="G156" s="71">
        <v>1</v>
      </c>
      <c r="H156" s="116">
        <f t="shared" si="8"/>
        <v>0</v>
      </c>
      <c r="I156" s="122" t="str">
        <f t="shared" si="9"/>
        <v>NO ADJUSTMENT</v>
      </c>
      <c r="J156" s="115">
        <f t="shared" si="10"/>
        <v>0</v>
      </c>
      <c r="K156" s="71">
        <v>0</v>
      </c>
      <c r="L156" s="116">
        <f t="shared" si="11"/>
        <v>0</v>
      </c>
      <c r="M156" s="124">
        <v>0</v>
      </c>
      <c r="N156" s="69"/>
    </row>
    <row r="157" spans="1:14" x14ac:dyDescent="0.2">
      <c r="A157" s="115">
        <v>148</v>
      </c>
      <c r="B157" s="72" t="s">
        <v>255</v>
      </c>
      <c r="C157" s="115">
        <v>70</v>
      </c>
      <c r="D157" s="71">
        <v>200</v>
      </c>
      <c r="E157" s="116">
        <v>0.35</v>
      </c>
      <c r="F157" s="115">
        <v>0</v>
      </c>
      <c r="G157" s="71">
        <v>1</v>
      </c>
      <c r="H157" s="116">
        <f t="shared" si="8"/>
        <v>0</v>
      </c>
      <c r="I157" s="122" t="str">
        <f t="shared" si="9"/>
        <v>USE FY16%</v>
      </c>
      <c r="J157" s="115">
        <f t="shared" si="10"/>
        <v>0</v>
      </c>
      <c r="K157" s="71">
        <v>0</v>
      </c>
      <c r="L157" s="116">
        <f t="shared" si="11"/>
        <v>0</v>
      </c>
      <c r="M157" s="124">
        <v>0</v>
      </c>
      <c r="N157" s="69"/>
    </row>
    <row r="158" spans="1:14" x14ac:dyDescent="0.2">
      <c r="A158" s="115">
        <v>149</v>
      </c>
      <c r="B158" s="72" t="s">
        <v>256</v>
      </c>
      <c r="C158" s="115">
        <v>13874</v>
      </c>
      <c r="D158" s="71">
        <v>15186</v>
      </c>
      <c r="E158" s="116">
        <v>0.91360463584880813</v>
      </c>
      <c r="F158" s="115">
        <v>11962</v>
      </c>
      <c r="G158" s="71">
        <v>14746</v>
      </c>
      <c r="H158" s="116">
        <f t="shared" si="8"/>
        <v>0.81120303811203043</v>
      </c>
      <c r="I158" s="122" t="str">
        <f t="shared" si="9"/>
        <v>USE FY16%</v>
      </c>
      <c r="J158" s="115">
        <f t="shared" si="10"/>
        <v>13472</v>
      </c>
      <c r="K158" s="71">
        <v>14567</v>
      </c>
      <c r="L158" s="116">
        <f t="shared" si="11"/>
        <v>0.92479999999999996</v>
      </c>
      <c r="M158" s="124">
        <v>1</v>
      </c>
      <c r="N158" s="69"/>
    </row>
    <row r="159" spans="1:14" x14ac:dyDescent="0.2">
      <c r="A159" s="115">
        <v>150</v>
      </c>
      <c r="B159" s="72" t="s">
        <v>257</v>
      </c>
      <c r="C159" s="115">
        <v>268</v>
      </c>
      <c r="D159" s="71">
        <v>601</v>
      </c>
      <c r="E159" s="116">
        <v>0.44592346089850249</v>
      </c>
      <c r="F159" s="115">
        <v>278</v>
      </c>
      <c r="G159" s="71">
        <v>579</v>
      </c>
      <c r="H159" s="116">
        <f t="shared" si="8"/>
        <v>0.48013816925734026</v>
      </c>
      <c r="I159" s="122" t="str">
        <f t="shared" si="9"/>
        <v>NO ADJUSTMENT</v>
      </c>
      <c r="J159" s="115">
        <f t="shared" si="10"/>
        <v>278</v>
      </c>
      <c r="K159" s="71">
        <v>677</v>
      </c>
      <c r="L159" s="116">
        <f t="shared" si="11"/>
        <v>0.41060000000000002</v>
      </c>
      <c r="M159" s="124">
        <v>1</v>
      </c>
      <c r="N159" s="69"/>
    </row>
    <row r="160" spans="1:14" x14ac:dyDescent="0.2">
      <c r="A160" s="115">
        <v>151</v>
      </c>
      <c r="B160" s="72" t="s">
        <v>258</v>
      </c>
      <c r="C160" s="115">
        <v>562</v>
      </c>
      <c r="D160" s="71">
        <v>1598</v>
      </c>
      <c r="E160" s="116">
        <v>0.35168961201501875</v>
      </c>
      <c r="F160" s="115">
        <v>479</v>
      </c>
      <c r="G160" s="71">
        <v>1458</v>
      </c>
      <c r="H160" s="116">
        <f t="shared" si="8"/>
        <v>0.32853223593964337</v>
      </c>
      <c r="I160" s="122" t="str">
        <f t="shared" si="9"/>
        <v>USE FY16%</v>
      </c>
      <c r="J160" s="115">
        <f t="shared" si="10"/>
        <v>513</v>
      </c>
      <c r="K160" s="71">
        <v>1383.5</v>
      </c>
      <c r="L160" s="116">
        <f t="shared" si="11"/>
        <v>0.37080000000000002</v>
      </c>
      <c r="M160" s="124">
        <v>1</v>
      </c>
      <c r="N160" s="69"/>
    </row>
    <row r="161" spans="1:14" x14ac:dyDescent="0.2">
      <c r="A161" s="115">
        <v>152</v>
      </c>
      <c r="B161" s="72" t="s">
        <v>259</v>
      </c>
      <c r="C161" s="115">
        <v>181</v>
      </c>
      <c r="D161" s="71">
        <v>521</v>
      </c>
      <c r="E161" s="116">
        <v>0.34740882917466409</v>
      </c>
      <c r="F161" s="115">
        <v>156</v>
      </c>
      <c r="G161" s="71">
        <v>496</v>
      </c>
      <c r="H161" s="116">
        <f t="shared" si="8"/>
        <v>0.31451612903225806</v>
      </c>
      <c r="I161" s="122" t="str">
        <f t="shared" si="9"/>
        <v>USE FY16%</v>
      </c>
      <c r="J161" s="115">
        <f t="shared" si="10"/>
        <v>172</v>
      </c>
      <c r="K161" s="71">
        <v>744.5</v>
      </c>
      <c r="L161" s="116">
        <f t="shared" si="11"/>
        <v>0.23100000000000001</v>
      </c>
      <c r="M161" s="124">
        <v>1</v>
      </c>
      <c r="N161" s="69"/>
    </row>
    <row r="162" spans="1:14" x14ac:dyDescent="0.2">
      <c r="A162" s="115">
        <v>153</v>
      </c>
      <c r="B162" s="72" t="s">
        <v>260</v>
      </c>
      <c r="C162" s="115">
        <v>2893</v>
      </c>
      <c r="D162" s="71">
        <v>6274</v>
      </c>
      <c r="E162" s="116">
        <v>0.46110934013388588</v>
      </c>
      <c r="F162" s="115">
        <v>2952</v>
      </c>
      <c r="G162" s="71">
        <v>5990</v>
      </c>
      <c r="H162" s="116">
        <f t="shared" si="8"/>
        <v>0.49282136894824707</v>
      </c>
      <c r="I162" s="122" t="str">
        <f t="shared" si="9"/>
        <v>NO ADJUSTMENT</v>
      </c>
      <c r="J162" s="115">
        <f t="shared" si="10"/>
        <v>2952</v>
      </c>
      <c r="K162" s="71">
        <v>5913.5</v>
      </c>
      <c r="L162" s="116">
        <f t="shared" si="11"/>
        <v>0.49919999999999998</v>
      </c>
      <c r="M162" s="124">
        <v>1</v>
      </c>
      <c r="N162" s="69"/>
    </row>
    <row r="163" spans="1:14" x14ac:dyDescent="0.2">
      <c r="A163" s="115">
        <v>154</v>
      </c>
      <c r="B163" s="72" t="s">
        <v>261</v>
      </c>
      <c r="C163" s="115">
        <v>29</v>
      </c>
      <c r="D163" s="71">
        <v>104</v>
      </c>
      <c r="E163" s="116">
        <v>0.27884615384615385</v>
      </c>
      <c r="F163" s="115">
        <v>23</v>
      </c>
      <c r="G163" s="71">
        <v>105</v>
      </c>
      <c r="H163" s="116">
        <f t="shared" si="8"/>
        <v>0.21904761904761905</v>
      </c>
      <c r="I163" s="122" t="str">
        <f t="shared" si="9"/>
        <v>USE FY16%</v>
      </c>
      <c r="J163" s="115">
        <f t="shared" si="10"/>
        <v>29</v>
      </c>
      <c r="K163" s="71">
        <v>119</v>
      </c>
      <c r="L163" s="116">
        <f t="shared" si="11"/>
        <v>0.2437</v>
      </c>
      <c r="M163" s="124">
        <v>1</v>
      </c>
      <c r="N163" s="69"/>
    </row>
    <row r="164" spans="1:14" x14ac:dyDescent="0.2">
      <c r="A164" s="115">
        <v>155</v>
      </c>
      <c r="B164" s="72" t="s">
        <v>262</v>
      </c>
      <c r="C164" s="115">
        <v>427</v>
      </c>
      <c r="D164" s="71">
        <v>6849</v>
      </c>
      <c r="E164" s="116">
        <v>6.2344867863921738E-2</v>
      </c>
      <c r="F164" s="115">
        <v>511</v>
      </c>
      <c r="G164" s="71">
        <v>6982</v>
      </c>
      <c r="H164" s="116">
        <f t="shared" si="8"/>
        <v>7.3188198224004589E-2</v>
      </c>
      <c r="I164" s="122" t="str">
        <f t="shared" si="9"/>
        <v>NO ADJUSTMENT</v>
      </c>
      <c r="J164" s="115">
        <f t="shared" si="10"/>
        <v>511</v>
      </c>
      <c r="K164" s="71">
        <v>6877.5</v>
      </c>
      <c r="L164" s="116">
        <f t="shared" si="11"/>
        <v>7.4300000000000005E-2</v>
      </c>
      <c r="M164" s="124">
        <v>1</v>
      </c>
      <c r="N164" s="69"/>
    </row>
    <row r="165" spans="1:14" x14ac:dyDescent="0.2">
      <c r="A165" s="115">
        <v>156</v>
      </c>
      <c r="B165" s="72" t="s">
        <v>263</v>
      </c>
      <c r="C165" s="115">
        <v>0</v>
      </c>
      <c r="D165" s="71">
        <v>0</v>
      </c>
      <c r="E165" s="116" t="s">
        <v>554</v>
      </c>
      <c r="F165" s="115">
        <v>0</v>
      </c>
      <c r="G165" s="71">
        <v>0</v>
      </c>
      <c r="H165" s="116">
        <f t="shared" si="8"/>
        <v>0</v>
      </c>
      <c r="I165" s="122" t="str">
        <f t="shared" si="9"/>
        <v>NO ADJUSTMENT</v>
      </c>
      <c r="J165" s="115">
        <f t="shared" si="10"/>
        <v>0</v>
      </c>
      <c r="K165" s="71">
        <v>0</v>
      </c>
      <c r="L165" s="116">
        <f t="shared" si="11"/>
        <v>0</v>
      </c>
      <c r="M165" s="124">
        <v>0</v>
      </c>
      <c r="N165" s="69"/>
    </row>
    <row r="166" spans="1:14" x14ac:dyDescent="0.2">
      <c r="A166" s="115">
        <v>157</v>
      </c>
      <c r="B166" s="72" t="s">
        <v>264</v>
      </c>
      <c r="C166" s="115">
        <v>42</v>
      </c>
      <c r="D166" s="71">
        <v>618</v>
      </c>
      <c r="E166" s="116">
        <v>6.7961165048543687E-2</v>
      </c>
      <c r="F166" s="115">
        <v>93</v>
      </c>
      <c r="G166" s="71">
        <v>578</v>
      </c>
      <c r="H166" s="116">
        <f t="shared" si="8"/>
        <v>0.16089965397923875</v>
      </c>
      <c r="I166" s="122" t="str">
        <f t="shared" si="9"/>
        <v>NO ADJUSTMENT</v>
      </c>
      <c r="J166" s="115">
        <f t="shared" si="10"/>
        <v>93</v>
      </c>
      <c r="K166" s="71">
        <v>1010.5</v>
      </c>
      <c r="L166" s="116">
        <f t="shared" si="11"/>
        <v>9.1999999999999998E-2</v>
      </c>
      <c r="M166" s="124">
        <v>1</v>
      </c>
      <c r="N166" s="69"/>
    </row>
    <row r="167" spans="1:14" x14ac:dyDescent="0.2">
      <c r="A167" s="115">
        <v>158</v>
      </c>
      <c r="B167" s="72" t="s">
        <v>265</v>
      </c>
      <c r="C167" s="115">
        <v>167</v>
      </c>
      <c r="D167" s="71">
        <v>1558</v>
      </c>
      <c r="E167" s="116">
        <v>0.10718870346598203</v>
      </c>
      <c r="F167" s="115">
        <v>149</v>
      </c>
      <c r="G167" s="71">
        <v>1515</v>
      </c>
      <c r="H167" s="116">
        <f t="shared" si="8"/>
        <v>9.8349834983498349E-2</v>
      </c>
      <c r="I167" s="122" t="str">
        <f t="shared" si="9"/>
        <v>USE FY16%</v>
      </c>
      <c r="J167" s="115">
        <f t="shared" si="10"/>
        <v>162</v>
      </c>
      <c r="K167" s="71">
        <v>1542.5</v>
      </c>
      <c r="L167" s="116">
        <f t="shared" si="11"/>
        <v>0.105</v>
      </c>
      <c r="M167" s="124">
        <v>1</v>
      </c>
      <c r="N167" s="69"/>
    </row>
    <row r="168" spans="1:14" x14ac:dyDescent="0.2">
      <c r="A168" s="115">
        <v>159</v>
      </c>
      <c r="B168" s="72" t="s">
        <v>266</v>
      </c>
      <c r="C168" s="115">
        <v>148</v>
      </c>
      <c r="D168" s="71">
        <v>2811</v>
      </c>
      <c r="E168" s="116">
        <v>5.2650302383493421E-2</v>
      </c>
      <c r="F168" s="115">
        <v>314</v>
      </c>
      <c r="G168" s="71">
        <v>2705</v>
      </c>
      <c r="H168" s="116">
        <f t="shared" si="8"/>
        <v>0.11608133086876156</v>
      </c>
      <c r="I168" s="122" t="str">
        <f t="shared" si="9"/>
        <v>NO ADJUSTMENT</v>
      </c>
      <c r="J168" s="115">
        <f t="shared" si="10"/>
        <v>314</v>
      </c>
      <c r="K168" s="71">
        <v>2722.5</v>
      </c>
      <c r="L168" s="116">
        <f t="shared" si="11"/>
        <v>0.1153</v>
      </c>
      <c r="M168" s="124">
        <v>1</v>
      </c>
      <c r="N168" s="69"/>
    </row>
    <row r="169" spans="1:14" x14ac:dyDescent="0.2">
      <c r="A169" s="115">
        <v>160</v>
      </c>
      <c r="B169" s="72" t="s">
        <v>267</v>
      </c>
      <c r="C169" s="115">
        <v>10685</v>
      </c>
      <c r="D169" s="71">
        <v>15300</v>
      </c>
      <c r="E169" s="116">
        <v>0.69836601307189539</v>
      </c>
      <c r="F169" s="115">
        <v>10501</v>
      </c>
      <c r="G169" s="71">
        <v>16047</v>
      </c>
      <c r="H169" s="116">
        <f t="shared" si="8"/>
        <v>0.65439022870318442</v>
      </c>
      <c r="I169" s="122" t="str">
        <f t="shared" si="9"/>
        <v>USE FY16%</v>
      </c>
      <c r="J169" s="115">
        <f t="shared" si="10"/>
        <v>11207</v>
      </c>
      <c r="K169" s="71">
        <v>15800.5</v>
      </c>
      <c r="L169" s="116">
        <f t="shared" si="11"/>
        <v>0.70930000000000004</v>
      </c>
      <c r="M169" s="124">
        <v>1</v>
      </c>
      <c r="N169" s="69"/>
    </row>
    <row r="170" spans="1:14" x14ac:dyDescent="0.2">
      <c r="A170" s="115">
        <v>161</v>
      </c>
      <c r="B170" s="72" t="s">
        <v>268</v>
      </c>
      <c r="C170" s="115">
        <v>924</v>
      </c>
      <c r="D170" s="71">
        <v>2680</v>
      </c>
      <c r="E170" s="116">
        <v>0.34477611940298508</v>
      </c>
      <c r="F170" s="115">
        <v>822</v>
      </c>
      <c r="G170" s="71">
        <v>2381</v>
      </c>
      <c r="H170" s="116">
        <f t="shared" si="8"/>
        <v>0.34523309533809327</v>
      </c>
      <c r="I170" s="122" t="str">
        <f t="shared" si="9"/>
        <v>NO ADJUSTMENT</v>
      </c>
      <c r="J170" s="115">
        <f t="shared" si="10"/>
        <v>822</v>
      </c>
      <c r="K170" s="71">
        <v>2383.5</v>
      </c>
      <c r="L170" s="116">
        <f t="shared" si="11"/>
        <v>0.34489999999999998</v>
      </c>
      <c r="M170" s="124">
        <v>1</v>
      </c>
      <c r="N170" s="69"/>
    </row>
    <row r="171" spans="1:14" x14ac:dyDescent="0.2">
      <c r="A171" s="115">
        <v>162</v>
      </c>
      <c r="B171" s="72" t="s">
        <v>269</v>
      </c>
      <c r="C171" s="115">
        <v>243</v>
      </c>
      <c r="D171" s="71">
        <v>1647</v>
      </c>
      <c r="E171" s="116">
        <v>0.14754098360655737</v>
      </c>
      <c r="F171" s="115">
        <v>353</v>
      </c>
      <c r="G171" s="71">
        <v>1656</v>
      </c>
      <c r="H171" s="116">
        <f t="shared" si="8"/>
        <v>0.21316425120772947</v>
      </c>
      <c r="I171" s="122" t="str">
        <f t="shared" si="9"/>
        <v>NO ADJUSTMENT</v>
      </c>
      <c r="J171" s="115">
        <f t="shared" si="10"/>
        <v>353</v>
      </c>
      <c r="K171" s="71">
        <v>1606.5</v>
      </c>
      <c r="L171" s="116">
        <f t="shared" si="11"/>
        <v>0.21970000000000001</v>
      </c>
      <c r="M171" s="124">
        <v>1</v>
      </c>
      <c r="N171" s="69"/>
    </row>
    <row r="172" spans="1:14" x14ac:dyDescent="0.2">
      <c r="A172" s="115">
        <v>163</v>
      </c>
      <c r="B172" s="72" t="s">
        <v>270</v>
      </c>
      <c r="C172" s="115">
        <v>12891</v>
      </c>
      <c r="D172" s="71">
        <v>16036</v>
      </c>
      <c r="E172" s="116">
        <v>0.80387877276128705</v>
      </c>
      <c r="F172" s="115">
        <v>11666</v>
      </c>
      <c r="G172" s="71">
        <v>17156</v>
      </c>
      <c r="H172" s="116">
        <f t="shared" si="8"/>
        <v>0.67999533690837022</v>
      </c>
      <c r="I172" s="122" t="str">
        <f t="shared" si="9"/>
        <v>USE FY16%</v>
      </c>
      <c r="J172" s="115">
        <f t="shared" si="10"/>
        <v>13791</v>
      </c>
      <c r="K172" s="71">
        <v>16830</v>
      </c>
      <c r="L172" s="116">
        <f t="shared" si="11"/>
        <v>0.81940000000000002</v>
      </c>
      <c r="M172" s="124">
        <v>1</v>
      </c>
      <c r="N172" s="69"/>
    </row>
    <row r="173" spans="1:14" x14ac:dyDescent="0.2">
      <c r="A173" s="115">
        <v>164</v>
      </c>
      <c r="B173" s="72" t="s">
        <v>271</v>
      </c>
      <c r="C173" s="115">
        <v>187</v>
      </c>
      <c r="D173" s="71">
        <v>2104</v>
      </c>
      <c r="E173" s="116">
        <v>8.8878326996197715E-2</v>
      </c>
      <c r="F173" s="115">
        <v>217</v>
      </c>
      <c r="G173" s="71">
        <v>2175</v>
      </c>
      <c r="H173" s="116">
        <f t="shared" si="8"/>
        <v>9.9770114942528729E-2</v>
      </c>
      <c r="I173" s="122" t="str">
        <f t="shared" si="9"/>
        <v>NO ADJUSTMENT</v>
      </c>
      <c r="J173" s="115">
        <f t="shared" si="10"/>
        <v>217</v>
      </c>
      <c r="K173" s="71">
        <v>2158.5</v>
      </c>
      <c r="L173" s="116">
        <f t="shared" si="11"/>
        <v>0.10050000000000001</v>
      </c>
      <c r="M173" s="124">
        <v>1</v>
      </c>
      <c r="N173" s="69"/>
    </row>
    <row r="174" spans="1:14" x14ac:dyDescent="0.2">
      <c r="A174" s="115">
        <v>165</v>
      </c>
      <c r="B174" s="72" t="s">
        <v>272</v>
      </c>
      <c r="C174" s="115">
        <v>4435</v>
      </c>
      <c r="D174" s="71">
        <v>7395</v>
      </c>
      <c r="E174" s="116">
        <v>0.59972954699121028</v>
      </c>
      <c r="F174" s="115">
        <v>3689</v>
      </c>
      <c r="G174" s="71">
        <v>6921</v>
      </c>
      <c r="H174" s="116">
        <f t="shared" si="8"/>
        <v>0.53301546019361368</v>
      </c>
      <c r="I174" s="122" t="str">
        <f t="shared" si="9"/>
        <v>USE FY16%</v>
      </c>
      <c r="J174" s="115">
        <f t="shared" si="10"/>
        <v>4151</v>
      </c>
      <c r="K174" s="71">
        <v>6819.5</v>
      </c>
      <c r="L174" s="116">
        <f t="shared" si="11"/>
        <v>0.60870000000000002</v>
      </c>
      <c r="M174" s="124">
        <v>1</v>
      </c>
      <c r="N174" s="69"/>
    </row>
    <row r="175" spans="1:14" x14ac:dyDescent="0.2">
      <c r="A175" s="115">
        <v>166</v>
      </c>
      <c r="B175" s="72" t="s">
        <v>273</v>
      </c>
      <c r="C175" s="115">
        <v>0</v>
      </c>
      <c r="D175" s="71">
        <v>0</v>
      </c>
      <c r="E175" s="116" t="s">
        <v>554</v>
      </c>
      <c r="F175" s="115">
        <v>0</v>
      </c>
      <c r="G175" s="71">
        <v>0</v>
      </c>
      <c r="H175" s="116">
        <f t="shared" si="8"/>
        <v>0</v>
      </c>
      <c r="I175" s="122" t="str">
        <f t="shared" si="9"/>
        <v>NO ADJUSTMENT</v>
      </c>
      <c r="J175" s="115">
        <f t="shared" si="10"/>
        <v>0</v>
      </c>
      <c r="K175" s="71">
        <v>0</v>
      </c>
      <c r="L175" s="116">
        <f t="shared" si="11"/>
        <v>0</v>
      </c>
      <c r="M175" s="124">
        <v>0</v>
      </c>
      <c r="N175" s="69"/>
    </row>
    <row r="176" spans="1:14" x14ac:dyDescent="0.2">
      <c r="A176" s="115">
        <v>167</v>
      </c>
      <c r="B176" s="72" t="s">
        <v>274</v>
      </c>
      <c r="C176" s="115">
        <v>601</v>
      </c>
      <c r="D176" s="71">
        <v>4171</v>
      </c>
      <c r="E176" s="116">
        <v>0.14409014624790217</v>
      </c>
      <c r="F176" s="115">
        <v>663</v>
      </c>
      <c r="G176" s="71">
        <v>3599</v>
      </c>
      <c r="H176" s="116">
        <f t="shared" si="8"/>
        <v>0.18421783828841345</v>
      </c>
      <c r="I176" s="122" t="str">
        <f t="shared" si="9"/>
        <v>NO ADJUSTMENT</v>
      </c>
      <c r="J176" s="115">
        <f t="shared" si="10"/>
        <v>663</v>
      </c>
      <c r="K176" s="71">
        <v>3539.5</v>
      </c>
      <c r="L176" s="116">
        <f t="shared" si="11"/>
        <v>0.18729999999999999</v>
      </c>
      <c r="M176" s="124">
        <v>1</v>
      </c>
      <c r="N176" s="69"/>
    </row>
    <row r="177" spans="1:14" x14ac:dyDescent="0.2">
      <c r="A177" s="115">
        <v>168</v>
      </c>
      <c r="B177" s="72" t="s">
        <v>275</v>
      </c>
      <c r="C177" s="115">
        <v>356</v>
      </c>
      <c r="D177" s="71">
        <v>3308</v>
      </c>
      <c r="E177" s="116">
        <v>0.10761789600967352</v>
      </c>
      <c r="F177" s="115">
        <v>347</v>
      </c>
      <c r="G177" s="71">
        <v>2772</v>
      </c>
      <c r="H177" s="116">
        <f t="shared" si="8"/>
        <v>0.12518037518037517</v>
      </c>
      <c r="I177" s="122" t="str">
        <f t="shared" si="9"/>
        <v>NO ADJUSTMENT</v>
      </c>
      <c r="J177" s="115">
        <f t="shared" si="10"/>
        <v>347</v>
      </c>
      <c r="K177" s="71">
        <v>2732</v>
      </c>
      <c r="L177" s="116">
        <f t="shared" si="11"/>
        <v>0.127</v>
      </c>
      <c r="M177" s="124">
        <v>1</v>
      </c>
      <c r="N177" s="69"/>
    </row>
    <row r="178" spans="1:14" x14ac:dyDescent="0.2">
      <c r="A178" s="115">
        <v>169</v>
      </c>
      <c r="B178" s="72" t="s">
        <v>276</v>
      </c>
      <c r="C178" s="115">
        <v>86</v>
      </c>
      <c r="D178" s="71">
        <v>439</v>
      </c>
      <c r="E178" s="116">
        <v>0.1958997722095672</v>
      </c>
      <c r="F178" s="115">
        <v>97</v>
      </c>
      <c r="G178" s="71">
        <v>403</v>
      </c>
      <c r="H178" s="116">
        <f t="shared" si="8"/>
        <v>0.24069478908188585</v>
      </c>
      <c r="I178" s="122" t="str">
        <f t="shared" si="9"/>
        <v>NO ADJUSTMENT</v>
      </c>
      <c r="J178" s="115">
        <f t="shared" si="10"/>
        <v>97</v>
      </c>
      <c r="K178" s="71">
        <v>389.5</v>
      </c>
      <c r="L178" s="116">
        <f t="shared" si="11"/>
        <v>0.249</v>
      </c>
      <c r="M178" s="124">
        <v>1</v>
      </c>
      <c r="N178" s="69"/>
    </row>
    <row r="179" spans="1:14" x14ac:dyDescent="0.2">
      <c r="A179" s="115">
        <v>170</v>
      </c>
      <c r="B179" s="72" t="s">
        <v>277</v>
      </c>
      <c r="C179" s="115">
        <v>2288</v>
      </c>
      <c r="D179" s="71">
        <v>4976</v>
      </c>
      <c r="E179" s="116">
        <v>0.45980707395498394</v>
      </c>
      <c r="F179" s="115">
        <v>2332</v>
      </c>
      <c r="G179" s="71">
        <v>5207</v>
      </c>
      <c r="H179" s="116">
        <f t="shared" si="8"/>
        <v>0.44785865181486462</v>
      </c>
      <c r="I179" s="122" t="str">
        <f t="shared" si="9"/>
        <v>USE FY16%</v>
      </c>
      <c r="J179" s="115">
        <f t="shared" si="10"/>
        <v>2394</v>
      </c>
      <c r="K179" s="71">
        <v>5098.5</v>
      </c>
      <c r="L179" s="116">
        <f t="shared" si="11"/>
        <v>0.46949999999999997</v>
      </c>
      <c r="M179" s="124">
        <v>1</v>
      </c>
      <c r="N179" s="69"/>
    </row>
    <row r="180" spans="1:14" x14ac:dyDescent="0.2">
      <c r="A180" s="115">
        <v>171</v>
      </c>
      <c r="B180" s="72" t="s">
        <v>278</v>
      </c>
      <c r="C180" s="115">
        <v>628</v>
      </c>
      <c r="D180" s="71">
        <v>4193</v>
      </c>
      <c r="E180" s="116">
        <v>0.14977343191032674</v>
      </c>
      <c r="F180" s="115">
        <v>593</v>
      </c>
      <c r="G180" s="71">
        <v>3791</v>
      </c>
      <c r="H180" s="116">
        <f t="shared" si="8"/>
        <v>0.15642310735953574</v>
      </c>
      <c r="I180" s="122" t="str">
        <f t="shared" si="9"/>
        <v>NO ADJUSTMENT</v>
      </c>
      <c r="J180" s="115">
        <f t="shared" si="10"/>
        <v>593</v>
      </c>
      <c r="K180" s="71">
        <v>3745</v>
      </c>
      <c r="L180" s="116">
        <f t="shared" si="11"/>
        <v>0.1583</v>
      </c>
      <c r="M180" s="124">
        <v>1</v>
      </c>
      <c r="N180" s="69"/>
    </row>
    <row r="181" spans="1:14" x14ac:dyDescent="0.2">
      <c r="A181" s="115">
        <v>172</v>
      </c>
      <c r="B181" s="72" t="s">
        <v>279</v>
      </c>
      <c r="C181" s="115">
        <v>508</v>
      </c>
      <c r="D181" s="71">
        <v>1688</v>
      </c>
      <c r="E181" s="116">
        <v>0.3009478672985782</v>
      </c>
      <c r="F181" s="115">
        <v>561</v>
      </c>
      <c r="G181" s="71">
        <v>1510</v>
      </c>
      <c r="H181" s="116">
        <f t="shared" si="8"/>
        <v>0.371523178807947</v>
      </c>
      <c r="I181" s="122" t="str">
        <f t="shared" si="9"/>
        <v>NO ADJUSTMENT</v>
      </c>
      <c r="J181" s="115">
        <f t="shared" si="10"/>
        <v>561</v>
      </c>
      <c r="K181" s="71">
        <v>1494</v>
      </c>
      <c r="L181" s="116">
        <f t="shared" si="11"/>
        <v>0.3755</v>
      </c>
      <c r="M181" s="124">
        <v>1</v>
      </c>
      <c r="N181" s="69"/>
    </row>
    <row r="182" spans="1:14" x14ac:dyDescent="0.2">
      <c r="A182" s="115">
        <v>173</v>
      </c>
      <c r="B182" s="72" t="s">
        <v>280</v>
      </c>
      <c r="C182" s="115">
        <v>85</v>
      </c>
      <c r="D182" s="71">
        <v>510</v>
      </c>
      <c r="E182" s="116">
        <v>0.16666666666666666</v>
      </c>
      <c r="F182" s="115">
        <v>81</v>
      </c>
      <c r="G182" s="71">
        <v>396</v>
      </c>
      <c r="H182" s="116">
        <f t="shared" si="8"/>
        <v>0.20454545454545456</v>
      </c>
      <c r="I182" s="122" t="str">
        <f t="shared" si="9"/>
        <v>NO ADJUSTMENT</v>
      </c>
      <c r="J182" s="115">
        <f t="shared" si="10"/>
        <v>81</v>
      </c>
      <c r="K182" s="71">
        <v>393.5</v>
      </c>
      <c r="L182" s="116">
        <f t="shared" si="11"/>
        <v>0.20580000000000001</v>
      </c>
      <c r="M182" s="124">
        <v>1</v>
      </c>
      <c r="N182" s="69"/>
    </row>
    <row r="183" spans="1:14" x14ac:dyDescent="0.2">
      <c r="A183" s="115">
        <v>174</v>
      </c>
      <c r="B183" s="72" t="s">
        <v>281</v>
      </c>
      <c r="C183" s="115">
        <v>281</v>
      </c>
      <c r="D183" s="71">
        <v>1384</v>
      </c>
      <c r="E183" s="116">
        <v>0.20303468208092484</v>
      </c>
      <c r="F183" s="115">
        <v>261</v>
      </c>
      <c r="G183" s="71">
        <v>1256</v>
      </c>
      <c r="H183" s="116">
        <f t="shared" si="8"/>
        <v>0.20780254777070065</v>
      </c>
      <c r="I183" s="122" t="str">
        <f t="shared" si="9"/>
        <v>NO ADJUSTMENT</v>
      </c>
      <c r="J183" s="115">
        <f t="shared" si="10"/>
        <v>261</v>
      </c>
      <c r="K183" s="71">
        <v>1239</v>
      </c>
      <c r="L183" s="116">
        <f t="shared" si="11"/>
        <v>0.2107</v>
      </c>
      <c r="M183" s="124">
        <v>1</v>
      </c>
      <c r="N183" s="69"/>
    </row>
    <row r="184" spans="1:14" x14ac:dyDescent="0.2">
      <c r="A184" s="115">
        <v>175</v>
      </c>
      <c r="B184" s="72" t="s">
        <v>282</v>
      </c>
      <c r="C184" s="115">
        <v>76</v>
      </c>
      <c r="D184" s="71">
        <v>2538</v>
      </c>
      <c r="E184" s="116">
        <v>2.9944838455476755E-2</v>
      </c>
      <c r="F184" s="115">
        <v>173</v>
      </c>
      <c r="G184" s="71">
        <v>2433</v>
      </c>
      <c r="H184" s="116">
        <f t="shared" si="8"/>
        <v>7.1105630908343612E-2</v>
      </c>
      <c r="I184" s="122" t="str">
        <f t="shared" si="9"/>
        <v>NO ADJUSTMENT</v>
      </c>
      <c r="J184" s="115">
        <f t="shared" si="10"/>
        <v>173</v>
      </c>
      <c r="K184" s="71">
        <v>2416</v>
      </c>
      <c r="L184" s="116">
        <f t="shared" si="11"/>
        <v>7.1599999999999997E-2</v>
      </c>
      <c r="M184" s="124">
        <v>1</v>
      </c>
      <c r="N184" s="69"/>
    </row>
    <row r="185" spans="1:14" x14ac:dyDescent="0.2">
      <c r="A185" s="115">
        <v>176</v>
      </c>
      <c r="B185" s="72" t="s">
        <v>283</v>
      </c>
      <c r="C185" s="115">
        <v>1843</v>
      </c>
      <c r="D185" s="71">
        <v>4896</v>
      </c>
      <c r="E185" s="116">
        <v>0.3764297385620915</v>
      </c>
      <c r="F185" s="115">
        <v>1635</v>
      </c>
      <c r="G185" s="71">
        <v>4414</v>
      </c>
      <c r="H185" s="116">
        <f t="shared" si="8"/>
        <v>0.37041232442229272</v>
      </c>
      <c r="I185" s="122" t="str">
        <f t="shared" si="9"/>
        <v>USE FY16%</v>
      </c>
      <c r="J185" s="115">
        <f t="shared" si="10"/>
        <v>1662</v>
      </c>
      <c r="K185" s="71">
        <v>4372</v>
      </c>
      <c r="L185" s="116">
        <f t="shared" si="11"/>
        <v>0.38009999999999999</v>
      </c>
      <c r="M185" s="124">
        <v>1</v>
      </c>
      <c r="N185" s="69"/>
    </row>
    <row r="186" spans="1:14" x14ac:dyDescent="0.2">
      <c r="A186" s="115">
        <v>177</v>
      </c>
      <c r="B186" s="72" t="s">
        <v>284</v>
      </c>
      <c r="C186" s="115">
        <v>219</v>
      </c>
      <c r="D186" s="71">
        <v>2331</v>
      </c>
      <c r="E186" s="116">
        <v>9.3951093951093953E-2</v>
      </c>
      <c r="F186" s="115">
        <v>260</v>
      </c>
      <c r="G186" s="71">
        <v>2089</v>
      </c>
      <c r="H186" s="116">
        <f t="shared" si="8"/>
        <v>0.12446146481570129</v>
      </c>
      <c r="I186" s="122" t="str">
        <f t="shared" si="9"/>
        <v>NO ADJUSTMENT</v>
      </c>
      <c r="J186" s="115">
        <f t="shared" si="10"/>
        <v>260</v>
      </c>
      <c r="K186" s="71">
        <v>2086.5</v>
      </c>
      <c r="L186" s="116">
        <f t="shared" si="11"/>
        <v>0.1246</v>
      </c>
      <c r="M186" s="124">
        <v>1</v>
      </c>
      <c r="N186" s="69"/>
    </row>
    <row r="187" spans="1:14" x14ac:dyDescent="0.2">
      <c r="A187" s="115">
        <v>178</v>
      </c>
      <c r="B187" s="72" t="s">
        <v>285</v>
      </c>
      <c r="C187" s="115">
        <v>673</v>
      </c>
      <c r="D187" s="71">
        <v>3732</v>
      </c>
      <c r="E187" s="116">
        <v>0.18033226152197213</v>
      </c>
      <c r="F187" s="115">
        <v>571</v>
      </c>
      <c r="G187" s="71">
        <v>3914</v>
      </c>
      <c r="H187" s="116">
        <f t="shared" si="8"/>
        <v>0.14588656106285131</v>
      </c>
      <c r="I187" s="122" t="str">
        <f t="shared" si="9"/>
        <v>USE FY16%</v>
      </c>
      <c r="J187" s="115">
        <f t="shared" si="10"/>
        <v>706</v>
      </c>
      <c r="K187" s="71">
        <v>3902</v>
      </c>
      <c r="L187" s="116">
        <f t="shared" si="11"/>
        <v>0.18090000000000001</v>
      </c>
      <c r="M187" s="124">
        <v>1</v>
      </c>
      <c r="N187" s="69"/>
    </row>
    <row r="188" spans="1:14" x14ac:dyDescent="0.2">
      <c r="A188" s="115">
        <v>179</v>
      </c>
      <c r="B188" s="72" t="s">
        <v>286</v>
      </c>
      <c r="C188" s="115">
        <v>0</v>
      </c>
      <c r="D188" s="71">
        <v>2</v>
      </c>
      <c r="E188" s="116">
        <v>0</v>
      </c>
      <c r="F188" s="115">
        <v>0</v>
      </c>
      <c r="G188" s="71">
        <v>6</v>
      </c>
      <c r="H188" s="116">
        <f t="shared" si="8"/>
        <v>0</v>
      </c>
      <c r="I188" s="122" t="str">
        <f t="shared" si="9"/>
        <v>NO ADJUSTMENT</v>
      </c>
      <c r="J188" s="115">
        <f t="shared" si="10"/>
        <v>0</v>
      </c>
      <c r="K188" s="71">
        <v>0</v>
      </c>
      <c r="L188" s="116">
        <f t="shared" si="11"/>
        <v>0</v>
      </c>
      <c r="M188" s="124">
        <v>0</v>
      </c>
      <c r="N188" s="69"/>
    </row>
    <row r="189" spans="1:14" x14ac:dyDescent="0.2">
      <c r="A189" s="115">
        <v>180</v>
      </c>
      <c r="B189" s="72" t="s">
        <v>287</v>
      </c>
      <c r="C189" s="115">
        <v>0</v>
      </c>
      <c r="D189" s="71">
        <v>3</v>
      </c>
      <c r="E189" s="116">
        <v>0</v>
      </c>
      <c r="F189" s="115">
        <v>0</v>
      </c>
      <c r="G189" s="71">
        <v>9</v>
      </c>
      <c r="H189" s="116">
        <f t="shared" si="8"/>
        <v>0</v>
      </c>
      <c r="I189" s="122" t="str">
        <f t="shared" si="9"/>
        <v>NO ADJUSTMENT</v>
      </c>
      <c r="J189" s="115">
        <f t="shared" si="10"/>
        <v>0</v>
      </c>
      <c r="K189" s="71">
        <v>0</v>
      </c>
      <c r="L189" s="116">
        <f t="shared" si="11"/>
        <v>0</v>
      </c>
      <c r="M189" s="124">
        <v>0</v>
      </c>
      <c r="N189" s="69"/>
    </row>
    <row r="190" spans="1:14" x14ac:dyDescent="0.2">
      <c r="A190" s="115">
        <v>181</v>
      </c>
      <c r="B190" s="72" t="s">
        <v>288</v>
      </c>
      <c r="C190" s="115">
        <v>3328</v>
      </c>
      <c r="D190" s="71">
        <v>7112</v>
      </c>
      <c r="E190" s="116">
        <v>0.46794150731158607</v>
      </c>
      <c r="F190" s="115">
        <v>3022</v>
      </c>
      <c r="G190" s="71">
        <v>6767</v>
      </c>
      <c r="H190" s="116">
        <f t="shared" si="8"/>
        <v>0.44657898625683462</v>
      </c>
      <c r="I190" s="122" t="str">
        <f t="shared" si="9"/>
        <v>USE FY16%</v>
      </c>
      <c r="J190" s="115">
        <f t="shared" si="10"/>
        <v>3167</v>
      </c>
      <c r="K190" s="71">
        <v>6529</v>
      </c>
      <c r="L190" s="116">
        <f t="shared" si="11"/>
        <v>0.48509999999999998</v>
      </c>
      <c r="M190" s="124">
        <v>1</v>
      </c>
      <c r="N190" s="69"/>
    </row>
    <row r="191" spans="1:14" x14ac:dyDescent="0.2">
      <c r="A191" s="115">
        <v>182</v>
      </c>
      <c r="B191" s="72" t="s">
        <v>289</v>
      </c>
      <c r="C191" s="115">
        <v>1104</v>
      </c>
      <c r="D191" s="71">
        <v>3217</v>
      </c>
      <c r="E191" s="116">
        <v>0.34317687286291576</v>
      </c>
      <c r="F191" s="115">
        <v>1047</v>
      </c>
      <c r="G191" s="71">
        <v>3021</v>
      </c>
      <c r="H191" s="116">
        <f t="shared" si="8"/>
        <v>0.34657398212512414</v>
      </c>
      <c r="I191" s="122" t="str">
        <f t="shared" si="9"/>
        <v>NO ADJUSTMENT</v>
      </c>
      <c r="J191" s="115">
        <f t="shared" si="10"/>
        <v>1047</v>
      </c>
      <c r="K191" s="71">
        <v>2949.5</v>
      </c>
      <c r="L191" s="116">
        <f t="shared" si="11"/>
        <v>0.35499999999999998</v>
      </c>
      <c r="M191" s="124">
        <v>1</v>
      </c>
      <c r="N191" s="69"/>
    </row>
    <row r="192" spans="1:14" x14ac:dyDescent="0.2">
      <c r="A192" s="115">
        <v>183</v>
      </c>
      <c r="B192" s="72" t="s">
        <v>290</v>
      </c>
      <c r="C192" s="115">
        <v>0</v>
      </c>
      <c r="D192" s="71">
        <v>1</v>
      </c>
      <c r="E192" s="116">
        <v>0</v>
      </c>
      <c r="F192" s="115">
        <v>0</v>
      </c>
      <c r="G192" s="71">
        <v>3</v>
      </c>
      <c r="H192" s="116">
        <f t="shared" si="8"/>
        <v>0</v>
      </c>
      <c r="I192" s="122" t="str">
        <f t="shared" si="9"/>
        <v>NO ADJUSTMENT</v>
      </c>
      <c r="J192" s="115">
        <f t="shared" si="10"/>
        <v>0</v>
      </c>
      <c r="K192" s="71">
        <v>0</v>
      </c>
      <c r="L192" s="116">
        <f t="shared" si="11"/>
        <v>0</v>
      </c>
      <c r="M192" s="124">
        <v>0</v>
      </c>
      <c r="N192" s="69"/>
    </row>
    <row r="193" spans="1:14" x14ac:dyDescent="0.2">
      <c r="A193" s="115">
        <v>184</v>
      </c>
      <c r="B193" s="72" t="s">
        <v>291</v>
      </c>
      <c r="C193" s="115">
        <v>55</v>
      </c>
      <c r="D193" s="71">
        <v>729</v>
      </c>
      <c r="E193" s="116">
        <v>7.5445816186556922E-2</v>
      </c>
      <c r="F193" s="115">
        <v>65</v>
      </c>
      <c r="G193" s="71">
        <v>658</v>
      </c>
      <c r="H193" s="116">
        <f t="shared" si="8"/>
        <v>9.878419452887538E-2</v>
      </c>
      <c r="I193" s="122" t="str">
        <f t="shared" si="9"/>
        <v>NO ADJUSTMENT</v>
      </c>
      <c r="J193" s="115">
        <f t="shared" si="10"/>
        <v>65</v>
      </c>
      <c r="K193" s="71">
        <v>651</v>
      </c>
      <c r="L193" s="116">
        <f t="shared" si="11"/>
        <v>9.98E-2</v>
      </c>
      <c r="M193" s="124">
        <v>1</v>
      </c>
      <c r="N193" s="69"/>
    </row>
    <row r="194" spans="1:14" x14ac:dyDescent="0.2">
      <c r="A194" s="115">
        <v>185</v>
      </c>
      <c r="B194" s="72" t="s">
        <v>292</v>
      </c>
      <c r="C194" s="115">
        <v>1385</v>
      </c>
      <c r="D194" s="71">
        <v>4221</v>
      </c>
      <c r="E194" s="116">
        <v>0.32812129827055198</v>
      </c>
      <c r="F194" s="115">
        <v>2112</v>
      </c>
      <c r="G194" s="71">
        <v>4422</v>
      </c>
      <c r="H194" s="116">
        <f t="shared" si="8"/>
        <v>0.47761194029850745</v>
      </c>
      <c r="I194" s="122" t="str">
        <f t="shared" si="9"/>
        <v>NO ADJUSTMENT</v>
      </c>
      <c r="J194" s="115">
        <f t="shared" si="10"/>
        <v>2112</v>
      </c>
      <c r="K194" s="71">
        <v>4282</v>
      </c>
      <c r="L194" s="116">
        <f t="shared" si="11"/>
        <v>0.49320000000000003</v>
      </c>
      <c r="M194" s="124">
        <v>1</v>
      </c>
      <c r="N194" s="69"/>
    </row>
    <row r="195" spans="1:14" x14ac:dyDescent="0.2">
      <c r="A195" s="115">
        <v>186</v>
      </c>
      <c r="B195" s="72" t="s">
        <v>293</v>
      </c>
      <c r="C195" s="115">
        <v>501</v>
      </c>
      <c r="D195" s="71">
        <v>1757</v>
      </c>
      <c r="E195" s="116">
        <v>0.28514513375071143</v>
      </c>
      <c r="F195" s="115">
        <v>507</v>
      </c>
      <c r="G195" s="71">
        <v>1633</v>
      </c>
      <c r="H195" s="116">
        <f t="shared" si="8"/>
        <v>0.31047152480097978</v>
      </c>
      <c r="I195" s="122" t="str">
        <f t="shared" si="9"/>
        <v>NO ADJUSTMENT</v>
      </c>
      <c r="J195" s="115">
        <f t="shared" si="10"/>
        <v>507</v>
      </c>
      <c r="K195" s="71">
        <v>1571.5</v>
      </c>
      <c r="L195" s="116">
        <f t="shared" si="11"/>
        <v>0.3226</v>
      </c>
      <c r="M195" s="124">
        <v>1</v>
      </c>
      <c r="N195" s="69"/>
    </row>
    <row r="196" spans="1:14" x14ac:dyDescent="0.2">
      <c r="A196" s="115">
        <v>187</v>
      </c>
      <c r="B196" s="72" t="s">
        <v>294</v>
      </c>
      <c r="C196" s="115">
        <v>209</v>
      </c>
      <c r="D196" s="71">
        <v>1277</v>
      </c>
      <c r="E196" s="116">
        <v>0.16366483946750196</v>
      </c>
      <c r="F196" s="115">
        <v>180</v>
      </c>
      <c r="G196" s="71">
        <v>1051</v>
      </c>
      <c r="H196" s="116">
        <f t="shared" si="8"/>
        <v>0.17126546146527116</v>
      </c>
      <c r="I196" s="122" t="str">
        <f t="shared" si="9"/>
        <v>NO ADJUSTMENT</v>
      </c>
      <c r="J196" s="115">
        <f t="shared" si="10"/>
        <v>180</v>
      </c>
      <c r="K196" s="71">
        <v>1104</v>
      </c>
      <c r="L196" s="116">
        <f t="shared" si="11"/>
        <v>0.16300000000000001</v>
      </c>
      <c r="M196" s="124">
        <v>1</v>
      </c>
      <c r="N196" s="69"/>
    </row>
    <row r="197" spans="1:14" x14ac:dyDescent="0.2">
      <c r="A197" s="115">
        <v>188</v>
      </c>
      <c r="B197" s="72" t="s">
        <v>295</v>
      </c>
      <c r="C197" s="115">
        <v>0</v>
      </c>
      <c r="D197" s="71">
        <v>6</v>
      </c>
      <c r="E197" s="116">
        <v>0</v>
      </c>
      <c r="F197" s="115">
        <v>0</v>
      </c>
      <c r="G197" s="71">
        <v>8</v>
      </c>
      <c r="H197" s="116">
        <f t="shared" si="8"/>
        <v>0</v>
      </c>
      <c r="I197" s="122" t="str">
        <f t="shared" si="9"/>
        <v>NO ADJUSTMENT</v>
      </c>
      <c r="J197" s="115">
        <f t="shared" si="10"/>
        <v>0</v>
      </c>
      <c r="K197" s="71">
        <v>0</v>
      </c>
      <c r="L197" s="116">
        <f t="shared" si="11"/>
        <v>0</v>
      </c>
      <c r="M197" s="124">
        <v>0</v>
      </c>
      <c r="N197" s="69"/>
    </row>
    <row r="198" spans="1:14" x14ac:dyDescent="0.2">
      <c r="A198" s="115">
        <v>189</v>
      </c>
      <c r="B198" s="72" t="s">
        <v>296</v>
      </c>
      <c r="C198" s="115">
        <v>498</v>
      </c>
      <c r="D198" s="71">
        <v>3860</v>
      </c>
      <c r="E198" s="116">
        <v>0.12901554404145077</v>
      </c>
      <c r="F198" s="115">
        <v>548</v>
      </c>
      <c r="G198" s="71">
        <v>4340</v>
      </c>
      <c r="H198" s="116">
        <f t="shared" si="8"/>
        <v>0.12626728110599078</v>
      </c>
      <c r="I198" s="122" t="str">
        <f t="shared" si="9"/>
        <v>USE FY16%</v>
      </c>
      <c r="J198" s="115">
        <f t="shared" si="10"/>
        <v>560</v>
      </c>
      <c r="K198" s="71">
        <v>4313.5</v>
      </c>
      <c r="L198" s="116">
        <f t="shared" si="11"/>
        <v>0.1298</v>
      </c>
      <c r="M198" s="124">
        <v>1</v>
      </c>
      <c r="N198" s="69"/>
    </row>
    <row r="199" spans="1:14" x14ac:dyDescent="0.2">
      <c r="A199" s="115">
        <v>190</v>
      </c>
      <c r="B199" s="72" t="s">
        <v>297</v>
      </c>
      <c r="C199" s="115">
        <v>0</v>
      </c>
      <c r="D199" s="71">
        <v>8</v>
      </c>
      <c r="E199" s="116">
        <v>0</v>
      </c>
      <c r="F199" s="115">
        <v>0</v>
      </c>
      <c r="G199" s="71">
        <v>14</v>
      </c>
      <c r="H199" s="116">
        <f t="shared" si="8"/>
        <v>0</v>
      </c>
      <c r="I199" s="122" t="str">
        <f t="shared" si="9"/>
        <v>NO ADJUSTMENT</v>
      </c>
      <c r="J199" s="115">
        <f t="shared" si="10"/>
        <v>0</v>
      </c>
      <c r="K199" s="71">
        <v>0</v>
      </c>
      <c r="L199" s="116">
        <f t="shared" si="11"/>
        <v>0</v>
      </c>
      <c r="M199" s="124">
        <v>0</v>
      </c>
      <c r="N199" s="69"/>
    </row>
    <row r="200" spans="1:14" x14ac:dyDescent="0.2">
      <c r="A200" s="115">
        <v>191</v>
      </c>
      <c r="B200" s="72" t="s">
        <v>298</v>
      </c>
      <c r="C200" s="115">
        <v>291</v>
      </c>
      <c r="D200" s="71">
        <v>1096</v>
      </c>
      <c r="E200" s="116">
        <v>0.26551094890510951</v>
      </c>
      <c r="F200" s="115">
        <v>318</v>
      </c>
      <c r="G200" s="71">
        <v>883</v>
      </c>
      <c r="H200" s="116">
        <f t="shared" si="8"/>
        <v>0.36013590033975085</v>
      </c>
      <c r="I200" s="122" t="str">
        <f t="shared" si="9"/>
        <v>NO ADJUSTMENT</v>
      </c>
      <c r="J200" s="115">
        <f t="shared" si="10"/>
        <v>318</v>
      </c>
      <c r="K200" s="71">
        <v>884.5</v>
      </c>
      <c r="L200" s="116">
        <f t="shared" si="11"/>
        <v>0.35949999999999999</v>
      </c>
      <c r="M200" s="124">
        <v>1</v>
      </c>
      <c r="N200" s="69"/>
    </row>
    <row r="201" spans="1:14" x14ac:dyDescent="0.2">
      <c r="A201" s="115">
        <v>192</v>
      </c>
      <c r="B201" s="72" t="s">
        <v>299</v>
      </c>
      <c r="C201" s="115">
        <v>0</v>
      </c>
      <c r="D201" s="71">
        <v>0</v>
      </c>
      <c r="E201" s="116" t="s">
        <v>554</v>
      </c>
      <c r="F201" s="115">
        <v>0</v>
      </c>
      <c r="G201" s="71">
        <v>0</v>
      </c>
      <c r="H201" s="116">
        <f t="shared" si="8"/>
        <v>0</v>
      </c>
      <c r="I201" s="122" t="str">
        <f t="shared" si="9"/>
        <v>NO ADJUSTMENT</v>
      </c>
      <c r="J201" s="115">
        <f t="shared" si="10"/>
        <v>0</v>
      </c>
      <c r="K201" s="71">
        <v>0</v>
      </c>
      <c r="L201" s="116">
        <f t="shared" si="11"/>
        <v>0</v>
      </c>
      <c r="M201" s="124">
        <v>0</v>
      </c>
      <c r="N201" s="69"/>
    </row>
    <row r="202" spans="1:14" x14ac:dyDescent="0.2">
      <c r="A202" s="115">
        <v>193</v>
      </c>
      <c r="B202" s="72" t="s">
        <v>300</v>
      </c>
      <c r="C202" s="115">
        <v>0</v>
      </c>
      <c r="D202" s="71">
        <v>0</v>
      </c>
      <c r="E202" s="116" t="s">
        <v>554</v>
      </c>
      <c r="F202" s="115">
        <v>0</v>
      </c>
      <c r="G202" s="71">
        <v>0</v>
      </c>
      <c r="H202" s="116">
        <f t="shared" si="8"/>
        <v>0</v>
      </c>
      <c r="I202" s="122" t="str">
        <f t="shared" si="9"/>
        <v>NO ADJUSTMENT</v>
      </c>
      <c r="J202" s="115">
        <f t="shared" si="10"/>
        <v>0</v>
      </c>
      <c r="K202" s="71">
        <v>0</v>
      </c>
      <c r="L202" s="116">
        <f t="shared" si="11"/>
        <v>0</v>
      </c>
      <c r="M202" s="124">
        <v>0</v>
      </c>
      <c r="N202" s="69"/>
    </row>
    <row r="203" spans="1:14" x14ac:dyDescent="0.2">
      <c r="A203" s="115">
        <v>194</v>
      </c>
      <c r="B203" s="72" t="s">
        <v>301</v>
      </c>
      <c r="C203" s="115">
        <v>0</v>
      </c>
      <c r="D203" s="71">
        <v>3</v>
      </c>
      <c r="E203" s="116">
        <v>0</v>
      </c>
      <c r="F203" s="115">
        <v>0</v>
      </c>
      <c r="G203" s="71">
        <v>4</v>
      </c>
      <c r="H203" s="116">
        <f t="shared" ref="H203:H266" si="12">IFERROR(F203/G203,0)</f>
        <v>0</v>
      </c>
      <c r="I203" s="122" t="str">
        <f t="shared" ref="I203:I266" si="13">IF(AND(H203&lt;E203,C203&gt;0),"USE FY16%","NO ADJUSTMENT")</f>
        <v>NO ADJUSTMENT</v>
      </c>
      <c r="J203" s="115">
        <f t="shared" ref="J203:J266" si="14">IF(AND(H203&lt;E203,C203&gt;0),ROUND(E203*G203,0),F203)</f>
        <v>0</v>
      </c>
      <c r="K203" s="71">
        <v>0</v>
      </c>
      <c r="L203" s="116">
        <f t="shared" ref="L203:L266" si="15">IF(K203=0,0,ROUND(J203/K203,4))</f>
        <v>0</v>
      </c>
      <c r="M203" s="124">
        <v>0</v>
      </c>
      <c r="N203" s="69"/>
    </row>
    <row r="204" spans="1:14" x14ac:dyDescent="0.2">
      <c r="A204" s="115">
        <v>195</v>
      </c>
      <c r="B204" s="72" t="s">
        <v>302</v>
      </c>
      <c r="C204" s="115">
        <v>0</v>
      </c>
      <c r="D204" s="71">
        <v>11</v>
      </c>
      <c r="E204" s="116">
        <v>0</v>
      </c>
      <c r="F204" s="115">
        <v>0</v>
      </c>
      <c r="G204" s="71">
        <v>5</v>
      </c>
      <c r="H204" s="116">
        <f t="shared" si="12"/>
        <v>0</v>
      </c>
      <c r="I204" s="122" t="str">
        <f t="shared" si="13"/>
        <v>NO ADJUSTMENT</v>
      </c>
      <c r="J204" s="115">
        <f t="shared" si="14"/>
        <v>0</v>
      </c>
      <c r="K204" s="71">
        <v>0</v>
      </c>
      <c r="L204" s="116">
        <f t="shared" si="15"/>
        <v>0</v>
      </c>
      <c r="M204" s="124">
        <v>0</v>
      </c>
      <c r="N204" s="69"/>
    </row>
    <row r="205" spans="1:14" x14ac:dyDescent="0.2">
      <c r="A205" s="115">
        <v>196</v>
      </c>
      <c r="B205" s="72" t="s">
        <v>303</v>
      </c>
      <c r="C205" s="115">
        <v>12</v>
      </c>
      <c r="D205" s="71">
        <v>282</v>
      </c>
      <c r="E205" s="116">
        <v>4.2553191489361701E-2</v>
      </c>
      <c r="F205" s="115">
        <v>36</v>
      </c>
      <c r="G205" s="71">
        <v>263</v>
      </c>
      <c r="H205" s="116">
        <f t="shared" si="12"/>
        <v>0.13688212927756654</v>
      </c>
      <c r="I205" s="122" t="str">
        <f t="shared" si="13"/>
        <v>NO ADJUSTMENT</v>
      </c>
      <c r="J205" s="115">
        <f t="shared" si="14"/>
        <v>36</v>
      </c>
      <c r="K205" s="71">
        <v>148.5</v>
      </c>
      <c r="L205" s="116">
        <f t="shared" si="15"/>
        <v>0.2424</v>
      </c>
      <c r="M205" s="124">
        <v>1</v>
      </c>
      <c r="N205" s="69"/>
    </row>
    <row r="206" spans="1:14" x14ac:dyDescent="0.2">
      <c r="A206" s="115">
        <v>197</v>
      </c>
      <c r="B206" s="72" t="s">
        <v>304</v>
      </c>
      <c r="C206" s="115">
        <v>328</v>
      </c>
      <c r="D206" s="71">
        <v>1552</v>
      </c>
      <c r="E206" s="116">
        <v>0.21134020618556701</v>
      </c>
      <c r="F206" s="115">
        <v>550</v>
      </c>
      <c r="G206" s="71">
        <v>1663</v>
      </c>
      <c r="H206" s="116">
        <f t="shared" si="12"/>
        <v>0.33072760072158747</v>
      </c>
      <c r="I206" s="122" t="str">
        <f t="shared" si="13"/>
        <v>NO ADJUSTMENT</v>
      </c>
      <c r="J206" s="115">
        <f t="shared" si="14"/>
        <v>550</v>
      </c>
      <c r="K206" s="71">
        <v>1641.5</v>
      </c>
      <c r="L206" s="116">
        <f t="shared" si="15"/>
        <v>0.33510000000000001</v>
      </c>
      <c r="M206" s="124">
        <v>1</v>
      </c>
      <c r="N206" s="69"/>
    </row>
    <row r="207" spans="1:14" x14ac:dyDescent="0.2">
      <c r="A207" s="115">
        <v>198</v>
      </c>
      <c r="B207" s="72" t="s">
        <v>305</v>
      </c>
      <c r="C207" s="115">
        <v>549</v>
      </c>
      <c r="D207" s="71">
        <v>5417</v>
      </c>
      <c r="E207" s="116">
        <v>0.10134760937788444</v>
      </c>
      <c r="F207" s="115">
        <v>630</v>
      </c>
      <c r="G207" s="71">
        <v>5270</v>
      </c>
      <c r="H207" s="116">
        <f t="shared" si="12"/>
        <v>0.11954459203036052</v>
      </c>
      <c r="I207" s="122" t="str">
        <f t="shared" si="13"/>
        <v>NO ADJUSTMENT</v>
      </c>
      <c r="J207" s="115">
        <f t="shared" si="14"/>
        <v>630</v>
      </c>
      <c r="K207" s="71">
        <v>5230</v>
      </c>
      <c r="L207" s="116">
        <f t="shared" si="15"/>
        <v>0.1205</v>
      </c>
      <c r="M207" s="124">
        <v>1</v>
      </c>
      <c r="N207" s="69"/>
    </row>
    <row r="208" spans="1:14" x14ac:dyDescent="0.2">
      <c r="A208" s="115">
        <v>199</v>
      </c>
      <c r="B208" s="72" t="s">
        <v>306</v>
      </c>
      <c r="C208" s="115">
        <v>440</v>
      </c>
      <c r="D208" s="71">
        <v>5362</v>
      </c>
      <c r="E208" s="116">
        <v>8.2058933233867953E-2</v>
      </c>
      <c r="F208" s="115">
        <v>405</v>
      </c>
      <c r="G208" s="71">
        <v>5561</v>
      </c>
      <c r="H208" s="116">
        <f t="shared" si="12"/>
        <v>7.2828627944614283E-2</v>
      </c>
      <c r="I208" s="122" t="str">
        <f t="shared" si="13"/>
        <v>USE FY16%</v>
      </c>
      <c r="J208" s="115">
        <f t="shared" si="14"/>
        <v>456</v>
      </c>
      <c r="K208" s="71">
        <v>5461</v>
      </c>
      <c r="L208" s="116">
        <f t="shared" si="15"/>
        <v>8.3500000000000005E-2</v>
      </c>
      <c r="M208" s="124">
        <v>1</v>
      </c>
      <c r="N208" s="69"/>
    </row>
    <row r="209" spans="1:14" x14ac:dyDescent="0.2">
      <c r="A209" s="115">
        <v>200</v>
      </c>
      <c r="B209" s="72" t="s">
        <v>307</v>
      </c>
      <c r="C209" s="115">
        <v>0</v>
      </c>
      <c r="D209" s="71">
        <v>26</v>
      </c>
      <c r="E209" s="116">
        <v>0</v>
      </c>
      <c r="F209" s="115">
        <v>0</v>
      </c>
      <c r="G209" s="71">
        <v>22</v>
      </c>
      <c r="H209" s="116">
        <f t="shared" si="12"/>
        <v>0</v>
      </c>
      <c r="I209" s="122" t="str">
        <f t="shared" si="13"/>
        <v>NO ADJUSTMENT</v>
      </c>
      <c r="J209" s="115">
        <f t="shared" si="14"/>
        <v>0</v>
      </c>
      <c r="K209" s="71">
        <v>0</v>
      </c>
      <c r="L209" s="116">
        <f t="shared" si="15"/>
        <v>0</v>
      </c>
      <c r="M209" s="124">
        <v>0</v>
      </c>
      <c r="N209" s="69"/>
    </row>
    <row r="210" spans="1:14" x14ac:dyDescent="0.2">
      <c r="A210" s="115">
        <v>201</v>
      </c>
      <c r="B210" s="72" t="s">
        <v>308</v>
      </c>
      <c r="C210" s="115">
        <v>9938</v>
      </c>
      <c r="D210" s="71">
        <v>13211</v>
      </c>
      <c r="E210" s="116">
        <v>0.75225191128604951</v>
      </c>
      <c r="F210" s="115">
        <v>10563</v>
      </c>
      <c r="G210" s="71">
        <v>14010</v>
      </c>
      <c r="H210" s="116">
        <f t="shared" si="12"/>
        <v>0.75396145610278376</v>
      </c>
      <c r="I210" s="122" t="str">
        <f t="shared" si="13"/>
        <v>NO ADJUSTMENT</v>
      </c>
      <c r="J210" s="115">
        <f t="shared" si="14"/>
        <v>10563</v>
      </c>
      <c r="K210" s="71">
        <v>13718</v>
      </c>
      <c r="L210" s="116">
        <f t="shared" si="15"/>
        <v>0.77</v>
      </c>
      <c r="M210" s="124">
        <v>1</v>
      </c>
      <c r="N210" s="69"/>
    </row>
    <row r="211" spans="1:14" x14ac:dyDescent="0.2">
      <c r="A211" s="115">
        <v>202</v>
      </c>
      <c r="B211" s="72" t="s">
        <v>309</v>
      </c>
      <c r="C211" s="115">
        <v>0</v>
      </c>
      <c r="D211" s="71">
        <v>1</v>
      </c>
      <c r="E211" s="116">
        <v>0</v>
      </c>
      <c r="F211" s="115">
        <v>0</v>
      </c>
      <c r="G211" s="71">
        <v>3</v>
      </c>
      <c r="H211" s="116">
        <f t="shared" si="12"/>
        <v>0</v>
      </c>
      <c r="I211" s="122" t="str">
        <f t="shared" si="13"/>
        <v>NO ADJUSTMENT</v>
      </c>
      <c r="J211" s="115">
        <f t="shared" si="14"/>
        <v>0</v>
      </c>
      <c r="K211" s="71">
        <v>0</v>
      </c>
      <c r="L211" s="116">
        <f t="shared" si="15"/>
        <v>0</v>
      </c>
      <c r="M211" s="124">
        <v>0</v>
      </c>
      <c r="N211" s="69"/>
    </row>
    <row r="212" spans="1:14" x14ac:dyDescent="0.2">
      <c r="A212" s="115">
        <v>203</v>
      </c>
      <c r="B212" s="72" t="s">
        <v>310</v>
      </c>
      <c r="C212" s="115">
        <v>0</v>
      </c>
      <c r="D212" s="71">
        <v>2</v>
      </c>
      <c r="E212" s="116">
        <v>0</v>
      </c>
      <c r="F212" s="115">
        <v>0</v>
      </c>
      <c r="G212" s="71">
        <v>3</v>
      </c>
      <c r="H212" s="116">
        <f t="shared" si="12"/>
        <v>0</v>
      </c>
      <c r="I212" s="122" t="str">
        <f t="shared" si="13"/>
        <v>NO ADJUSTMENT</v>
      </c>
      <c r="J212" s="115">
        <f t="shared" si="14"/>
        <v>0</v>
      </c>
      <c r="K212" s="71">
        <v>0</v>
      </c>
      <c r="L212" s="116">
        <f t="shared" si="15"/>
        <v>0</v>
      </c>
      <c r="M212" s="124">
        <v>0</v>
      </c>
      <c r="N212" s="69"/>
    </row>
    <row r="213" spans="1:14" x14ac:dyDescent="0.2">
      <c r="A213" s="115">
        <v>204</v>
      </c>
      <c r="B213" s="72" t="s">
        <v>311</v>
      </c>
      <c r="C213" s="115">
        <v>211</v>
      </c>
      <c r="D213" s="71">
        <v>2445</v>
      </c>
      <c r="E213" s="116">
        <v>8.6298568507157461E-2</v>
      </c>
      <c r="F213" s="115">
        <v>276</v>
      </c>
      <c r="G213" s="71">
        <v>2211</v>
      </c>
      <c r="H213" s="116">
        <f t="shared" si="12"/>
        <v>0.12483039348710991</v>
      </c>
      <c r="I213" s="122" t="str">
        <f t="shared" si="13"/>
        <v>NO ADJUSTMENT</v>
      </c>
      <c r="J213" s="115">
        <f t="shared" si="14"/>
        <v>276</v>
      </c>
      <c r="K213" s="71">
        <v>2199.5</v>
      </c>
      <c r="L213" s="116">
        <f t="shared" si="15"/>
        <v>0.1255</v>
      </c>
      <c r="M213" s="124">
        <v>1</v>
      </c>
      <c r="N213" s="69"/>
    </row>
    <row r="214" spans="1:14" x14ac:dyDescent="0.2">
      <c r="A214" s="115">
        <v>205</v>
      </c>
      <c r="B214" s="72" t="s">
        <v>312</v>
      </c>
      <c r="C214" s="115">
        <v>0</v>
      </c>
      <c r="D214" s="71">
        <v>0</v>
      </c>
      <c r="E214" s="116" t="s">
        <v>554</v>
      </c>
      <c r="F214" s="115">
        <v>0</v>
      </c>
      <c r="G214" s="71">
        <v>0</v>
      </c>
      <c r="H214" s="116">
        <f t="shared" si="12"/>
        <v>0</v>
      </c>
      <c r="I214" s="122" t="str">
        <f t="shared" si="13"/>
        <v>NO ADJUSTMENT</v>
      </c>
      <c r="J214" s="115">
        <f t="shared" si="14"/>
        <v>0</v>
      </c>
      <c r="K214" s="71">
        <v>0</v>
      </c>
      <c r="L214" s="116">
        <f t="shared" si="15"/>
        <v>0</v>
      </c>
      <c r="M214" s="124">
        <v>0</v>
      </c>
      <c r="N214" s="69"/>
    </row>
    <row r="215" spans="1:14" x14ac:dyDescent="0.2">
      <c r="A215" s="115">
        <v>206</v>
      </c>
      <c r="B215" s="72" t="s">
        <v>313</v>
      </c>
      <c r="C215" s="115">
        <v>0</v>
      </c>
      <c r="D215" s="71">
        <v>0</v>
      </c>
      <c r="E215" s="116" t="s">
        <v>554</v>
      </c>
      <c r="F215" s="115">
        <v>0</v>
      </c>
      <c r="G215" s="71">
        <v>0</v>
      </c>
      <c r="H215" s="116">
        <f t="shared" si="12"/>
        <v>0</v>
      </c>
      <c r="I215" s="122" t="str">
        <f t="shared" si="13"/>
        <v>NO ADJUSTMENT</v>
      </c>
      <c r="J215" s="115">
        <f t="shared" si="14"/>
        <v>0</v>
      </c>
      <c r="K215" s="71">
        <v>0</v>
      </c>
      <c r="L215" s="116">
        <f t="shared" si="15"/>
        <v>0</v>
      </c>
      <c r="M215" s="124">
        <v>0</v>
      </c>
      <c r="N215" s="69"/>
    </row>
    <row r="216" spans="1:14" x14ac:dyDescent="0.2">
      <c r="A216" s="115">
        <v>207</v>
      </c>
      <c r="B216" s="72" t="s">
        <v>314</v>
      </c>
      <c r="C216" s="115">
        <v>1630</v>
      </c>
      <c r="D216" s="71">
        <v>12711</v>
      </c>
      <c r="E216" s="116">
        <v>0.12823538667296042</v>
      </c>
      <c r="F216" s="115">
        <v>1406</v>
      </c>
      <c r="G216" s="71">
        <v>12113</v>
      </c>
      <c r="H216" s="116">
        <f t="shared" si="12"/>
        <v>0.11607363989102618</v>
      </c>
      <c r="I216" s="122" t="str">
        <f t="shared" si="13"/>
        <v>USE FY16%</v>
      </c>
      <c r="J216" s="115">
        <f t="shared" si="14"/>
        <v>1553</v>
      </c>
      <c r="K216" s="71">
        <v>11966.5</v>
      </c>
      <c r="L216" s="116">
        <f t="shared" si="15"/>
        <v>0.1298</v>
      </c>
      <c r="M216" s="124">
        <v>1</v>
      </c>
      <c r="N216" s="69"/>
    </row>
    <row r="217" spans="1:14" x14ac:dyDescent="0.2">
      <c r="A217" s="115">
        <v>208</v>
      </c>
      <c r="B217" s="72" t="s">
        <v>315</v>
      </c>
      <c r="C217" s="115">
        <v>48</v>
      </c>
      <c r="D217" s="71">
        <v>803</v>
      </c>
      <c r="E217" s="116">
        <v>5.9775840597758409E-2</v>
      </c>
      <c r="F217" s="115">
        <v>66</v>
      </c>
      <c r="G217" s="71">
        <v>968</v>
      </c>
      <c r="H217" s="116">
        <f t="shared" si="12"/>
        <v>6.8181818181818177E-2</v>
      </c>
      <c r="I217" s="122" t="str">
        <f t="shared" si="13"/>
        <v>NO ADJUSTMENT</v>
      </c>
      <c r="J217" s="115">
        <f t="shared" si="14"/>
        <v>66</v>
      </c>
      <c r="K217" s="71">
        <v>973</v>
      </c>
      <c r="L217" s="116">
        <f t="shared" si="15"/>
        <v>6.7799999999999999E-2</v>
      </c>
      <c r="M217" s="124">
        <v>1</v>
      </c>
      <c r="N217" s="69"/>
    </row>
    <row r="218" spans="1:14" x14ac:dyDescent="0.2">
      <c r="A218" s="115">
        <v>209</v>
      </c>
      <c r="B218" s="72" t="s">
        <v>316</v>
      </c>
      <c r="C218" s="115">
        <v>973</v>
      </c>
      <c r="D218" s="71">
        <v>1545</v>
      </c>
      <c r="E218" s="116">
        <v>0.62977346278317148</v>
      </c>
      <c r="F218" s="115">
        <v>874</v>
      </c>
      <c r="G218" s="71">
        <v>1308</v>
      </c>
      <c r="H218" s="116">
        <f t="shared" si="12"/>
        <v>0.66819571865443428</v>
      </c>
      <c r="I218" s="122" t="str">
        <f t="shared" si="13"/>
        <v>NO ADJUSTMENT</v>
      </c>
      <c r="J218" s="115">
        <f t="shared" si="14"/>
        <v>874</v>
      </c>
      <c r="K218" s="71">
        <v>1235.5</v>
      </c>
      <c r="L218" s="116">
        <f t="shared" si="15"/>
        <v>0.70740000000000003</v>
      </c>
      <c r="M218" s="124">
        <v>1</v>
      </c>
      <c r="N218" s="69"/>
    </row>
    <row r="219" spans="1:14" x14ac:dyDescent="0.2">
      <c r="A219" s="115">
        <v>210</v>
      </c>
      <c r="B219" s="72" t="s">
        <v>317</v>
      </c>
      <c r="C219" s="115">
        <v>809</v>
      </c>
      <c r="D219" s="71">
        <v>2767</v>
      </c>
      <c r="E219" s="116">
        <v>0.29237441272135889</v>
      </c>
      <c r="F219" s="115">
        <v>780</v>
      </c>
      <c r="G219" s="71">
        <v>2656</v>
      </c>
      <c r="H219" s="116">
        <f t="shared" si="12"/>
        <v>0.29367469879518071</v>
      </c>
      <c r="I219" s="122" t="str">
        <f t="shared" si="13"/>
        <v>NO ADJUSTMENT</v>
      </c>
      <c r="J219" s="115">
        <f t="shared" si="14"/>
        <v>780</v>
      </c>
      <c r="K219" s="71">
        <v>2733</v>
      </c>
      <c r="L219" s="116">
        <f t="shared" si="15"/>
        <v>0.28539999999999999</v>
      </c>
      <c r="M219" s="124">
        <v>1</v>
      </c>
      <c r="N219" s="69"/>
    </row>
    <row r="220" spans="1:14" x14ac:dyDescent="0.2">
      <c r="A220" s="115">
        <v>211</v>
      </c>
      <c r="B220" s="72" t="s">
        <v>318</v>
      </c>
      <c r="C220" s="115">
        <v>812</v>
      </c>
      <c r="D220" s="71">
        <v>4834</v>
      </c>
      <c r="E220" s="116">
        <v>0.1679768307819611</v>
      </c>
      <c r="F220" s="115">
        <v>929</v>
      </c>
      <c r="G220" s="71">
        <v>4600</v>
      </c>
      <c r="H220" s="116">
        <f t="shared" si="12"/>
        <v>0.20195652173913042</v>
      </c>
      <c r="I220" s="122" t="str">
        <f t="shared" si="13"/>
        <v>NO ADJUSTMENT</v>
      </c>
      <c r="J220" s="115">
        <f t="shared" si="14"/>
        <v>929</v>
      </c>
      <c r="K220" s="71">
        <v>4485</v>
      </c>
      <c r="L220" s="116">
        <f t="shared" si="15"/>
        <v>0.20710000000000001</v>
      </c>
      <c r="M220" s="124">
        <v>1</v>
      </c>
      <c r="N220" s="69"/>
    </row>
    <row r="221" spans="1:14" x14ac:dyDescent="0.2">
      <c r="A221" s="115">
        <v>212</v>
      </c>
      <c r="B221" s="72" t="s">
        <v>319</v>
      </c>
      <c r="C221" s="115">
        <v>811</v>
      </c>
      <c r="D221" s="71">
        <v>4558</v>
      </c>
      <c r="E221" s="116">
        <v>0.17792891619131199</v>
      </c>
      <c r="F221" s="115">
        <v>913</v>
      </c>
      <c r="G221" s="71">
        <v>4093</v>
      </c>
      <c r="H221" s="116">
        <f t="shared" si="12"/>
        <v>0.22306376740776937</v>
      </c>
      <c r="I221" s="122" t="str">
        <f t="shared" si="13"/>
        <v>NO ADJUSTMENT</v>
      </c>
      <c r="J221" s="115">
        <f t="shared" si="14"/>
        <v>913</v>
      </c>
      <c r="K221" s="71">
        <v>4015.5</v>
      </c>
      <c r="L221" s="116">
        <f t="shared" si="15"/>
        <v>0.22739999999999999</v>
      </c>
      <c r="M221" s="124">
        <v>1</v>
      </c>
      <c r="N221" s="69"/>
    </row>
    <row r="222" spans="1:14" x14ac:dyDescent="0.2">
      <c r="A222" s="115">
        <v>213</v>
      </c>
      <c r="B222" s="72" t="s">
        <v>320</v>
      </c>
      <c r="C222" s="115">
        <v>185</v>
      </c>
      <c r="D222" s="71">
        <v>1755</v>
      </c>
      <c r="E222" s="116">
        <v>0.10541310541310542</v>
      </c>
      <c r="F222" s="115">
        <v>249</v>
      </c>
      <c r="G222" s="71">
        <v>1567</v>
      </c>
      <c r="H222" s="116">
        <f t="shared" si="12"/>
        <v>0.15890236119974474</v>
      </c>
      <c r="I222" s="122" t="str">
        <f t="shared" si="13"/>
        <v>NO ADJUSTMENT</v>
      </c>
      <c r="J222" s="115">
        <f t="shared" si="14"/>
        <v>249</v>
      </c>
      <c r="K222" s="71">
        <v>1528</v>
      </c>
      <c r="L222" s="116">
        <f t="shared" si="15"/>
        <v>0.16300000000000001</v>
      </c>
      <c r="M222" s="124">
        <v>1</v>
      </c>
      <c r="N222" s="69"/>
    </row>
    <row r="223" spans="1:14" x14ac:dyDescent="0.2">
      <c r="A223" s="115">
        <v>214</v>
      </c>
      <c r="B223" s="72" t="s">
        <v>321</v>
      </c>
      <c r="C223" s="115">
        <v>802</v>
      </c>
      <c r="D223" s="71">
        <v>2435</v>
      </c>
      <c r="E223" s="116">
        <v>0.32936344969199177</v>
      </c>
      <c r="F223" s="115">
        <v>700</v>
      </c>
      <c r="G223" s="71">
        <v>2023</v>
      </c>
      <c r="H223" s="116">
        <f t="shared" si="12"/>
        <v>0.34602076124567471</v>
      </c>
      <c r="I223" s="122" t="str">
        <f t="shared" si="13"/>
        <v>NO ADJUSTMENT</v>
      </c>
      <c r="J223" s="115">
        <f t="shared" si="14"/>
        <v>700</v>
      </c>
      <c r="K223" s="71">
        <v>1898.5</v>
      </c>
      <c r="L223" s="116">
        <f t="shared" si="15"/>
        <v>0.36870000000000003</v>
      </c>
      <c r="M223" s="124">
        <v>1</v>
      </c>
      <c r="N223" s="69"/>
    </row>
    <row r="224" spans="1:14" x14ac:dyDescent="0.2">
      <c r="A224" s="115">
        <v>215</v>
      </c>
      <c r="B224" s="72" t="s">
        <v>322</v>
      </c>
      <c r="C224" s="115">
        <v>236</v>
      </c>
      <c r="D224" s="71">
        <v>635</v>
      </c>
      <c r="E224" s="116">
        <v>0.37165354330708661</v>
      </c>
      <c r="F224" s="115">
        <v>198</v>
      </c>
      <c r="G224" s="71">
        <v>573</v>
      </c>
      <c r="H224" s="116">
        <f t="shared" si="12"/>
        <v>0.34554973821989526</v>
      </c>
      <c r="I224" s="122" t="str">
        <f t="shared" si="13"/>
        <v>USE FY16%</v>
      </c>
      <c r="J224" s="115">
        <f t="shared" si="14"/>
        <v>213</v>
      </c>
      <c r="K224" s="71">
        <v>503.5</v>
      </c>
      <c r="L224" s="116">
        <f t="shared" si="15"/>
        <v>0.42299999999999999</v>
      </c>
      <c r="M224" s="124">
        <v>1</v>
      </c>
      <c r="N224" s="69"/>
    </row>
    <row r="225" spans="1:14" x14ac:dyDescent="0.2">
      <c r="A225" s="115">
        <v>216</v>
      </c>
      <c r="B225" s="72" t="s">
        <v>323</v>
      </c>
      <c r="C225" s="115">
        <v>0</v>
      </c>
      <c r="D225" s="71">
        <v>2</v>
      </c>
      <c r="E225" s="116">
        <v>0</v>
      </c>
      <c r="F225" s="115">
        <v>0</v>
      </c>
      <c r="G225" s="71">
        <v>1</v>
      </c>
      <c r="H225" s="116">
        <f t="shared" si="12"/>
        <v>0</v>
      </c>
      <c r="I225" s="122" t="str">
        <f t="shared" si="13"/>
        <v>NO ADJUSTMENT</v>
      </c>
      <c r="J225" s="115">
        <f t="shared" si="14"/>
        <v>0</v>
      </c>
      <c r="K225" s="71">
        <v>0</v>
      </c>
      <c r="L225" s="116">
        <f t="shared" si="15"/>
        <v>0</v>
      </c>
      <c r="M225" s="124">
        <v>0</v>
      </c>
      <c r="N225" s="69"/>
    </row>
    <row r="226" spans="1:14" x14ac:dyDescent="0.2">
      <c r="A226" s="115">
        <v>217</v>
      </c>
      <c r="B226" s="72" t="s">
        <v>324</v>
      </c>
      <c r="C226" s="115">
        <v>227</v>
      </c>
      <c r="D226" s="71">
        <v>2501</v>
      </c>
      <c r="E226" s="116">
        <v>9.076369452219113E-2</v>
      </c>
      <c r="F226" s="115">
        <v>225</v>
      </c>
      <c r="G226" s="71">
        <v>2243</v>
      </c>
      <c r="H226" s="116">
        <f t="shared" si="12"/>
        <v>0.10031208203299152</v>
      </c>
      <c r="I226" s="122" t="str">
        <f t="shared" si="13"/>
        <v>NO ADJUSTMENT</v>
      </c>
      <c r="J226" s="115">
        <f t="shared" si="14"/>
        <v>225</v>
      </c>
      <c r="K226" s="71">
        <v>2205</v>
      </c>
      <c r="L226" s="116">
        <f t="shared" si="15"/>
        <v>0.10199999999999999</v>
      </c>
      <c r="M226" s="124">
        <v>1</v>
      </c>
      <c r="N226" s="69"/>
    </row>
    <row r="227" spans="1:14" x14ac:dyDescent="0.2">
      <c r="A227" s="115">
        <v>218</v>
      </c>
      <c r="B227" s="72" t="s">
        <v>325</v>
      </c>
      <c r="C227" s="115">
        <v>491</v>
      </c>
      <c r="D227" s="71">
        <v>2611</v>
      </c>
      <c r="E227" s="116">
        <v>0.18805055534278053</v>
      </c>
      <c r="F227" s="115">
        <v>582</v>
      </c>
      <c r="G227" s="71">
        <v>2301</v>
      </c>
      <c r="H227" s="116">
        <f t="shared" si="12"/>
        <v>0.25293350717079532</v>
      </c>
      <c r="I227" s="122" t="str">
        <f t="shared" si="13"/>
        <v>NO ADJUSTMENT</v>
      </c>
      <c r="J227" s="115">
        <f t="shared" si="14"/>
        <v>582</v>
      </c>
      <c r="K227" s="71">
        <v>2406.5</v>
      </c>
      <c r="L227" s="116">
        <f t="shared" si="15"/>
        <v>0.24179999999999999</v>
      </c>
      <c r="M227" s="124">
        <v>1</v>
      </c>
      <c r="N227" s="69"/>
    </row>
    <row r="228" spans="1:14" x14ac:dyDescent="0.2">
      <c r="A228" s="115">
        <v>219</v>
      </c>
      <c r="B228" s="72" t="s">
        <v>326</v>
      </c>
      <c r="C228" s="115">
        <v>120</v>
      </c>
      <c r="D228" s="71">
        <v>2202</v>
      </c>
      <c r="E228" s="116">
        <v>5.4495912806539509E-2</v>
      </c>
      <c r="F228" s="115">
        <v>108</v>
      </c>
      <c r="G228" s="71">
        <v>2138</v>
      </c>
      <c r="H228" s="116">
        <f t="shared" si="12"/>
        <v>5.0514499532273154E-2</v>
      </c>
      <c r="I228" s="122" t="str">
        <f t="shared" si="13"/>
        <v>USE FY16%</v>
      </c>
      <c r="J228" s="115">
        <f t="shared" si="14"/>
        <v>117</v>
      </c>
      <c r="K228" s="71">
        <v>2105</v>
      </c>
      <c r="L228" s="116">
        <f t="shared" si="15"/>
        <v>5.5599999999999997E-2</v>
      </c>
      <c r="M228" s="124">
        <v>1</v>
      </c>
      <c r="N228" s="69"/>
    </row>
    <row r="229" spans="1:14" x14ac:dyDescent="0.2">
      <c r="A229" s="115">
        <v>220</v>
      </c>
      <c r="B229" s="72" t="s">
        <v>327</v>
      </c>
      <c r="C229" s="115">
        <v>1014</v>
      </c>
      <c r="D229" s="71">
        <v>3492</v>
      </c>
      <c r="E229" s="116">
        <v>0.29037800687285226</v>
      </c>
      <c r="F229" s="115">
        <v>1117</v>
      </c>
      <c r="G229" s="71">
        <v>3494</v>
      </c>
      <c r="H229" s="116">
        <f t="shared" si="12"/>
        <v>0.31969089868345735</v>
      </c>
      <c r="I229" s="122" t="str">
        <f t="shared" si="13"/>
        <v>NO ADJUSTMENT</v>
      </c>
      <c r="J229" s="115">
        <f t="shared" si="14"/>
        <v>1117</v>
      </c>
      <c r="K229" s="71">
        <v>3412</v>
      </c>
      <c r="L229" s="116">
        <f t="shared" si="15"/>
        <v>0.32740000000000002</v>
      </c>
      <c r="M229" s="124">
        <v>1</v>
      </c>
      <c r="N229" s="69"/>
    </row>
    <row r="230" spans="1:14" x14ac:dyDescent="0.2">
      <c r="A230" s="115">
        <v>221</v>
      </c>
      <c r="B230" s="72" t="s">
        <v>328</v>
      </c>
      <c r="C230" s="115">
        <v>162</v>
      </c>
      <c r="D230" s="71">
        <v>434</v>
      </c>
      <c r="E230" s="116">
        <v>0.37327188940092165</v>
      </c>
      <c r="F230" s="115">
        <v>169</v>
      </c>
      <c r="G230" s="71">
        <v>438</v>
      </c>
      <c r="H230" s="116">
        <f t="shared" si="12"/>
        <v>0.38584474885844749</v>
      </c>
      <c r="I230" s="122" t="str">
        <f t="shared" si="13"/>
        <v>NO ADJUSTMENT</v>
      </c>
      <c r="J230" s="115">
        <f t="shared" si="14"/>
        <v>169</v>
      </c>
      <c r="K230" s="71">
        <v>441.5</v>
      </c>
      <c r="L230" s="116">
        <f t="shared" si="15"/>
        <v>0.38279999999999997</v>
      </c>
      <c r="M230" s="124">
        <v>1</v>
      </c>
      <c r="N230" s="69"/>
    </row>
    <row r="231" spans="1:14" x14ac:dyDescent="0.2">
      <c r="A231" s="115">
        <v>222</v>
      </c>
      <c r="B231" s="72" t="s">
        <v>329</v>
      </c>
      <c r="C231" s="115">
        <v>0</v>
      </c>
      <c r="D231" s="71">
        <v>1</v>
      </c>
      <c r="E231" s="116">
        <v>0</v>
      </c>
      <c r="F231" s="115">
        <v>0</v>
      </c>
      <c r="G231" s="71">
        <v>3</v>
      </c>
      <c r="H231" s="116">
        <f t="shared" si="12"/>
        <v>0</v>
      </c>
      <c r="I231" s="122" t="str">
        <f t="shared" si="13"/>
        <v>NO ADJUSTMENT</v>
      </c>
      <c r="J231" s="115">
        <f t="shared" si="14"/>
        <v>0</v>
      </c>
      <c r="K231" s="71">
        <v>0</v>
      </c>
      <c r="L231" s="116">
        <f t="shared" si="15"/>
        <v>0</v>
      </c>
      <c r="M231" s="124">
        <v>0</v>
      </c>
      <c r="N231" s="69"/>
    </row>
    <row r="232" spans="1:14" x14ac:dyDescent="0.2">
      <c r="A232" s="115">
        <v>223</v>
      </c>
      <c r="B232" s="72" t="s">
        <v>330</v>
      </c>
      <c r="C232" s="115">
        <v>358</v>
      </c>
      <c r="D232" s="71">
        <v>626</v>
      </c>
      <c r="E232" s="116">
        <v>0.5718849840255591</v>
      </c>
      <c r="F232" s="115">
        <v>306</v>
      </c>
      <c r="G232" s="71">
        <v>532</v>
      </c>
      <c r="H232" s="116">
        <f t="shared" si="12"/>
        <v>0.57518796992481203</v>
      </c>
      <c r="I232" s="122" t="str">
        <f t="shared" si="13"/>
        <v>NO ADJUSTMENT</v>
      </c>
      <c r="J232" s="115">
        <f t="shared" si="14"/>
        <v>306</v>
      </c>
      <c r="K232" s="71">
        <v>463.5</v>
      </c>
      <c r="L232" s="116">
        <f t="shared" si="15"/>
        <v>0.66020000000000001</v>
      </c>
      <c r="M232" s="124">
        <v>1</v>
      </c>
      <c r="N232" s="69"/>
    </row>
    <row r="233" spans="1:14" x14ac:dyDescent="0.2">
      <c r="A233" s="115">
        <v>224</v>
      </c>
      <c r="B233" s="72" t="s">
        <v>331</v>
      </c>
      <c r="C233" s="115">
        <v>55</v>
      </c>
      <c r="D233" s="71">
        <v>223</v>
      </c>
      <c r="E233" s="116">
        <v>0.24663677130044842</v>
      </c>
      <c r="F233" s="115">
        <v>62</v>
      </c>
      <c r="G233" s="71">
        <v>183</v>
      </c>
      <c r="H233" s="116">
        <f t="shared" si="12"/>
        <v>0.33879781420765026</v>
      </c>
      <c r="I233" s="122" t="str">
        <f t="shared" si="13"/>
        <v>NO ADJUSTMENT</v>
      </c>
      <c r="J233" s="115">
        <f t="shared" si="14"/>
        <v>62</v>
      </c>
      <c r="K233" s="71">
        <v>175</v>
      </c>
      <c r="L233" s="116">
        <f t="shared" si="15"/>
        <v>0.3543</v>
      </c>
      <c r="M233" s="124">
        <v>1</v>
      </c>
      <c r="N233" s="69"/>
    </row>
    <row r="234" spans="1:14" x14ac:dyDescent="0.2">
      <c r="A234" s="115">
        <v>225</v>
      </c>
      <c r="B234" s="72" t="s">
        <v>332</v>
      </c>
      <c r="C234" s="115">
        <v>0</v>
      </c>
      <c r="D234" s="71">
        <v>0</v>
      </c>
      <c r="E234" s="116" t="s">
        <v>554</v>
      </c>
      <c r="F234" s="115">
        <v>0</v>
      </c>
      <c r="G234" s="71">
        <v>0</v>
      </c>
      <c r="H234" s="116">
        <f t="shared" si="12"/>
        <v>0</v>
      </c>
      <c r="I234" s="122" t="str">
        <f t="shared" si="13"/>
        <v>NO ADJUSTMENT</v>
      </c>
      <c r="J234" s="115">
        <f t="shared" si="14"/>
        <v>0</v>
      </c>
      <c r="K234" s="71">
        <v>0</v>
      </c>
      <c r="L234" s="116">
        <f t="shared" si="15"/>
        <v>0</v>
      </c>
      <c r="M234" s="124">
        <v>0</v>
      </c>
      <c r="N234" s="69"/>
    </row>
    <row r="235" spans="1:14" x14ac:dyDescent="0.2">
      <c r="A235" s="115">
        <v>226</v>
      </c>
      <c r="B235" s="72" t="s">
        <v>333</v>
      </c>
      <c r="C235" s="115">
        <v>697</v>
      </c>
      <c r="D235" s="71">
        <v>1934</v>
      </c>
      <c r="E235" s="116">
        <v>0.36039296794208892</v>
      </c>
      <c r="F235" s="115">
        <v>574</v>
      </c>
      <c r="G235" s="71">
        <v>1563</v>
      </c>
      <c r="H235" s="116">
        <f t="shared" si="12"/>
        <v>0.36724248240563018</v>
      </c>
      <c r="I235" s="122" t="str">
        <f t="shared" si="13"/>
        <v>NO ADJUSTMENT</v>
      </c>
      <c r="J235" s="115">
        <f t="shared" si="14"/>
        <v>574</v>
      </c>
      <c r="K235" s="71">
        <v>1467</v>
      </c>
      <c r="L235" s="116">
        <f t="shared" si="15"/>
        <v>0.39129999999999998</v>
      </c>
      <c r="M235" s="124">
        <v>1</v>
      </c>
      <c r="N235" s="69"/>
    </row>
    <row r="236" spans="1:14" x14ac:dyDescent="0.2">
      <c r="A236" s="115">
        <v>227</v>
      </c>
      <c r="B236" s="72" t="s">
        <v>334</v>
      </c>
      <c r="C236" s="115">
        <v>683</v>
      </c>
      <c r="D236" s="71">
        <v>1501</v>
      </c>
      <c r="E236" s="116">
        <v>0.45502998001332445</v>
      </c>
      <c r="F236" s="115">
        <v>643</v>
      </c>
      <c r="G236" s="71">
        <v>1318</v>
      </c>
      <c r="H236" s="116">
        <f t="shared" si="12"/>
        <v>0.48786039453717756</v>
      </c>
      <c r="I236" s="122" t="str">
        <f t="shared" si="13"/>
        <v>NO ADJUSTMENT</v>
      </c>
      <c r="J236" s="115">
        <f t="shared" si="14"/>
        <v>643</v>
      </c>
      <c r="K236" s="71">
        <v>1202</v>
      </c>
      <c r="L236" s="116">
        <f t="shared" si="15"/>
        <v>0.53490000000000004</v>
      </c>
      <c r="M236" s="124">
        <v>1</v>
      </c>
      <c r="N236" s="69"/>
    </row>
    <row r="237" spans="1:14" x14ac:dyDescent="0.2">
      <c r="A237" s="115">
        <v>228</v>
      </c>
      <c r="B237" s="72" t="s">
        <v>335</v>
      </c>
      <c r="C237" s="115">
        <v>0</v>
      </c>
      <c r="D237" s="71">
        <v>0</v>
      </c>
      <c r="E237" s="116" t="s">
        <v>554</v>
      </c>
      <c r="F237" s="115">
        <v>0</v>
      </c>
      <c r="G237" s="71">
        <v>0</v>
      </c>
      <c r="H237" s="116">
        <f t="shared" si="12"/>
        <v>0</v>
      </c>
      <c r="I237" s="122" t="str">
        <f t="shared" si="13"/>
        <v>NO ADJUSTMENT</v>
      </c>
      <c r="J237" s="115">
        <f t="shared" si="14"/>
        <v>0</v>
      </c>
      <c r="K237" s="71">
        <v>0</v>
      </c>
      <c r="L237" s="116">
        <f t="shared" si="15"/>
        <v>0</v>
      </c>
      <c r="M237" s="124">
        <v>0</v>
      </c>
      <c r="N237" s="69"/>
    </row>
    <row r="238" spans="1:14" x14ac:dyDescent="0.2">
      <c r="A238" s="115">
        <v>229</v>
      </c>
      <c r="B238" s="72" t="s">
        <v>336</v>
      </c>
      <c r="C238" s="115">
        <v>2215</v>
      </c>
      <c r="D238" s="71">
        <v>5970</v>
      </c>
      <c r="E238" s="116">
        <v>0.37102177554438859</v>
      </c>
      <c r="F238" s="115">
        <v>2375</v>
      </c>
      <c r="G238" s="71">
        <v>5877</v>
      </c>
      <c r="H238" s="116">
        <f t="shared" si="12"/>
        <v>0.40411774714990639</v>
      </c>
      <c r="I238" s="122" t="str">
        <f t="shared" si="13"/>
        <v>NO ADJUSTMENT</v>
      </c>
      <c r="J238" s="115">
        <f t="shared" si="14"/>
        <v>2375</v>
      </c>
      <c r="K238" s="71">
        <v>5770.5</v>
      </c>
      <c r="L238" s="116">
        <f t="shared" si="15"/>
        <v>0.41160000000000002</v>
      </c>
      <c r="M238" s="124">
        <v>1</v>
      </c>
      <c r="N238" s="69"/>
    </row>
    <row r="239" spans="1:14" x14ac:dyDescent="0.2">
      <c r="A239" s="115">
        <v>230</v>
      </c>
      <c r="B239" s="72" t="s">
        <v>337</v>
      </c>
      <c r="C239" s="115">
        <v>19</v>
      </c>
      <c r="D239" s="71">
        <v>73</v>
      </c>
      <c r="E239" s="116">
        <v>0.26027397260273971</v>
      </c>
      <c r="F239" s="115">
        <v>15</v>
      </c>
      <c r="G239" s="71">
        <v>70</v>
      </c>
      <c r="H239" s="116">
        <f t="shared" si="12"/>
        <v>0.21428571428571427</v>
      </c>
      <c r="I239" s="122" t="str">
        <f t="shared" si="13"/>
        <v>USE FY16%</v>
      </c>
      <c r="J239" s="115">
        <f t="shared" si="14"/>
        <v>18</v>
      </c>
      <c r="K239" s="71">
        <v>107</v>
      </c>
      <c r="L239" s="116">
        <f t="shared" si="15"/>
        <v>0.16819999999999999</v>
      </c>
      <c r="M239" s="124">
        <v>1</v>
      </c>
      <c r="N239" s="69"/>
    </row>
    <row r="240" spans="1:14" x14ac:dyDescent="0.2">
      <c r="A240" s="115">
        <v>231</v>
      </c>
      <c r="B240" s="72" t="s">
        <v>338</v>
      </c>
      <c r="C240" s="115">
        <v>566</v>
      </c>
      <c r="D240" s="71">
        <v>3179</v>
      </c>
      <c r="E240" s="116">
        <v>0.17804340987731992</v>
      </c>
      <c r="F240" s="115">
        <v>456</v>
      </c>
      <c r="G240" s="71">
        <v>2740</v>
      </c>
      <c r="H240" s="116">
        <f t="shared" si="12"/>
        <v>0.16642335766423358</v>
      </c>
      <c r="I240" s="122" t="str">
        <f t="shared" si="13"/>
        <v>USE FY16%</v>
      </c>
      <c r="J240" s="115">
        <f t="shared" si="14"/>
        <v>488</v>
      </c>
      <c r="K240" s="71">
        <v>2628.5</v>
      </c>
      <c r="L240" s="116">
        <f t="shared" si="15"/>
        <v>0.1857</v>
      </c>
      <c r="M240" s="124">
        <v>1</v>
      </c>
      <c r="N240" s="69"/>
    </row>
    <row r="241" spans="1:14" x14ac:dyDescent="0.2">
      <c r="A241" s="115">
        <v>232</v>
      </c>
      <c r="B241" s="72" t="s">
        <v>339</v>
      </c>
      <c r="C241" s="115">
        <v>0</v>
      </c>
      <c r="D241" s="71">
        <v>0</v>
      </c>
      <c r="E241" s="116" t="s">
        <v>554</v>
      </c>
      <c r="F241" s="115">
        <v>0</v>
      </c>
      <c r="G241" s="71">
        <v>0</v>
      </c>
      <c r="H241" s="116">
        <f t="shared" si="12"/>
        <v>0</v>
      </c>
      <c r="I241" s="122" t="str">
        <f t="shared" si="13"/>
        <v>NO ADJUSTMENT</v>
      </c>
      <c r="J241" s="115">
        <f t="shared" si="14"/>
        <v>0</v>
      </c>
      <c r="K241" s="71">
        <v>0</v>
      </c>
      <c r="L241" s="116">
        <f t="shared" si="15"/>
        <v>0</v>
      </c>
      <c r="M241" s="124">
        <v>0</v>
      </c>
      <c r="N241" s="69"/>
    </row>
    <row r="242" spans="1:14" x14ac:dyDescent="0.2">
      <c r="A242" s="115">
        <v>233</v>
      </c>
      <c r="B242" s="72" t="s">
        <v>340</v>
      </c>
      <c r="C242" s="115">
        <v>0</v>
      </c>
      <c r="D242" s="71">
        <v>8</v>
      </c>
      <c r="E242" s="116">
        <v>0</v>
      </c>
      <c r="F242" s="115">
        <v>0</v>
      </c>
      <c r="G242" s="71">
        <v>9</v>
      </c>
      <c r="H242" s="116">
        <f t="shared" si="12"/>
        <v>0</v>
      </c>
      <c r="I242" s="122" t="str">
        <f t="shared" si="13"/>
        <v>NO ADJUSTMENT</v>
      </c>
      <c r="J242" s="115">
        <f t="shared" si="14"/>
        <v>0</v>
      </c>
      <c r="K242" s="71">
        <v>0</v>
      </c>
      <c r="L242" s="116">
        <f t="shared" si="15"/>
        <v>0</v>
      </c>
      <c r="M242" s="124">
        <v>0</v>
      </c>
      <c r="N242" s="69"/>
    </row>
    <row r="243" spans="1:14" x14ac:dyDescent="0.2">
      <c r="A243" s="115">
        <v>234</v>
      </c>
      <c r="B243" s="72" t="s">
        <v>341</v>
      </c>
      <c r="C243" s="115">
        <v>33</v>
      </c>
      <c r="D243" s="71">
        <v>58</v>
      </c>
      <c r="E243" s="116">
        <v>0.56896551724137934</v>
      </c>
      <c r="F243" s="115">
        <v>39</v>
      </c>
      <c r="G243" s="71">
        <v>67</v>
      </c>
      <c r="H243" s="116">
        <f t="shared" si="12"/>
        <v>0.58208955223880599</v>
      </c>
      <c r="I243" s="122" t="str">
        <f t="shared" si="13"/>
        <v>NO ADJUSTMENT</v>
      </c>
      <c r="J243" s="115">
        <f t="shared" si="14"/>
        <v>39</v>
      </c>
      <c r="K243" s="71">
        <v>123</v>
      </c>
      <c r="L243" s="116">
        <f t="shared" si="15"/>
        <v>0.31709999999999999</v>
      </c>
      <c r="M243" s="124">
        <v>1</v>
      </c>
      <c r="N243" s="69"/>
    </row>
    <row r="244" spans="1:14" x14ac:dyDescent="0.2">
      <c r="A244" s="115">
        <v>235</v>
      </c>
      <c r="B244" s="72" t="s">
        <v>342</v>
      </c>
      <c r="C244" s="115">
        <v>0</v>
      </c>
      <c r="D244" s="71">
        <v>0</v>
      </c>
      <c r="E244" s="116" t="s">
        <v>554</v>
      </c>
      <c r="F244" s="115">
        <v>0</v>
      </c>
      <c r="G244" s="71">
        <v>0</v>
      </c>
      <c r="H244" s="116">
        <f t="shared" si="12"/>
        <v>0</v>
      </c>
      <c r="I244" s="122" t="str">
        <f t="shared" si="13"/>
        <v>NO ADJUSTMENT</v>
      </c>
      <c r="J244" s="115">
        <f t="shared" si="14"/>
        <v>0</v>
      </c>
      <c r="K244" s="71">
        <v>0</v>
      </c>
      <c r="L244" s="116">
        <f t="shared" si="15"/>
        <v>0</v>
      </c>
      <c r="M244" s="124">
        <v>0</v>
      </c>
      <c r="N244" s="69"/>
    </row>
    <row r="245" spans="1:14" x14ac:dyDescent="0.2">
      <c r="A245" s="115">
        <v>236</v>
      </c>
      <c r="B245" s="72" t="s">
        <v>343</v>
      </c>
      <c r="C245" s="115">
        <v>3760</v>
      </c>
      <c r="D245" s="71">
        <v>6192</v>
      </c>
      <c r="E245" s="116">
        <v>0.60723514211886309</v>
      </c>
      <c r="F245" s="115">
        <v>3201</v>
      </c>
      <c r="G245" s="71">
        <v>5707</v>
      </c>
      <c r="H245" s="116">
        <f t="shared" si="12"/>
        <v>0.56089013492202555</v>
      </c>
      <c r="I245" s="122" t="str">
        <f t="shared" si="13"/>
        <v>USE FY16%</v>
      </c>
      <c r="J245" s="115">
        <f t="shared" si="14"/>
        <v>3465</v>
      </c>
      <c r="K245" s="71">
        <v>5176</v>
      </c>
      <c r="L245" s="116">
        <f t="shared" si="15"/>
        <v>0.6694</v>
      </c>
      <c r="M245" s="124">
        <v>1</v>
      </c>
      <c r="N245" s="69"/>
    </row>
    <row r="246" spans="1:14" x14ac:dyDescent="0.2">
      <c r="A246" s="115">
        <v>237</v>
      </c>
      <c r="B246" s="72" t="s">
        <v>344</v>
      </c>
      <c r="C246" s="115">
        <v>0</v>
      </c>
      <c r="D246" s="71">
        <v>3</v>
      </c>
      <c r="E246" s="116">
        <v>0</v>
      </c>
      <c r="F246" s="115">
        <v>0</v>
      </c>
      <c r="G246" s="71">
        <v>4</v>
      </c>
      <c r="H246" s="116">
        <f t="shared" si="12"/>
        <v>0</v>
      </c>
      <c r="I246" s="122" t="str">
        <f t="shared" si="13"/>
        <v>NO ADJUSTMENT</v>
      </c>
      <c r="J246" s="115">
        <f t="shared" si="14"/>
        <v>0</v>
      </c>
      <c r="K246" s="71">
        <v>0</v>
      </c>
      <c r="L246" s="116">
        <f t="shared" si="15"/>
        <v>0</v>
      </c>
      <c r="M246" s="124">
        <v>0</v>
      </c>
      <c r="N246" s="69"/>
    </row>
    <row r="247" spans="1:14" x14ac:dyDescent="0.2">
      <c r="A247" s="115">
        <v>238</v>
      </c>
      <c r="B247" s="72" t="s">
        <v>345</v>
      </c>
      <c r="C247" s="115">
        <v>122</v>
      </c>
      <c r="D247" s="71">
        <v>713</v>
      </c>
      <c r="E247" s="116">
        <v>0.17110799438990182</v>
      </c>
      <c r="F247" s="115">
        <v>152</v>
      </c>
      <c r="G247" s="71">
        <v>658</v>
      </c>
      <c r="H247" s="116">
        <f t="shared" si="12"/>
        <v>0.23100303951367782</v>
      </c>
      <c r="I247" s="122" t="str">
        <f t="shared" si="13"/>
        <v>NO ADJUSTMENT</v>
      </c>
      <c r="J247" s="115">
        <f t="shared" si="14"/>
        <v>152</v>
      </c>
      <c r="K247" s="71">
        <v>655</v>
      </c>
      <c r="L247" s="116">
        <f t="shared" si="15"/>
        <v>0.2321</v>
      </c>
      <c r="M247" s="124">
        <v>1</v>
      </c>
      <c r="N247" s="69"/>
    </row>
    <row r="248" spans="1:14" x14ac:dyDescent="0.2">
      <c r="A248" s="115">
        <v>239</v>
      </c>
      <c r="B248" s="72" t="s">
        <v>346</v>
      </c>
      <c r="C248" s="115">
        <v>2522</v>
      </c>
      <c r="D248" s="71">
        <v>8064</v>
      </c>
      <c r="E248" s="116">
        <v>0.31274801587301587</v>
      </c>
      <c r="F248" s="115">
        <v>2186</v>
      </c>
      <c r="G248" s="71">
        <v>7708</v>
      </c>
      <c r="H248" s="116">
        <f t="shared" si="12"/>
        <v>0.28360145303580697</v>
      </c>
      <c r="I248" s="122" t="str">
        <f t="shared" si="13"/>
        <v>USE FY16%</v>
      </c>
      <c r="J248" s="115">
        <f t="shared" si="14"/>
        <v>2411</v>
      </c>
      <c r="K248" s="71">
        <v>7524</v>
      </c>
      <c r="L248" s="116">
        <f t="shared" si="15"/>
        <v>0.32040000000000002</v>
      </c>
      <c r="M248" s="124">
        <v>1</v>
      </c>
      <c r="N248" s="69"/>
    </row>
    <row r="249" spans="1:14" x14ac:dyDescent="0.2">
      <c r="A249" s="115">
        <v>240</v>
      </c>
      <c r="B249" s="72" t="s">
        <v>347</v>
      </c>
      <c r="C249" s="115">
        <v>39</v>
      </c>
      <c r="D249" s="71">
        <v>227</v>
      </c>
      <c r="E249" s="116">
        <v>0.17180616740088106</v>
      </c>
      <c r="F249" s="115">
        <v>36</v>
      </c>
      <c r="G249" s="71">
        <v>214</v>
      </c>
      <c r="H249" s="116">
        <f t="shared" si="12"/>
        <v>0.16822429906542055</v>
      </c>
      <c r="I249" s="122" t="str">
        <f t="shared" si="13"/>
        <v>USE FY16%</v>
      </c>
      <c r="J249" s="115">
        <f t="shared" si="14"/>
        <v>37</v>
      </c>
      <c r="K249" s="71">
        <v>209</v>
      </c>
      <c r="L249" s="116">
        <f t="shared" si="15"/>
        <v>0.17699999999999999</v>
      </c>
      <c r="M249" s="124">
        <v>1</v>
      </c>
      <c r="N249" s="69"/>
    </row>
    <row r="250" spans="1:14" x14ac:dyDescent="0.2">
      <c r="A250" s="115">
        <v>241</v>
      </c>
      <c r="B250" s="72" t="s">
        <v>348</v>
      </c>
      <c r="C250" s="115">
        <v>0</v>
      </c>
      <c r="D250" s="71">
        <v>0</v>
      </c>
      <c r="E250" s="116" t="s">
        <v>554</v>
      </c>
      <c r="F250" s="115">
        <v>0</v>
      </c>
      <c r="G250" s="71">
        <v>1</v>
      </c>
      <c r="H250" s="116">
        <f t="shared" si="12"/>
        <v>0</v>
      </c>
      <c r="I250" s="122" t="str">
        <f t="shared" si="13"/>
        <v>NO ADJUSTMENT</v>
      </c>
      <c r="J250" s="115">
        <f t="shared" si="14"/>
        <v>0</v>
      </c>
      <c r="K250" s="71">
        <v>0</v>
      </c>
      <c r="L250" s="116">
        <f t="shared" si="15"/>
        <v>0</v>
      </c>
      <c r="M250" s="124">
        <v>0</v>
      </c>
      <c r="N250" s="69"/>
    </row>
    <row r="251" spans="1:14" x14ac:dyDescent="0.2">
      <c r="A251" s="115">
        <v>242</v>
      </c>
      <c r="B251" s="72" t="s">
        <v>349</v>
      </c>
      <c r="C251" s="115">
        <v>43</v>
      </c>
      <c r="D251" s="71">
        <v>129</v>
      </c>
      <c r="E251" s="116">
        <v>0.33333333333333331</v>
      </c>
      <c r="F251" s="115">
        <v>59</v>
      </c>
      <c r="G251" s="71">
        <v>99</v>
      </c>
      <c r="H251" s="116">
        <f t="shared" si="12"/>
        <v>0.59595959595959591</v>
      </c>
      <c r="I251" s="122" t="str">
        <f t="shared" si="13"/>
        <v>NO ADJUSTMENT</v>
      </c>
      <c r="J251" s="115">
        <f t="shared" si="14"/>
        <v>59</v>
      </c>
      <c r="K251" s="71">
        <v>125</v>
      </c>
      <c r="L251" s="116">
        <f t="shared" si="15"/>
        <v>0.47199999999999998</v>
      </c>
      <c r="M251" s="124">
        <v>1</v>
      </c>
      <c r="N251" s="69"/>
    </row>
    <row r="252" spans="1:14" x14ac:dyDescent="0.2">
      <c r="A252" s="115">
        <v>243</v>
      </c>
      <c r="B252" s="72" t="s">
        <v>350</v>
      </c>
      <c r="C252" s="115">
        <v>4923</v>
      </c>
      <c r="D252" s="71">
        <v>9295</v>
      </c>
      <c r="E252" s="116">
        <v>0.5296395911780527</v>
      </c>
      <c r="F252" s="115">
        <v>4040</v>
      </c>
      <c r="G252" s="71">
        <v>9549</v>
      </c>
      <c r="H252" s="116">
        <f t="shared" si="12"/>
        <v>0.42308095088490943</v>
      </c>
      <c r="I252" s="122" t="str">
        <f t="shared" si="13"/>
        <v>USE FY16%</v>
      </c>
      <c r="J252" s="115">
        <f t="shared" si="14"/>
        <v>5058</v>
      </c>
      <c r="K252" s="71">
        <v>9393</v>
      </c>
      <c r="L252" s="116">
        <f t="shared" si="15"/>
        <v>0.53849999999999998</v>
      </c>
      <c r="M252" s="124">
        <v>1</v>
      </c>
      <c r="N252" s="69"/>
    </row>
    <row r="253" spans="1:14" x14ac:dyDescent="0.2">
      <c r="A253" s="115">
        <v>244</v>
      </c>
      <c r="B253" s="72" t="s">
        <v>351</v>
      </c>
      <c r="C253" s="115">
        <v>1765</v>
      </c>
      <c r="D253" s="71">
        <v>3295</v>
      </c>
      <c r="E253" s="116">
        <v>0.53566009104704093</v>
      </c>
      <c r="F253" s="115">
        <v>1761</v>
      </c>
      <c r="G253" s="71">
        <v>3265</v>
      </c>
      <c r="H253" s="116">
        <f t="shared" si="12"/>
        <v>0.53935681470137831</v>
      </c>
      <c r="I253" s="122" t="str">
        <f t="shared" si="13"/>
        <v>NO ADJUSTMENT</v>
      </c>
      <c r="J253" s="115">
        <f t="shared" si="14"/>
        <v>1761</v>
      </c>
      <c r="K253" s="71">
        <v>3105</v>
      </c>
      <c r="L253" s="116">
        <f t="shared" si="15"/>
        <v>0.56710000000000005</v>
      </c>
      <c r="M253" s="124">
        <v>1</v>
      </c>
      <c r="N253" s="69"/>
    </row>
    <row r="254" spans="1:14" x14ac:dyDescent="0.2">
      <c r="A254" s="115">
        <v>245</v>
      </c>
      <c r="B254" s="72" t="s">
        <v>352</v>
      </c>
      <c r="C254" s="115">
        <v>0</v>
      </c>
      <c r="D254" s="71">
        <v>0</v>
      </c>
      <c r="E254" s="116" t="s">
        <v>554</v>
      </c>
      <c r="F254" s="115">
        <v>0</v>
      </c>
      <c r="G254" s="71">
        <v>0</v>
      </c>
      <c r="H254" s="116">
        <f t="shared" si="12"/>
        <v>0</v>
      </c>
      <c r="I254" s="122" t="str">
        <f t="shared" si="13"/>
        <v>NO ADJUSTMENT</v>
      </c>
      <c r="J254" s="115">
        <f t="shared" si="14"/>
        <v>0</v>
      </c>
      <c r="K254" s="71">
        <v>0</v>
      </c>
      <c r="L254" s="116">
        <f t="shared" si="15"/>
        <v>0</v>
      </c>
      <c r="M254" s="124">
        <v>0</v>
      </c>
      <c r="N254" s="69"/>
    </row>
    <row r="255" spans="1:14" x14ac:dyDescent="0.2">
      <c r="A255" s="115">
        <v>246</v>
      </c>
      <c r="B255" s="72" t="s">
        <v>353</v>
      </c>
      <c r="C255" s="115">
        <v>387</v>
      </c>
      <c r="D255" s="71">
        <v>4245</v>
      </c>
      <c r="E255" s="116">
        <v>9.1166077738515899E-2</v>
      </c>
      <c r="F255" s="115">
        <v>383</v>
      </c>
      <c r="G255" s="71">
        <v>3835</v>
      </c>
      <c r="H255" s="116">
        <f t="shared" si="12"/>
        <v>9.9869621903520209E-2</v>
      </c>
      <c r="I255" s="122" t="str">
        <f t="shared" si="13"/>
        <v>NO ADJUSTMENT</v>
      </c>
      <c r="J255" s="115">
        <f t="shared" si="14"/>
        <v>383</v>
      </c>
      <c r="K255" s="71">
        <v>3796</v>
      </c>
      <c r="L255" s="116">
        <f t="shared" si="15"/>
        <v>0.1009</v>
      </c>
      <c r="M255" s="124">
        <v>1</v>
      </c>
      <c r="N255" s="69"/>
    </row>
    <row r="256" spans="1:14" x14ac:dyDescent="0.2">
      <c r="A256" s="115">
        <v>247</v>
      </c>
      <c r="B256" s="72" t="s">
        <v>354</v>
      </c>
      <c r="C256" s="115">
        <v>0</v>
      </c>
      <c r="D256" s="71">
        <v>2</v>
      </c>
      <c r="E256" s="116">
        <v>0</v>
      </c>
      <c r="F256" s="115">
        <v>0</v>
      </c>
      <c r="G256" s="71">
        <v>0</v>
      </c>
      <c r="H256" s="116">
        <f t="shared" si="12"/>
        <v>0</v>
      </c>
      <c r="I256" s="122" t="str">
        <f t="shared" si="13"/>
        <v>NO ADJUSTMENT</v>
      </c>
      <c r="J256" s="115">
        <f t="shared" si="14"/>
        <v>0</v>
      </c>
      <c r="K256" s="71">
        <v>0</v>
      </c>
      <c r="L256" s="116">
        <f t="shared" si="15"/>
        <v>0</v>
      </c>
      <c r="M256" s="124">
        <v>0</v>
      </c>
      <c r="N256" s="69"/>
    </row>
    <row r="257" spans="1:14" x14ac:dyDescent="0.2">
      <c r="A257" s="115">
        <v>248</v>
      </c>
      <c r="B257" s="72" t="s">
        <v>355</v>
      </c>
      <c r="C257" s="115">
        <v>5599</v>
      </c>
      <c r="D257" s="71">
        <v>7135</v>
      </c>
      <c r="E257" s="116">
        <v>0.78472319551506653</v>
      </c>
      <c r="F257" s="115">
        <v>4578</v>
      </c>
      <c r="G257" s="71">
        <v>7766</v>
      </c>
      <c r="H257" s="116">
        <f t="shared" si="12"/>
        <v>0.58949266031419001</v>
      </c>
      <c r="I257" s="122" t="str">
        <f t="shared" si="13"/>
        <v>USE FY16%</v>
      </c>
      <c r="J257" s="115">
        <f t="shared" si="14"/>
        <v>6094</v>
      </c>
      <c r="K257" s="71">
        <v>7601</v>
      </c>
      <c r="L257" s="116">
        <f t="shared" si="15"/>
        <v>0.80169999999999997</v>
      </c>
      <c r="M257" s="124">
        <v>1</v>
      </c>
      <c r="N257" s="69"/>
    </row>
    <row r="258" spans="1:14" x14ac:dyDescent="0.2">
      <c r="A258" s="115">
        <v>249</v>
      </c>
      <c r="B258" s="72" t="s">
        <v>356</v>
      </c>
      <c r="C258" s="115">
        <v>35</v>
      </c>
      <c r="D258" s="71">
        <v>123</v>
      </c>
      <c r="E258" s="116">
        <v>0.28455284552845528</v>
      </c>
      <c r="F258" s="115">
        <v>41</v>
      </c>
      <c r="G258" s="71">
        <v>112</v>
      </c>
      <c r="H258" s="116">
        <f t="shared" si="12"/>
        <v>0.36607142857142855</v>
      </c>
      <c r="I258" s="122" t="str">
        <f t="shared" si="13"/>
        <v>NO ADJUSTMENT</v>
      </c>
      <c r="J258" s="115">
        <f t="shared" si="14"/>
        <v>41</v>
      </c>
      <c r="K258" s="71">
        <v>146</v>
      </c>
      <c r="L258" s="116">
        <f t="shared" si="15"/>
        <v>0.28079999999999999</v>
      </c>
      <c r="M258" s="124">
        <v>1</v>
      </c>
      <c r="N258" s="69"/>
    </row>
    <row r="259" spans="1:14" x14ac:dyDescent="0.2">
      <c r="A259" s="115">
        <v>250</v>
      </c>
      <c r="B259" s="72" t="s">
        <v>357</v>
      </c>
      <c r="C259" s="115">
        <v>93</v>
      </c>
      <c r="D259" s="71">
        <v>476</v>
      </c>
      <c r="E259" s="116">
        <v>0.1953781512605042</v>
      </c>
      <c r="F259" s="115">
        <v>97</v>
      </c>
      <c r="G259" s="71">
        <v>483</v>
      </c>
      <c r="H259" s="116">
        <f t="shared" si="12"/>
        <v>0.20082815734989648</v>
      </c>
      <c r="I259" s="122" t="str">
        <f t="shared" si="13"/>
        <v>NO ADJUSTMENT</v>
      </c>
      <c r="J259" s="115">
        <f t="shared" si="14"/>
        <v>97</v>
      </c>
      <c r="K259" s="71">
        <v>466</v>
      </c>
      <c r="L259" s="116">
        <f t="shared" si="15"/>
        <v>0.2082</v>
      </c>
      <c r="M259" s="124">
        <v>1</v>
      </c>
      <c r="N259" s="69"/>
    </row>
    <row r="260" spans="1:14" x14ac:dyDescent="0.2">
      <c r="A260" s="115">
        <v>251</v>
      </c>
      <c r="B260" s="72" t="s">
        <v>358</v>
      </c>
      <c r="C260" s="115">
        <v>1044</v>
      </c>
      <c r="D260" s="71">
        <v>2326</v>
      </c>
      <c r="E260" s="116">
        <v>0.44883920894239038</v>
      </c>
      <c r="F260" s="115">
        <v>991</v>
      </c>
      <c r="G260" s="71">
        <v>2251</v>
      </c>
      <c r="H260" s="116">
        <f t="shared" si="12"/>
        <v>0.44024877832074633</v>
      </c>
      <c r="I260" s="122" t="str">
        <f t="shared" si="13"/>
        <v>USE FY16%</v>
      </c>
      <c r="J260" s="115">
        <f t="shared" si="14"/>
        <v>1010</v>
      </c>
      <c r="K260" s="71">
        <v>2257</v>
      </c>
      <c r="L260" s="116">
        <f t="shared" si="15"/>
        <v>0.44750000000000001</v>
      </c>
      <c r="M260" s="124">
        <v>1</v>
      </c>
      <c r="N260" s="69"/>
    </row>
    <row r="261" spans="1:14" x14ac:dyDescent="0.2">
      <c r="A261" s="115">
        <v>252</v>
      </c>
      <c r="B261" s="72" t="s">
        <v>359</v>
      </c>
      <c r="C261" s="115">
        <v>218</v>
      </c>
      <c r="D261" s="71">
        <v>777</v>
      </c>
      <c r="E261" s="116">
        <v>0.28056628056628058</v>
      </c>
      <c r="F261" s="115">
        <v>181</v>
      </c>
      <c r="G261" s="71">
        <v>594</v>
      </c>
      <c r="H261" s="116">
        <f t="shared" si="12"/>
        <v>0.30471380471380471</v>
      </c>
      <c r="I261" s="122" t="str">
        <f t="shared" si="13"/>
        <v>NO ADJUSTMENT</v>
      </c>
      <c r="J261" s="115">
        <f t="shared" si="14"/>
        <v>181</v>
      </c>
      <c r="K261" s="71">
        <v>758</v>
      </c>
      <c r="L261" s="116">
        <f t="shared" si="15"/>
        <v>0.23880000000000001</v>
      </c>
      <c r="M261" s="124">
        <v>1</v>
      </c>
      <c r="N261" s="69"/>
    </row>
    <row r="262" spans="1:14" x14ac:dyDescent="0.2">
      <c r="A262" s="115">
        <v>253</v>
      </c>
      <c r="B262" s="72" t="s">
        <v>360</v>
      </c>
      <c r="C262" s="115">
        <v>14</v>
      </c>
      <c r="D262" s="71">
        <v>70</v>
      </c>
      <c r="E262" s="116">
        <v>0.2</v>
      </c>
      <c r="F262" s="115">
        <v>30</v>
      </c>
      <c r="G262" s="71">
        <v>43</v>
      </c>
      <c r="H262" s="116">
        <f t="shared" si="12"/>
        <v>0.69767441860465118</v>
      </c>
      <c r="I262" s="122" t="str">
        <f t="shared" si="13"/>
        <v>NO ADJUSTMENT</v>
      </c>
      <c r="J262" s="115">
        <f t="shared" si="14"/>
        <v>30</v>
      </c>
      <c r="K262" s="71">
        <v>64</v>
      </c>
      <c r="L262" s="116">
        <f t="shared" si="15"/>
        <v>0.46879999999999999</v>
      </c>
      <c r="M262" s="124">
        <v>1</v>
      </c>
      <c r="N262" s="69"/>
    </row>
    <row r="263" spans="1:14" x14ac:dyDescent="0.2">
      <c r="A263" s="115">
        <v>254</v>
      </c>
      <c r="B263" s="72" t="s">
        <v>361</v>
      </c>
      <c r="C263" s="115">
        <v>0</v>
      </c>
      <c r="D263" s="71">
        <v>2</v>
      </c>
      <c r="E263" s="116">
        <v>0</v>
      </c>
      <c r="F263" s="115">
        <v>0</v>
      </c>
      <c r="G263" s="71">
        <v>7</v>
      </c>
      <c r="H263" s="116">
        <f t="shared" si="12"/>
        <v>0</v>
      </c>
      <c r="I263" s="122" t="str">
        <f t="shared" si="13"/>
        <v>NO ADJUSTMENT</v>
      </c>
      <c r="J263" s="115">
        <f t="shared" si="14"/>
        <v>0</v>
      </c>
      <c r="K263" s="71">
        <v>0</v>
      </c>
      <c r="L263" s="116">
        <f t="shared" si="15"/>
        <v>0</v>
      </c>
      <c r="M263" s="124">
        <v>0</v>
      </c>
      <c r="N263" s="69"/>
    </row>
    <row r="264" spans="1:14" x14ac:dyDescent="0.2">
      <c r="A264" s="115">
        <v>255</v>
      </c>
      <c r="B264" s="72" t="s">
        <v>362</v>
      </c>
      <c r="C264" s="115">
        <v>0</v>
      </c>
      <c r="D264" s="71">
        <v>0</v>
      </c>
      <c r="E264" s="116" t="s">
        <v>554</v>
      </c>
      <c r="F264" s="115">
        <v>0</v>
      </c>
      <c r="G264" s="71">
        <v>0</v>
      </c>
      <c r="H264" s="116">
        <f t="shared" si="12"/>
        <v>0</v>
      </c>
      <c r="I264" s="122" t="str">
        <f t="shared" si="13"/>
        <v>NO ADJUSTMENT</v>
      </c>
      <c r="J264" s="115">
        <f t="shared" si="14"/>
        <v>0</v>
      </c>
      <c r="K264" s="71">
        <v>0</v>
      </c>
      <c r="L264" s="116">
        <f t="shared" si="15"/>
        <v>0</v>
      </c>
      <c r="M264" s="124">
        <v>0</v>
      </c>
      <c r="N264" s="69"/>
    </row>
    <row r="265" spans="1:14" x14ac:dyDescent="0.2">
      <c r="A265" s="115">
        <v>256</v>
      </c>
      <c r="B265" s="72" t="s">
        <v>363</v>
      </c>
      <c r="C265" s="115">
        <v>0</v>
      </c>
      <c r="D265" s="71">
        <v>14</v>
      </c>
      <c r="E265" s="116">
        <v>0</v>
      </c>
      <c r="F265" s="115">
        <v>0</v>
      </c>
      <c r="G265" s="71">
        <v>22</v>
      </c>
      <c r="H265" s="116">
        <f t="shared" si="12"/>
        <v>0</v>
      </c>
      <c r="I265" s="122" t="str">
        <f t="shared" si="13"/>
        <v>NO ADJUSTMENT</v>
      </c>
      <c r="J265" s="115">
        <f t="shared" si="14"/>
        <v>0</v>
      </c>
      <c r="K265" s="71">
        <v>0</v>
      </c>
      <c r="L265" s="116">
        <f t="shared" si="15"/>
        <v>0</v>
      </c>
      <c r="M265" s="124">
        <v>0</v>
      </c>
      <c r="N265" s="69"/>
    </row>
    <row r="266" spans="1:14" x14ac:dyDescent="0.2">
      <c r="A266" s="115">
        <v>257</v>
      </c>
      <c r="B266" s="72" t="s">
        <v>364</v>
      </c>
      <c r="C266" s="115">
        <v>0</v>
      </c>
      <c r="D266" s="71">
        <v>1</v>
      </c>
      <c r="E266" s="116">
        <v>0</v>
      </c>
      <c r="F266" s="115">
        <v>0</v>
      </c>
      <c r="G266" s="71">
        <v>0</v>
      </c>
      <c r="H266" s="116">
        <f t="shared" si="12"/>
        <v>0</v>
      </c>
      <c r="I266" s="122" t="str">
        <f t="shared" si="13"/>
        <v>NO ADJUSTMENT</v>
      </c>
      <c r="J266" s="115">
        <f t="shared" si="14"/>
        <v>0</v>
      </c>
      <c r="K266" s="71">
        <v>0</v>
      </c>
      <c r="L266" s="116">
        <f t="shared" si="15"/>
        <v>0</v>
      </c>
      <c r="M266" s="124">
        <v>0</v>
      </c>
      <c r="N266" s="69"/>
    </row>
    <row r="267" spans="1:14" x14ac:dyDescent="0.2">
      <c r="A267" s="115">
        <v>258</v>
      </c>
      <c r="B267" s="72" t="s">
        <v>365</v>
      </c>
      <c r="C267" s="115">
        <v>2682</v>
      </c>
      <c r="D267" s="71">
        <v>4671</v>
      </c>
      <c r="E267" s="116">
        <v>0.5741811175337187</v>
      </c>
      <c r="F267" s="115">
        <v>2395</v>
      </c>
      <c r="G267" s="71">
        <v>4315</v>
      </c>
      <c r="H267" s="116">
        <f t="shared" ref="H267:H330" si="16">IFERROR(F267/G267,0)</f>
        <v>0.5550405561993047</v>
      </c>
      <c r="I267" s="122" t="str">
        <f t="shared" ref="I267:I330" si="17">IF(AND(H267&lt;E267,C267&gt;0),"USE FY16%","NO ADJUSTMENT")</f>
        <v>USE FY16%</v>
      </c>
      <c r="J267" s="115">
        <f t="shared" ref="J267:J330" si="18">IF(AND(H267&lt;E267,C267&gt;0),ROUND(E267*G267,0),F267)</f>
        <v>2478</v>
      </c>
      <c r="K267" s="71">
        <v>4208</v>
      </c>
      <c r="L267" s="116">
        <f t="shared" ref="L267:L330" si="19">IF(K267=0,0,ROUND(J267/K267,4))</f>
        <v>0.58889999999999998</v>
      </c>
      <c r="M267" s="124">
        <v>1</v>
      </c>
      <c r="N267" s="69"/>
    </row>
    <row r="268" spans="1:14" x14ac:dyDescent="0.2">
      <c r="A268" s="115">
        <v>259</v>
      </c>
      <c r="B268" s="72" t="s">
        <v>366</v>
      </c>
      <c r="C268" s="115">
        <v>0</v>
      </c>
      <c r="D268" s="71">
        <v>6</v>
      </c>
      <c r="E268" s="116">
        <v>0</v>
      </c>
      <c r="F268" s="115">
        <v>0</v>
      </c>
      <c r="G268" s="71">
        <v>2</v>
      </c>
      <c r="H268" s="116">
        <f t="shared" si="16"/>
        <v>0</v>
      </c>
      <c r="I268" s="122" t="str">
        <f t="shared" si="17"/>
        <v>NO ADJUSTMENT</v>
      </c>
      <c r="J268" s="115">
        <f t="shared" si="18"/>
        <v>0</v>
      </c>
      <c r="K268" s="71">
        <v>0</v>
      </c>
      <c r="L268" s="116">
        <f t="shared" si="19"/>
        <v>0</v>
      </c>
      <c r="M268" s="124">
        <v>0</v>
      </c>
      <c r="N268" s="69"/>
    </row>
    <row r="269" spans="1:14" x14ac:dyDescent="0.2">
      <c r="A269" s="115">
        <v>260</v>
      </c>
      <c r="B269" s="72" t="s">
        <v>367</v>
      </c>
      <c r="C269" s="115">
        <v>0</v>
      </c>
      <c r="D269" s="71">
        <v>0</v>
      </c>
      <c r="E269" s="116" t="s">
        <v>554</v>
      </c>
      <c r="F269" s="115">
        <v>0</v>
      </c>
      <c r="G269" s="71">
        <v>0</v>
      </c>
      <c r="H269" s="116">
        <f t="shared" si="16"/>
        <v>0</v>
      </c>
      <c r="I269" s="122" t="str">
        <f t="shared" si="17"/>
        <v>NO ADJUSTMENT</v>
      </c>
      <c r="J269" s="115">
        <f t="shared" si="18"/>
        <v>0</v>
      </c>
      <c r="K269" s="71">
        <v>0</v>
      </c>
      <c r="L269" s="116">
        <f t="shared" si="19"/>
        <v>0</v>
      </c>
      <c r="M269" s="124">
        <v>0</v>
      </c>
      <c r="N269" s="69"/>
    </row>
    <row r="270" spans="1:14" x14ac:dyDescent="0.2">
      <c r="A270" s="115">
        <v>261</v>
      </c>
      <c r="B270" s="72" t="s">
        <v>368</v>
      </c>
      <c r="C270" s="115">
        <v>494</v>
      </c>
      <c r="D270" s="71">
        <v>2977</v>
      </c>
      <c r="E270" s="116">
        <v>0.16593886462882096</v>
      </c>
      <c r="F270" s="115">
        <v>522</v>
      </c>
      <c r="G270" s="71">
        <v>2480</v>
      </c>
      <c r="H270" s="116">
        <f t="shared" si="16"/>
        <v>0.21048387096774193</v>
      </c>
      <c r="I270" s="122" t="str">
        <f t="shared" si="17"/>
        <v>NO ADJUSTMENT</v>
      </c>
      <c r="J270" s="115">
        <f t="shared" si="18"/>
        <v>522</v>
      </c>
      <c r="K270" s="71">
        <v>2505.5</v>
      </c>
      <c r="L270" s="116">
        <f t="shared" si="19"/>
        <v>0.20830000000000001</v>
      </c>
      <c r="M270" s="124">
        <v>1</v>
      </c>
      <c r="N270" s="69"/>
    </row>
    <row r="271" spans="1:14" x14ac:dyDescent="0.2">
      <c r="A271" s="115">
        <v>262</v>
      </c>
      <c r="B271" s="72" t="s">
        <v>369</v>
      </c>
      <c r="C271" s="115">
        <v>916</v>
      </c>
      <c r="D271" s="71">
        <v>2855</v>
      </c>
      <c r="E271" s="116">
        <v>0.32084063047285466</v>
      </c>
      <c r="F271" s="115">
        <v>996</v>
      </c>
      <c r="G271" s="71">
        <v>2612</v>
      </c>
      <c r="H271" s="116">
        <f t="shared" si="16"/>
        <v>0.38131699846860645</v>
      </c>
      <c r="I271" s="122" t="str">
        <f t="shared" si="17"/>
        <v>NO ADJUSTMENT</v>
      </c>
      <c r="J271" s="115">
        <f t="shared" si="18"/>
        <v>996</v>
      </c>
      <c r="K271" s="71">
        <v>2512</v>
      </c>
      <c r="L271" s="116">
        <f t="shared" si="19"/>
        <v>0.39650000000000002</v>
      </c>
      <c r="M271" s="124">
        <v>1</v>
      </c>
      <c r="N271" s="69"/>
    </row>
    <row r="272" spans="1:14" x14ac:dyDescent="0.2">
      <c r="A272" s="115">
        <v>263</v>
      </c>
      <c r="B272" s="72" t="s">
        <v>370</v>
      </c>
      <c r="C272" s="115">
        <v>17</v>
      </c>
      <c r="D272" s="71">
        <v>62</v>
      </c>
      <c r="E272" s="116">
        <v>0.27419354838709675</v>
      </c>
      <c r="F272" s="115">
        <v>20</v>
      </c>
      <c r="G272" s="71">
        <v>45</v>
      </c>
      <c r="H272" s="116">
        <f t="shared" si="16"/>
        <v>0.44444444444444442</v>
      </c>
      <c r="I272" s="122" t="str">
        <f t="shared" si="17"/>
        <v>NO ADJUSTMENT</v>
      </c>
      <c r="J272" s="115">
        <f t="shared" si="18"/>
        <v>20</v>
      </c>
      <c r="K272" s="71">
        <v>45</v>
      </c>
      <c r="L272" s="116">
        <f t="shared" si="19"/>
        <v>0.44440000000000002</v>
      </c>
      <c r="M272" s="124">
        <v>1</v>
      </c>
      <c r="N272" s="69"/>
    </row>
    <row r="273" spans="1:14" x14ac:dyDescent="0.2">
      <c r="A273" s="115">
        <v>264</v>
      </c>
      <c r="B273" s="72" t="s">
        <v>371</v>
      </c>
      <c r="C273" s="115">
        <v>315</v>
      </c>
      <c r="D273" s="71">
        <v>3008</v>
      </c>
      <c r="E273" s="116">
        <v>0.10472074468085106</v>
      </c>
      <c r="F273" s="115">
        <v>343</v>
      </c>
      <c r="G273" s="71">
        <v>2790</v>
      </c>
      <c r="H273" s="116">
        <f t="shared" si="16"/>
        <v>0.12293906810035843</v>
      </c>
      <c r="I273" s="122" t="str">
        <f t="shared" si="17"/>
        <v>NO ADJUSTMENT</v>
      </c>
      <c r="J273" s="115">
        <f t="shared" si="18"/>
        <v>343</v>
      </c>
      <c r="K273" s="71">
        <v>2755</v>
      </c>
      <c r="L273" s="116">
        <f t="shared" si="19"/>
        <v>0.1245</v>
      </c>
      <c r="M273" s="124">
        <v>1</v>
      </c>
      <c r="N273" s="69"/>
    </row>
    <row r="274" spans="1:14" x14ac:dyDescent="0.2">
      <c r="A274" s="115">
        <v>265</v>
      </c>
      <c r="B274" s="72" t="s">
        <v>372</v>
      </c>
      <c r="C274" s="115">
        <v>417</v>
      </c>
      <c r="D274" s="71">
        <v>1931</v>
      </c>
      <c r="E274" s="116">
        <v>0.21595028482651477</v>
      </c>
      <c r="F274" s="115">
        <v>345</v>
      </c>
      <c r="G274" s="71">
        <v>2048</v>
      </c>
      <c r="H274" s="116">
        <f t="shared" si="16"/>
        <v>0.16845703125</v>
      </c>
      <c r="I274" s="122" t="str">
        <f t="shared" si="17"/>
        <v>USE FY16%</v>
      </c>
      <c r="J274" s="115">
        <f t="shared" si="18"/>
        <v>442</v>
      </c>
      <c r="K274" s="71">
        <v>2026</v>
      </c>
      <c r="L274" s="116">
        <f t="shared" si="19"/>
        <v>0.21820000000000001</v>
      </c>
      <c r="M274" s="124">
        <v>1</v>
      </c>
      <c r="N274" s="69"/>
    </row>
    <row r="275" spans="1:14" x14ac:dyDescent="0.2">
      <c r="A275" s="115">
        <v>266</v>
      </c>
      <c r="B275" s="72" t="s">
        <v>373</v>
      </c>
      <c r="C275" s="115">
        <v>265</v>
      </c>
      <c r="D275" s="71">
        <v>3414</v>
      </c>
      <c r="E275" s="116">
        <v>7.7621558289396597E-2</v>
      </c>
      <c r="F275" s="115">
        <v>373</v>
      </c>
      <c r="G275" s="71">
        <v>3471</v>
      </c>
      <c r="H275" s="116">
        <f t="shared" si="16"/>
        <v>0.10746182656295016</v>
      </c>
      <c r="I275" s="122" t="str">
        <f t="shared" si="17"/>
        <v>NO ADJUSTMENT</v>
      </c>
      <c r="J275" s="115">
        <f t="shared" si="18"/>
        <v>373</v>
      </c>
      <c r="K275" s="71">
        <v>3398.5</v>
      </c>
      <c r="L275" s="116">
        <f t="shared" si="19"/>
        <v>0.10979999999999999</v>
      </c>
      <c r="M275" s="124">
        <v>1</v>
      </c>
      <c r="N275" s="69"/>
    </row>
    <row r="276" spans="1:14" x14ac:dyDescent="0.2">
      <c r="A276" s="115">
        <v>267</v>
      </c>
      <c r="B276" s="72" t="s">
        <v>374</v>
      </c>
      <c r="C276" s="115">
        <v>0</v>
      </c>
      <c r="D276" s="71">
        <v>7</v>
      </c>
      <c r="E276" s="116">
        <v>0</v>
      </c>
      <c r="F276" s="115">
        <v>0</v>
      </c>
      <c r="G276" s="71">
        <v>0</v>
      </c>
      <c r="H276" s="116">
        <f t="shared" si="16"/>
        <v>0</v>
      </c>
      <c r="I276" s="122" t="str">
        <f t="shared" si="17"/>
        <v>NO ADJUSTMENT</v>
      </c>
      <c r="J276" s="115">
        <f t="shared" si="18"/>
        <v>0</v>
      </c>
      <c r="K276" s="71">
        <v>0</v>
      </c>
      <c r="L276" s="116">
        <f t="shared" si="19"/>
        <v>0</v>
      </c>
      <c r="M276" s="124">
        <v>0</v>
      </c>
      <c r="N276" s="69"/>
    </row>
    <row r="277" spans="1:14" x14ac:dyDescent="0.2">
      <c r="A277" s="115">
        <v>268</v>
      </c>
      <c r="B277" s="72" t="s">
        <v>375</v>
      </c>
      <c r="C277" s="115">
        <v>0</v>
      </c>
      <c r="D277" s="71">
        <v>0</v>
      </c>
      <c r="E277" s="116" t="s">
        <v>554</v>
      </c>
      <c r="F277" s="115">
        <v>0</v>
      </c>
      <c r="G277" s="71">
        <v>0</v>
      </c>
      <c r="H277" s="116">
        <f t="shared" si="16"/>
        <v>0</v>
      </c>
      <c r="I277" s="122" t="str">
        <f t="shared" si="17"/>
        <v>NO ADJUSTMENT</v>
      </c>
      <c r="J277" s="115">
        <f t="shared" si="18"/>
        <v>0</v>
      </c>
      <c r="K277" s="71">
        <v>0</v>
      </c>
      <c r="L277" s="116">
        <f t="shared" si="19"/>
        <v>0</v>
      </c>
      <c r="M277" s="124">
        <v>0</v>
      </c>
      <c r="N277" s="69"/>
    </row>
    <row r="278" spans="1:14" x14ac:dyDescent="0.2">
      <c r="A278" s="115">
        <v>269</v>
      </c>
      <c r="B278" s="72" t="s">
        <v>376</v>
      </c>
      <c r="C278" s="115">
        <v>14</v>
      </c>
      <c r="D278" s="71">
        <v>378</v>
      </c>
      <c r="E278" s="116">
        <v>3.7037037037037035E-2</v>
      </c>
      <c r="F278" s="115">
        <v>24</v>
      </c>
      <c r="G278" s="71">
        <v>387</v>
      </c>
      <c r="H278" s="116">
        <f t="shared" si="16"/>
        <v>6.2015503875968991E-2</v>
      </c>
      <c r="I278" s="122" t="str">
        <f t="shared" si="17"/>
        <v>NO ADJUSTMENT</v>
      </c>
      <c r="J278" s="115">
        <f t="shared" si="18"/>
        <v>24</v>
      </c>
      <c r="K278" s="71">
        <v>384.5</v>
      </c>
      <c r="L278" s="116">
        <f t="shared" si="19"/>
        <v>6.2399999999999997E-2</v>
      </c>
      <c r="M278" s="124">
        <v>1</v>
      </c>
      <c r="N278" s="69"/>
    </row>
    <row r="279" spans="1:14" x14ac:dyDescent="0.2">
      <c r="A279" s="115">
        <v>270</v>
      </c>
      <c r="B279" s="72" t="s">
        <v>377</v>
      </c>
      <c r="C279" s="115">
        <v>0</v>
      </c>
      <c r="D279" s="71">
        <v>0</v>
      </c>
      <c r="E279" s="116" t="s">
        <v>554</v>
      </c>
      <c r="F279" s="115">
        <v>0</v>
      </c>
      <c r="G279" s="71">
        <v>0</v>
      </c>
      <c r="H279" s="116">
        <f t="shared" si="16"/>
        <v>0</v>
      </c>
      <c r="I279" s="122" t="str">
        <f t="shared" si="17"/>
        <v>NO ADJUSTMENT</v>
      </c>
      <c r="J279" s="115">
        <f t="shared" si="18"/>
        <v>0</v>
      </c>
      <c r="K279" s="71">
        <v>0</v>
      </c>
      <c r="L279" s="116">
        <f t="shared" si="19"/>
        <v>0</v>
      </c>
      <c r="M279" s="124">
        <v>0</v>
      </c>
      <c r="N279" s="69"/>
    </row>
    <row r="280" spans="1:14" x14ac:dyDescent="0.2">
      <c r="A280" s="115">
        <v>271</v>
      </c>
      <c r="B280" s="72" t="s">
        <v>378</v>
      </c>
      <c r="C280" s="115">
        <v>931</v>
      </c>
      <c r="D280" s="71">
        <v>5993</v>
      </c>
      <c r="E280" s="116">
        <v>0.15534790589020525</v>
      </c>
      <c r="F280" s="115">
        <v>914</v>
      </c>
      <c r="G280" s="71">
        <v>6144</v>
      </c>
      <c r="H280" s="116">
        <f t="shared" si="16"/>
        <v>0.14876302083333334</v>
      </c>
      <c r="I280" s="122" t="str">
        <f t="shared" si="17"/>
        <v>USE FY16%</v>
      </c>
      <c r="J280" s="115">
        <f t="shared" si="18"/>
        <v>954</v>
      </c>
      <c r="K280" s="71">
        <v>5950</v>
      </c>
      <c r="L280" s="116">
        <f t="shared" si="19"/>
        <v>0.1603</v>
      </c>
      <c r="M280" s="124">
        <v>1</v>
      </c>
      <c r="N280" s="69"/>
    </row>
    <row r="281" spans="1:14" x14ac:dyDescent="0.2">
      <c r="A281" s="115">
        <v>272</v>
      </c>
      <c r="B281" s="72" t="s">
        <v>379</v>
      </c>
      <c r="C281" s="115">
        <v>38</v>
      </c>
      <c r="D281" s="71">
        <v>146</v>
      </c>
      <c r="E281" s="116">
        <v>0.26027397260273971</v>
      </c>
      <c r="F281" s="115">
        <v>43</v>
      </c>
      <c r="G281" s="71">
        <v>98</v>
      </c>
      <c r="H281" s="116">
        <f t="shared" si="16"/>
        <v>0.43877551020408162</v>
      </c>
      <c r="I281" s="122" t="str">
        <f t="shared" si="17"/>
        <v>NO ADJUSTMENT</v>
      </c>
      <c r="J281" s="115">
        <f t="shared" si="18"/>
        <v>43</v>
      </c>
      <c r="K281" s="71">
        <v>110</v>
      </c>
      <c r="L281" s="116">
        <f t="shared" si="19"/>
        <v>0.39090000000000003</v>
      </c>
      <c r="M281" s="124">
        <v>1</v>
      </c>
      <c r="N281" s="69"/>
    </row>
    <row r="282" spans="1:14" x14ac:dyDescent="0.2">
      <c r="A282" s="115">
        <v>273</v>
      </c>
      <c r="B282" s="72" t="s">
        <v>380</v>
      </c>
      <c r="C282" s="115">
        <v>358</v>
      </c>
      <c r="D282" s="71">
        <v>1802</v>
      </c>
      <c r="E282" s="116">
        <v>0.19866814650388456</v>
      </c>
      <c r="F282" s="115">
        <v>464</v>
      </c>
      <c r="G282" s="71">
        <v>1642</v>
      </c>
      <c r="H282" s="116">
        <f t="shared" si="16"/>
        <v>0.28258221680876977</v>
      </c>
      <c r="I282" s="122" t="str">
        <f t="shared" si="17"/>
        <v>NO ADJUSTMENT</v>
      </c>
      <c r="J282" s="115">
        <f t="shared" si="18"/>
        <v>464</v>
      </c>
      <c r="K282" s="71">
        <v>1596.5</v>
      </c>
      <c r="L282" s="116">
        <f t="shared" si="19"/>
        <v>0.29060000000000002</v>
      </c>
      <c r="M282" s="124">
        <v>1</v>
      </c>
      <c r="N282" s="69"/>
    </row>
    <row r="283" spans="1:14" x14ac:dyDescent="0.2">
      <c r="A283" s="115">
        <v>274</v>
      </c>
      <c r="B283" s="72" t="s">
        <v>381</v>
      </c>
      <c r="C283" s="115">
        <v>3589</v>
      </c>
      <c r="D283" s="71">
        <v>5396</v>
      </c>
      <c r="E283" s="116">
        <v>0.66512231282431433</v>
      </c>
      <c r="F283" s="115">
        <v>2465</v>
      </c>
      <c r="G283" s="71">
        <v>5049</v>
      </c>
      <c r="H283" s="116">
        <f t="shared" si="16"/>
        <v>0.48821548821548821</v>
      </c>
      <c r="I283" s="122" t="str">
        <f t="shared" si="17"/>
        <v>USE FY16%</v>
      </c>
      <c r="J283" s="115">
        <f t="shared" si="18"/>
        <v>3358</v>
      </c>
      <c r="K283" s="71">
        <v>4960</v>
      </c>
      <c r="L283" s="116">
        <f t="shared" si="19"/>
        <v>0.67700000000000005</v>
      </c>
      <c r="M283" s="124">
        <v>1</v>
      </c>
      <c r="N283" s="69"/>
    </row>
    <row r="284" spans="1:14" x14ac:dyDescent="0.2">
      <c r="A284" s="115">
        <v>275</v>
      </c>
      <c r="B284" s="72" t="s">
        <v>382</v>
      </c>
      <c r="C284" s="115">
        <v>83</v>
      </c>
      <c r="D284" s="71">
        <v>490</v>
      </c>
      <c r="E284" s="116">
        <v>0.16938775510204082</v>
      </c>
      <c r="F284" s="115">
        <v>89</v>
      </c>
      <c r="G284" s="71">
        <v>448</v>
      </c>
      <c r="H284" s="116">
        <f t="shared" si="16"/>
        <v>0.19866071428571427</v>
      </c>
      <c r="I284" s="122" t="str">
        <f t="shared" si="17"/>
        <v>NO ADJUSTMENT</v>
      </c>
      <c r="J284" s="115">
        <f t="shared" si="18"/>
        <v>89</v>
      </c>
      <c r="K284" s="71">
        <v>444</v>
      </c>
      <c r="L284" s="116">
        <f t="shared" si="19"/>
        <v>0.20050000000000001</v>
      </c>
      <c r="M284" s="124">
        <v>1</v>
      </c>
      <c r="N284" s="69"/>
    </row>
    <row r="285" spans="1:14" x14ac:dyDescent="0.2">
      <c r="A285" s="115">
        <v>276</v>
      </c>
      <c r="B285" s="72" t="s">
        <v>383</v>
      </c>
      <c r="C285" s="115">
        <v>44</v>
      </c>
      <c r="D285" s="71">
        <v>1274</v>
      </c>
      <c r="E285" s="116">
        <v>3.453689167974882E-2</v>
      </c>
      <c r="F285" s="115">
        <v>98</v>
      </c>
      <c r="G285" s="71">
        <v>1156</v>
      </c>
      <c r="H285" s="116">
        <f t="shared" si="16"/>
        <v>8.4775086505190306E-2</v>
      </c>
      <c r="I285" s="122" t="str">
        <f t="shared" si="17"/>
        <v>NO ADJUSTMENT</v>
      </c>
      <c r="J285" s="115">
        <f t="shared" si="18"/>
        <v>98</v>
      </c>
      <c r="K285" s="71">
        <v>1175</v>
      </c>
      <c r="L285" s="116">
        <f t="shared" si="19"/>
        <v>8.3400000000000002E-2</v>
      </c>
      <c r="M285" s="124">
        <v>1</v>
      </c>
      <c r="N285" s="69"/>
    </row>
    <row r="286" spans="1:14" x14ac:dyDescent="0.2">
      <c r="A286" s="115">
        <v>277</v>
      </c>
      <c r="B286" s="72" t="s">
        <v>384</v>
      </c>
      <c r="C286" s="115">
        <v>1677</v>
      </c>
      <c r="D286" s="71">
        <v>2437</v>
      </c>
      <c r="E286" s="116">
        <v>0.68814115716044322</v>
      </c>
      <c r="F286" s="115">
        <v>1564</v>
      </c>
      <c r="G286" s="71">
        <v>2210</v>
      </c>
      <c r="H286" s="116">
        <f t="shared" si="16"/>
        <v>0.70769230769230773</v>
      </c>
      <c r="I286" s="122" t="str">
        <f t="shared" si="17"/>
        <v>NO ADJUSTMENT</v>
      </c>
      <c r="J286" s="115">
        <f t="shared" si="18"/>
        <v>1564</v>
      </c>
      <c r="K286" s="71">
        <v>1946.5</v>
      </c>
      <c r="L286" s="116">
        <f t="shared" si="19"/>
        <v>0.80349999999999999</v>
      </c>
      <c r="M286" s="124">
        <v>1</v>
      </c>
      <c r="N286" s="69"/>
    </row>
    <row r="287" spans="1:14" x14ac:dyDescent="0.2">
      <c r="A287" s="115">
        <v>278</v>
      </c>
      <c r="B287" s="72" t="s">
        <v>385</v>
      </c>
      <c r="C287" s="115">
        <v>645</v>
      </c>
      <c r="D287" s="71">
        <v>1921</v>
      </c>
      <c r="E287" s="116">
        <v>0.33576262363352422</v>
      </c>
      <c r="F287" s="115">
        <v>615</v>
      </c>
      <c r="G287" s="71">
        <v>1837</v>
      </c>
      <c r="H287" s="116">
        <f t="shared" si="16"/>
        <v>0.33478497550353836</v>
      </c>
      <c r="I287" s="122" t="str">
        <f t="shared" si="17"/>
        <v>USE FY16%</v>
      </c>
      <c r="J287" s="115">
        <f t="shared" si="18"/>
        <v>617</v>
      </c>
      <c r="K287" s="71">
        <v>1858.5</v>
      </c>
      <c r="L287" s="116">
        <f t="shared" si="19"/>
        <v>0.33200000000000002</v>
      </c>
      <c r="M287" s="124">
        <v>1</v>
      </c>
      <c r="N287" s="69"/>
    </row>
    <row r="288" spans="1:14" x14ac:dyDescent="0.2">
      <c r="A288" s="115">
        <v>279</v>
      </c>
      <c r="B288" s="72" t="s">
        <v>386</v>
      </c>
      <c r="C288" s="115">
        <v>0</v>
      </c>
      <c r="D288" s="71">
        <v>0</v>
      </c>
      <c r="E288" s="116" t="s">
        <v>554</v>
      </c>
      <c r="F288" s="115">
        <v>0</v>
      </c>
      <c r="G288" s="71">
        <v>0</v>
      </c>
      <c r="H288" s="116">
        <f t="shared" si="16"/>
        <v>0</v>
      </c>
      <c r="I288" s="122" t="str">
        <f t="shared" si="17"/>
        <v>NO ADJUSTMENT</v>
      </c>
      <c r="J288" s="115">
        <f t="shared" si="18"/>
        <v>0</v>
      </c>
      <c r="K288" s="71">
        <v>0</v>
      </c>
      <c r="L288" s="116">
        <f t="shared" si="19"/>
        <v>0</v>
      </c>
      <c r="M288" s="124">
        <v>0</v>
      </c>
      <c r="N288" s="69"/>
    </row>
    <row r="289" spans="1:14" x14ac:dyDescent="0.2">
      <c r="A289" s="115">
        <v>280</v>
      </c>
      <c r="B289" s="72" t="s">
        <v>387</v>
      </c>
      <c r="C289" s="115">
        <v>0</v>
      </c>
      <c r="D289" s="71">
        <v>6</v>
      </c>
      <c r="E289" s="116">
        <v>0</v>
      </c>
      <c r="F289" s="115">
        <v>0</v>
      </c>
      <c r="G289" s="71">
        <v>4</v>
      </c>
      <c r="H289" s="116">
        <f t="shared" si="16"/>
        <v>0</v>
      </c>
      <c r="I289" s="122" t="str">
        <f t="shared" si="17"/>
        <v>NO ADJUSTMENT</v>
      </c>
      <c r="J289" s="115">
        <f t="shared" si="18"/>
        <v>0</v>
      </c>
      <c r="K289" s="71">
        <v>0</v>
      </c>
      <c r="L289" s="116">
        <f t="shared" si="19"/>
        <v>0</v>
      </c>
      <c r="M289" s="124">
        <v>0</v>
      </c>
      <c r="N289" s="69"/>
    </row>
    <row r="290" spans="1:14" x14ac:dyDescent="0.2">
      <c r="A290" s="115">
        <v>281</v>
      </c>
      <c r="B290" s="72" t="s">
        <v>388</v>
      </c>
      <c r="C290" s="115">
        <v>23901</v>
      </c>
      <c r="D290" s="71">
        <v>28970</v>
      </c>
      <c r="E290" s="116">
        <v>0.82502588885053507</v>
      </c>
      <c r="F290" s="115">
        <v>23177</v>
      </c>
      <c r="G290" s="71">
        <v>29144</v>
      </c>
      <c r="H290" s="116">
        <f t="shared" si="16"/>
        <v>0.79525802909689813</v>
      </c>
      <c r="I290" s="122" t="str">
        <f t="shared" si="17"/>
        <v>USE FY16%</v>
      </c>
      <c r="J290" s="115">
        <f t="shared" si="18"/>
        <v>24045</v>
      </c>
      <c r="K290" s="71">
        <v>28060.5</v>
      </c>
      <c r="L290" s="116">
        <f t="shared" si="19"/>
        <v>0.8569</v>
      </c>
      <c r="M290" s="124">
        <v>1</v>
      </c>
      <c r="N290" s="69"/>
    </row>
    <row r="291" spans="1:14" x14ac:dyDescent="0.2">
      <c r="A291" s="115">
        <v>282</v>
      </c>
      <c r="B291" s="72" t="s">
        <v>389</v>
      </c>
      <c r="C291" s="115">
        <v>0</v>
      </c>
      <c r="D291" s="71">
        <v>0</v>
      </c>
      <c r="E291" s="116" t="s">
        <v>554</v>
      </c>
      <c r="F291" s="115">
        <v>0</v>
      </c>
      <c r="G291" s="71">
        <v>2</v>
      </c>
      <c r="H291" s="116">
        <f t="shared" si="16"/>
        <v>0</v>
      </c>
      <c r="I291" s="122" t="str">
        <f t="shared" si="17"/>
        <v>NO ADJUSTMENT</v>
      </c>
      <c r="J291" s="115">
        <f t="shared" si="18"/>
        <v>0</v>
      </c>
      <c r="K291" s="71">
        <v>0</v>
      </c>
      <c r="L291" s="116">
        <f t="shared" si="19"/>
        <v>0</v>
      </c>
      <c r="M291" s="124">
        <v>0</v>
      </c>
      <c r="N291" s="69"/>
    </row>
    <row r="292" spans="1:14" x14ac:dyDescent="0.2">
      <c r="A292" s="115">
        <v>283</v>
      </c>
      <c r="B292" s="72" t="s">
        <v>390</v>
      </c>
      <c r="C292" s="115">
        <v>0</v>
      </c>
      <c r="D292" s="71">
        <v>0</v>
      </c>
      <c r="E292" s="116" t="s">
        <v>554</v>
      </c>
      <c r="F292" s="115">
        <v>0</v>
      </c>
      <c r="G292" s="71">
        <v>0</v>
      </c>
      <c r="H292" s="116">
        <f t="shared" si="16"/>
        <v>0</v>
      </c>
      <c r="I292" s="122" t="str">
        <f t="shared" si="17"/>
        <v>NO ADJUSTMENT</v>
      </c>
      <c r="J292" s="115">
        <f t="shared" si="18"/>
        <v>0</v>
      </c>
      <c r="K292" s="71">
        <v>0</v>
      </c>
      <c r="L292" s="116">
        <f t="shared" si="19"/>
        <v>0</v>
      </c>
      <c r="M292" s="124">
        <v>0</v>
      </c>
      <c r="N292" s="69"/>
    </row>
    <row r="293" spans="1:14" x14ac:dyDescent="0.2">
      <c r="A293" s="115">
        <v>284</v>
      </c>
      <c r="B293" s="72" t="s">
        <v>391</v>
      </c>
      <c r="C293" s="115">
        <v>577</v>
      </c>
      <c r="D293" s="71">
        <v>2378</v>
      </c>
      <c r="E293" s="116">
        <v>0.2426408746846089</v>
      </c>
      <c r="F293" s="115">
        <v>503</v>
      </c>
      <c r="G293" s="71">
        <v>2376</v>
      </c>
      <c r="H293" s="116">
        <f t="shared" si="16"/>
        <v>0.21170033670033669</v>
      </c>
      <c r="I293" s="122" t="str">
        <f t="shared" si="17"/>
        <v>USE FY16%</v>
      </c>
      <c r="J293" s="115">
        <f t="shared" si="18"/>
        <v>577</v>
      </c>
      <c r="K293" s="71">
        <v>2341.5</v>
      </c>
      <c r="L293" s="116">
        <f t="shared" si="19"/>
        <v>0.24640000000000001</v>
      </c>
      <c r="M293" s="124">
        <v>1</v>
      </c>
      <c r="N293" s="69"/>
    </row>
    <row r="294" spans="1:14" x14ac:dyDescent="0.2">
      <c r="A294" s="115">
        <v>285</v>
      </c>
      <c r="B294" s="72" t="s">
        <v>392</v>
      </c>
      <c r="C294" s="115">
        <v>1352</v>
      </c>
      <c r="D294" s="71">
        <v>3724</v>
      </c>
      <c r="E294" s="116">
        <v>0.36305048335123524</v>
      </c>
      <c r="F294" s="115">
        <v>1412</v>
      </c>
      <c r="G294" s="71">
        <v>3540</v>
      </c>
      <c r="H294" s="116">
        <f t="shared" si="16"/>
        <v>0.39887005649717516</v>
      </c>
      <c r="I294" s="122" t="str">
        <f t="shared" si="17"/>
        <v>NO ADJUSTMENT</v>
      </c>
      <c r="J294" s="115">
        <f t="shared" si="18"/>
        <v>1412</v>
      </c>
      <c r="K294" s="71">
        <v>3489.5</v>
      </c>
      <c r="L294" s="116">
        <f t="shared" si="19"/>
        <v>0.40460000000000002</v>
      </c>
      <c r="M294" s="124">
        <v>1</v>
      </c>
      <c r="N294" s="69"/>
    </row>
    <row r="295" spans="1:14" x14ac:dyDescent="0.2">
      <c r="A295" s="115">
        <v>286</v>
      </c>
      <c r="B295" s="72" t="s">
        <v>393</v>
      </c>
      <c r="C295" s="115">
        <v>0</v>
      </c>
      <c r="D295" s="71">
        <v>1</v>
      </c>
      <c r="E295" s="116">
        <v>0</v>
      </c>
      <c r="F295" s="115">
        <v>0</v>
      </c>
      <c r="G295" s="71">
        <v>1</v>
      </c>
      <c r="H295" s="116">
        <f t="shared" si="16"/>
        <v>0</v>
      </c>
      <c r="I295" s="122" t="str">
        <f t="shared" si="17"/>
        <v>NO ADJUSTMENT</v>
      </c>
      <c r="J295" s="115">
        <f t="shared" si="18"/>
        <v>0</v>
      </c>
      <c r="K295" s="71">
        <v>0</v>
      </c>
      <c r="L295" s="116">
        <f t="shared" si="19"/>
        <v>0</v>
      </c>
      <c r="M295" s="124">
        <v>0</v>
      </c>
      <c r="N295" s="69"/>
    </row>
    <row r="296" spans="1:14" x14ac:dyDescent="0.2">
      <c r="A296" s="115">
        <v>287</v>
      </c>
      <c r="B296" s="72" t="s">
        <v>394</v>
      </c>
      <c r="C296" s="115">
        <v>177</v>
      </c>
      <c r="D296" s="71">
        <v>934</v>
      </c>
      <c r="E296" s="116">
        <v>0.18950749464668093</v>
      </c>
      <c r="F296" s="115">
        <v>160</v>
      </c>
      <c r="G296" s="71">
        <v>804</v>
      </c>
      <c r="H296" s="116">
        <f t="shared" si="16"/>
        <v>0.19900497512437812</v>
      </c>
      <c r="I296" s="122" t="str">
        <f t="shared" si="17"/>
        <v>NO ADJUSTMENT</v>
      </c>
      <c r="J296" s="115">
        <f t="shared" si="18"/>
        <v>160</v>
      </c>
      <c r="K296" s="71">
        <v>784</v>
      </c>
      <c r="L296" s="116">
        <f t="shared" si="19"/>
        <v>0.2041</v>
      </c>
      <c r="M296" s="124">
        <v>1</v>
      </c>
      <c r="N296" s="69"/>
    </row>
    <row r="297" spans="1:14" x14ac:dyDescent="0.2">
      <c r="A297" s="115">
        <v>288</v>
      </c>
      <c r="B297" s="72" t="s">
        <v>395</v>
      </c>
      <c r="C297" s="115">
        <v>137</v>
      </c>
      <c r="D297" s="71">
        <v>2727</v>
      </c>
      <c r="E297" s="116">
        <v>5.0238357169050236E-2</v>
      </c>
      <c r="F297" s="115">
        <v>174</v>
      </c>
      <c r="G297" s="71">
        <v>2524</v>
      </c>
      <c r="H297" s="116">
        <f t="shared" si="16"/>
        <v>6.8938193343898571E-2</v>
      </c>
      <c r="I297" s="122" t="str">
        <f t="shared" si="17"/>
        <v>NO ADJUSTMENT</v>
      </c>
      <c r="J297" s="115">
        <f t="shared" si="18"/>
        <v>174</v>
      </c>
      <c r="K297" s="71">
        <v>2508.5</v>
      </c>
      <c r="L297" s="116">
        <f t="shared" si="19"/>
        <v>6.9400000000000003E-2</v>
      </c>
      <c r="M297" s="124">
        <v>1</v>
      </c>
      <c r="N297" s="69"/>
    </row>
    <row r="298" spans="1:14" x14ac:dyDescent="0.2">
      <c r="A298" s="115">
        <v>289</v>
      </c>
      <c r="B298" s="72" t="s">
        <v>396</v>
      </c>
      <c r="C298" s="115">
        <v>68</v>
      </c>
      <c r="D298" s="71">
        <v>175</v>
      </c>
      <c r="E298" s="116">
        <v>0.38857142857142857</v>
      </c>
      <c r="F298" s="115">
        <v>67</v>
      </c>
      <c r="G298" s="71">
        <v>141</v>
      </c>
      <c r="H298" s="116">
        <f t="shared" si="16"/>
        <v>0.47517730496453903</v>
      </c>
      <c r="I298" s="122" t="str">
        <f t="shared" si="17"/>
        <v>NO ADJUSTMENT</v>
      </c>
      <c r="J298" s="115">
        <f t="shared" si="18"/>
        <v>67</v>
      </c>
      <c r="K298" s="71">
        <v>178</v>
      </c>
      <c r="L298" s="116">
        <f t="shared" si="19"/>
        <v>0.37640000000000001</v>
      </c>
      <c r="M298" s="124">
        <v>1</v>
      </c>
      <c r="N298" s="69"/>
    </row>
    <row r="299" spans="1:14" x14ac:dyDescent="0.2">
      <c r="A299" s="115">
        <v>290</v>
      </c>
      <c r="B299" s="72" t="s">
        <v>397</v>
      </c>
      <c r="C299" s="115">
        <v>170</v>
      </c>
      <c r="D299" s="71">
        <v>1490</v>
      </c>
      <c r="E299" s="116">
        <v>0.11409395973154363</v>
      </c>
      <c r="F299" s="115">
        <v>210</v>
      </c>
      <c r="G299" s="71">
        <v>1257</v>
      </c>
      <c r="H299" s="116">
        <f t="shared" si="16"/>
        <v>0.16706443914081145</v>
      </c>
      <c r="I299" s="122" t="str">
        <f t="shared" si="17"/>
        <v>NO ADJUSTMENT</v>
      </c>
      <c r="J299" s="115">
        <f t="shared" si="18"/>
        <v>210</v>
      </c>
      <c r="K299" s="71">
        <v>1262</v>
      </c>
      <c r="L299" s="116">
        <f t="shared" si="19"/>
        <v>0.16639999999999999</v>
      </c>
      <c r="M299" s="124">
        <v>1</v>
      </c>
      <c r="N299" s="69"/>
    </row>
    <row r="300" spans="1:14" x14ac:dyDescent="0.2">
      <c r="A300" s="115">
        <v>291</v>
      </c>
      <c r="B300" s="72" t="s">
        <v>398</v>
      </c>
      <c r="C300" s="115">
        <v>386</v>
      </c>
      <c r="D300" s="71">
        <v>2120</v>
      </c>
      <c r="E300" s="116">
        <v>0.18207547169811319</v>
      </c>
      <c r="F300" s="115">
        <v>451</v>
      </c>
      <c r="G300" s="71">
        <v>2086</v>
      </c>
      <c r="H300" s="116">
        <f t="shared" si="16"/>
        <v>0.21620325982742089</v>
      </c>
      <c r="I300" s="122" t="str">
        <f t="shared" si="17"/>
        <v>NO ADJUSTMENT</v>
      </c>
      <c r="J300" s="115">
        <f t="shared" si="18"/>
        <v>451</v>
      </c>
      <c r="K300" s="71">
        <v>2167</v>
      </c>
      <c r="L300" s="116">
        <f t="shared" si="19"/>
        <v>0.20810000000000001</v>
      </c>
      <c r="M300" s="124">
        <v>1</v>
      </c>
      <c r="N300" s="69"/>
    </row>
    <row r="301" spans="1:14" x14ac:dyDescent="0.2">
      <c r="A301" s="115">
        <v>292</v>
      </c>
      <c r="B301" s="72" t="s">
        <v>399</v>
      </c>
      <c r="C301" s="115">
        <v>707</v>
      </c>
      <c r="D301" s="71">
        <v>2076</v>
      </c>
      <c r="E301" s="116">
        <v>0.34055876685934489</v>
      </c>
      <c r="F301" s="115">
        <v>516</v>
      </c>
      <c r="G301" s="71">
        <v>2044</v>
      </c>
      <c r="H301" s="116">
        <f t="shared" si="16"/>
        <v>0.25244618395303325</v>
      </c>
      <c r="I301" s="122" t="str">
        <f t="shared" si="17"/>
        <v>USE FY16%</v>
      </c>
      <c r="J301" s="115">
        <f t="shared" si="18"/>
        <v>696</v>
      </c>
      <c r="K301" s="71">
        <v>2001.5</v>
      </c>
      <c r="L301" s="116">
        <f t="shared" si="19"/>
        <v>0.34770000000000001</v>
      </c>
      <c r="M301" s="124">
        <v>1</v>
      </c>
      <c r="N301" s="69"/>
    </row>
    <row r="302" spans="1:14" x14ac:dyDescent="0.2">
      <c r="A302" s="115">
        <v>293</v>
      </c>
      <c r="B302" s="72" t="s">
        <v>400</v>
      </c>
      <c r="C302" s="115">
        <v>4178</v>
      </c>
      <c r="D302" s="71">
        <v>7916</v>
      </c>
      <c r="E302" s="116">
        <v>0.52779181404749875</v>
      </c>
      <c r="F302" s="115">
        <v>4208</v>
      </c>
      <c r="G302" s="71">
        <v>7953</v>
      </c>
      <c r="H302" s="116">
        <f t="shared" si="16"/>
        <v>0.5291085125110021</v>
      </c>
      <c r="I302" s="122" t="str">
        <f t="shared" si="17"/>
        <v>NO ADJUSTMENT</v>
      </c>
      <c r="J302" s="115">
        <f t="shared" si="18"/>
        <v>4208</v>
      </c>
      <c r="K302" s="71">
        <v>7730</v>
      </c>
      <c r="L302" s="116">
        <f t="shared" si="19"/>
        <v>0.5444</v>
      </c>
      <c r="M302" s="124">
        <v>1</v>
      </c>
      <c r="N302" s="69"/>
    </row>
    <row r="303" spans="1:14" x14ac:dyDescent="0.2">
      <c r="A303" s="115">
        <v>294</v>
      </c>
      <c r="B303" s="72" t="s">
        <v>401</v>
      </c>
      <c r="C303" s="115">
        <v>0</v>
      </c>
      <c r="D303" s="71">
        <v>0</v>
      </c>
      <c r="E303" s="116" t="s">
        <v>554</v>
      </c>
      <c r="F303" s="115">
        <v>0</v>
      </c>
      <c r="G303" s="71">
        <v>0</v>
      </c>
      <c r="H303" s="116">
        <f t="shared" si="16"/>
        <v>0</v>
      </c>
      <c r="I303" s="122" t="str">
        <f t="shared" si="17"/>
        <v>NO ADJUSTMENT</v>
      </c>
      <c r="J303" s="115">
        <f t="shared" si="18"/>
        <v>0</v>
      </c>
      <c r="K303" s="71">
        <v>0</v>
      </c>
      <c r="L303" s="116">
        <f t="shared" si="19"/>
        <v>0</v>
      </c>
      <c r="M303" s="124">
        <v>0</v>
      </c>
      <c r="N303" s="69"/>
    </row>
    <row r="304" spans="1:14" x14ac:dyDescent="0.2">
      <c r="A304" s="115">
        <v>295</v>
      </c>
      <c r="B304" s="72" t="s">
        <v>402</v>
      </c>
      <c r="C304" s="115">
        <v>723</v>
      </c>
      <c r="D304" s="71">
        <v>3635</v>
      </c>
      <c r="E304" s="116">
        <v>0.19889958734525448</v>
      </c>
      <c r="F304" s="115">
        <v>625</v>
      </c>
      <c r="G304" s="71">
        <v>3256</v>
      </c>
      <c r="H304" s="116">
        <f t="shared" si="16"/>
        <v>0.19195331695331697</v>
      </c>
      <c r="I304" s="122" t="str">
        <f t="shared" si="17"/>
        <v>USE FY16%</v>
      </c>
      <c r="J304" s="115">
        <f t="shared" si="18"/>
        <v>648</v>
      </c>
      <c r="K304" s="71">
        <v>3179.5</v>
      </c>
      <c r="L304" s="116">
        <f t="shared" si="19"/>
        <v>0.20380000000000001</v>
      </c>
      <c r="M304" s="124">
        <v>1</v>
      </c>
      <c r="N304" s="69"/>
    </row>
    <row r="305" spans="1:14" x14ac:dyDescent="0.2">
      <c r="A305" s="115">
        <v>296</v>
      </c>
      <c r="B305" s="72" t="s">
        <v>403</v>
      </c>
      <c r="C305" s="115">
        <v>134</v>
      </c>
      <c r="D305" s="71">
        <v>378</v>
      </c>
      <c r="E305" s="116">
        <v>0.35449735449735448</v>
      </c>
      <c r="F305" s="115">
        <v>141</v>
      </c>
      <c r="G305" s="71">
        <v>343</v>
      </c>
      <c r="H305" s="116">
        <f t="shared" si="16"/>
        <v>0.41107871720116618</v>
      </c>
      <c r="I305" s="122" t="str">
        <f t="shared" si="17"/>
        <v>NO ADJUSTMENT</v>
      </c>
      <c r="J305" s="115">
        <f t="shared" si="18"/>
        <v>141</v>
      </c>
      <c r="K305" s="71">
        <v>312.5</v>
      </c>
      <c r="L305" s="116">
        <f t="shared" si="19"/>
        <v>0.45119999999999999</v>
      </c>
      <c r="M305" s="124">
        <v>1</v>
      </c>
      <c r="N305" s="69"/>
    </row>
    <row r="306" spans="1:14" x14ac:dyDescent="0.2">
      <c r="A306" s="115">
        <v>297</v>
      </c>
      <c r="B306" s="72" t="s">
        <v>404</v>
      </c>
      <c r="C306" s="115">
        <v>0</v>
      </c>
      <c r="D306" s="71">
        <v>0</v>
      </c>
      <c r="E306" s="116" t="s">
        <v>554</v>
      </c>
      <c r="F306" s="115">
        <v>0</v>
      </c>
      <c r="G306" s="71">
        <v>0</v>
      </c>
      <c r="H306" s="116">
        <f t="shared" si="16"/>
        <v>0</v>
      </c>
      <c r="I306" s="122" t="str">
        <f t="shared" si="17"/>
        <v>NO ADJUSTMENT</v>
      </c>
      <c r="J306" s="115">
        <f t="shared" si="18"/>
        <v>0</v>
      </c>
      <c r="K306" s="71">
        <v>0</v>
      </c>
      <c r="L306" s="116">
        <f t="shared" si="19"/>
        <v>0</v>
      </c>
      <c r="M306" s="124">
        <v>0</v>
      </c>
      <c r="N306" s="69"/>
    </row>
    <row r="307" spans="1:14" x14ac:dyDescent="0.2">
      <c r="A307" s="115">
        <v>298</v>
      </c>
      <c r="B307" s="72" t="s">
        <v>405</v>
      </c>
      <c r="C307" s="115">
        <v>19</v>
      </c>
      <c r="D307" s="71">
        <v>558</v>
      </c>
      <c r="E307" s="116">
        <v>3.4050179211469536E-2</v>
      </c>
      <c r="F307" s="115">
        <v>24</v>
      </c>
      <c r="G307" s="71">
        <v>542</v>
      </c>
      <c r="H307" s="116">
        <f t="shared" si="16"/>
        <v>4.4280442804428041E-2</v>
      </c>
      <c r="I307" s="122" t="str">
        <f t="shared" si="17"/>
        <v>NO ADJUSTMENT</v>
      </c>
      <c r="J307" s="115">
        <f t="shared" si="18"/>
        <v>24</v>
      </c>
      <c r="K307" s="71">
        <v>535.5</v>
      </c>
      <c r="L307" s="116">
        <f t="shared" si="19"/>
        <v>4.48E-2</v>
      </c>
      <c r="M307" s="124">
        <v>1</v>
      </c>
      <c r="N307" s="69"/>
    </row>
    <row r="308" spans="1:14" x14ac:dyDescent="0.2">
      <c r="A308" s="115">
        <v>299</v>
      </c>
      <c r="B308" s="72" t="s">
        <v>406</v>
      </c>
      <c r="C308" s="115">
        <v>0</v>
      </c>
      <c r="D308" s="71">
        <v>0</v>
      </c>
      <c r="E308" s="116" t="s">
        <v>554</v>
      </c>
      <c r="F308" s="115">
        <v>0</v>
      </c>
      <c r="G308" s="71">
        <v>0</v>
      </c>
      <c r="H308" s="116">
        <f t="shared" si="16"/>
        <v>0</v>
      </c>
      <c r="I308" s="122" t="str">
        <f t="shared" si="17"/>
        <v>NO ADJUSTMENT</v>
      </c>
      <c r="J308" s="115">
        <f t="shared" si="18"/>
        <v>0</v>
      </c>
      <c r="K308" s="71">
        <v>0</v>
      </c>
      <c r="L308" s="116">
        <f t="shared" si="19"/>
        <v>0</v>
      </c>
      <c r="M308" s="124">
        <v>0</v>
      </c>
      <c r="N308" s="69"/>
    </row>
    <row r="309" spans="1:14" x14ac:dyDescent="0.2">
      <c r="A309" s="115">
        <v>300</v>
      </c>
      <c r="B309" s="72" t="s">
        <v>407</v>
      </c>
      <c r="C309" s="115">
        <v>47</v>
      </c>
      <c r="D309" s="71">
        <v>197</v>
      </c>
      <c r="E309" s="116">
        <v>0.23857868020304568</v>
      </c>
      <c r="F309" s="115">
        <v>35</v>
      </c>
      <c r="G309" s="71">
        <v>199</v>
      </c>
      <c r="H309" s="116">
        <f t="shared" si="16"/>
        <v>0.17587939698492464</v>
      </c>
      <c r="I309" s="122" t="str">
        <f t="shared" si="17"/>
        <v>USE FY16%</v>
      </c>
      <c r="J309" s="115">
        <f t="shared" si="18"/>
        <v>47</v>
      </c>
      <c r="K309" s="71">
        <v>106.5</v>
      </c>
      <c r="L309" s="116">
        <f t="shared" si="19"/>
        <v>0.44130000000000003</v>
      </c>
      <c r="M309" s="124">
        <v>1</v>
      </c>
      <c r="N309" s="69"/>
    </row>
    <row r="310" spans="1:14" x14ac:dyDescent="0.2">
      <c r="A310" s="115">
        <v>301</v>
      </c>
      <c r="B310" s="72" t="s">
        <v>408</v>
      </c>
      <c r="C310" s="115">
        <v>249</v>
      </c>
      <c r="D310" s="71">
        <v>1750</v>
      </c>
      <c r="E310" s="116">
        <v>0.14228571428571429</v>
      </c>
      <c r="F310" s="115">
        <v>350</v>
      </c>
      <c r="G310" s="71">
        <v>1626</v>
      </c>
      <c r="H310" s="116">
        <f t="shared" si="16"/>
        <v>0.21525215252152521</v>
      </c>
      <c r="I310" s="122" t="str">
        <f t="shared" si="17"/>
        <v>NO ADJUSTMENT</v>
      </c>
      <c r="J310" s="115">
        <f t="shared" si="18"/>
        <v>350</v>
      </c>
      <c r="K310" s="71">
        <v>1626</v>
      </c>
      <c r="L310" s="116">
        <f t="shared" si="19"/>
        <v>0.21529999999999999</v>
      </c>
      <c r="M310" s="124">
        <v>1</v>
      </c>
      <c r="N310" s="69"/>
    </row>
    <row r="311" spans="1:14" x14ac:dyDescent="0.2">
      <c r="A311" s="115">
        <v>302</v>
      </c>
      <c r="B311" s="72" t="s">
        <v>409</v>
      </c>
      <c r="C311" s="115">
        <v>0</v>
      </c>
      <c r="D311" s="71">
        <v>28</v>
      </c>
      <c r="E311" s="116">
        <v>0</v>
      </c>
      <c r="F311" s="115">
        <v>0</v>
      </c>
      <c r="G311" s="71">
        <v>32</v>
      </c>
      <c r="H311" s="116">
        <f t="shared" si="16"/>
        <v>0</v>
      </c>
      <c r="I311" s="122" t="str">
        <f t="shared" si="17"/>
        <v>NO ADJUSTMENT</v>
      </c>
      <c r="J311" s="115">
        <f t="shared" si="18"/>
        <v>0</v>
      </c>
      <c r="K311" s="71">
        <v>0</v>
      </c>
      <c r="L311" s="116">
        <f t="shared" si="19"/>
        <v>0</v>
      </c>
      <c r="M311" s="124">
        <v>0</v>
      </c>
      <c r="N311" s="69"/>
    </row>
    <row r="312" spans="1:14" x14ac:dyDescent="0.2">
      <c r="A312" s="115">
        <v>303</v>
      </c>
      <c r="B312" s="72" t="s">
        <v>410</v>
      </c>
      <c r="C312" s="115">
        <v>0</v>
      </c>
      <c r="D312" s="71">
        <v>2</v>
      </c>
      <c r="E312" s="116">
        <v>0</v>
      </c>
      <c r="F312" s="115">
        <v>0</v>
      </c>
      <c r="G312" s="71">
        <v>6</v>
      </c>
      <c r="H312" s="116">
        <f t="shared" si="16"/>
        <v>0</v>
      </c>
      <c r="I312" s="122" t="str">
        <f t="shared" si="17"/>
        <v>NO ADJUSTMENT</v>
      </c>
      <c r="J312" s="115">
        <f t="shared" si="18"/>
        <v>0</v>
      </c>
      <c r="K312" s="71">
        <v>0</v>
      </c>
      <c r="L312" s="116">
        <f t="shared" si="19"/>
        <v>0</v>
      </c>
      <c r="M312" s="124">
        <v>0</v>
      </c>
      <c r="N312" s="69"/>
    </row>
    <row r="313" spans="1:14" x14ac:dyDescent="0.2">
      <c r="A313" s="115">
        <v>304</v>
      </c>
      <c r="B313" s="72" t="s">
        <v>411</v>
      </c>
      <c r="C313" s="115">
        <v>442</v>
      </c>
      <c r="D313" s="71">
        <v>1934</v>
      </c>
      <c r="E313" s="116">
        <v>0.22854188210961737</v>
      </c>
      <c r="F313" s="115">
        <v>446</v>
      </c>
      <c r="G313" s="71">
        <v>1693</v>
      </c>
      <c r="H313" s="116">
        <f t="shared" si="16"/>
        <v>0.26343768458357947</v>
      </c>
      <c r="I313" s="122" t="str">
        <f t="shared" si="17"/>
        <v>NO ADJUSTMENT</v>
      </c>
      <c r="J313" s="115">
        <f t="shared" si="18"/>
        <v>446</v>
      </c>
      <c r="K313" s="71">
        <v>1617</v>
      </c>
      <c r="L313" s="116">
        <f t="shared" si="19"/>
        <v>0.27579999999999999</v>
      </c>
      <c r="M313" s="124">
        <v>1</v>
      </c>
      <c r="N313" s="69"/>
    </row>
    <row r="314" spans="1:14" x14ac:dyDescent="0.2">
      <c r="A314" s="115">
        <v>305</v>
      </c>
      <c r="B314" s="72" t="s">
        <v>412</v>
      </c>
      <c r="C314" s="115">
        <v>432</v>
      </c>
      <c r="D314" s="71">
        <v>3374</v>
      </c>
      <c r="E314" s="116">
        <v>0.12803793716656786</v>
      </c>
      <c r="F314" s="115">
        <v>518</v>
      </c>
      <c r="G314" s="71">
        <v>3384</v>
      </c>
      <c r="H314" s="116">
        <f t="shared" si="16"/>
        <v>0.15307328605200946</v>
      </c>
      <c r="I314" s="122" t="str">
        <f t="shared" si="17"/>
        <v>NO ADJUSTMENT</v>
      </c>
      <c r="J314" s="115">
        <f t="shared" si="18"/>
        <v>518</v>
      </c>
      <c r="K314" s="71">
        <v>3343</v>
      </c>
      <c r="L314" s="116">
        <f t="shared" si="19"/>
        <v>0.155</v>
      </c>
      <c r="M314" s="124">
        <v>1</v>
      </c>
      <c r="N314" s="69"/>
    </row>
    <row r="315" spans="1:14" x14ac:dyDescent="0.2">
      <c r="A315" s="115">
        <v>306</v>
      </c>
      <c r="B315" s="72" t="s">
        <v>413</v>
      </c>
      <c r="C315" s="115">
        <v>54</v>
      </c>
      <c r="D315" s="71">
        <v>151</v>
      </c>
      <c r="E315" s="116">
        <v>0.35761589403973509</v>
      </c>
      <c r="F315" s="115">
        <v>56</v>
      </c>
      <c r="G315" s="71">
        <v>130</v>
      </c>
      <c r="H315" s="116">
        <f t="shared" si="16"/>
        <v>0.43076923076923079</v>
      </c>
      <c r="I315" s="122" t="str">
        <f t="shared" si="17"/>
        <v>NO ADJUSTMENT</v>
      </c>
      <c r="J315" s="115">
        <f t="shared" si="18"/>
        <v>56</v>
      </c>
      <c r="K315" s="71">
        <v>127</v>
      </c>
      <c r="L315" s="116">
        <f t="shared" si="19"/>
        <v>0.44090000000000001</v>
      </c>
      <c r="M315" s="124">
        <v>1</v>
      </c>
      <c r="N315" s="69"/>
    </row>
    <row r="316" spans="1:14" x14ac:dyDescent="0.2">
      <c r="A316" s="115">
        <v>307</v>
      </c>
      <c r="B316" s="72" t="s">
        <v>414</v>
      </c>
      <c r="C316" s="115">
        <v>646</v>
      </c>
      <c r="D316" s="71">
        <v>3834</v>
      </c>
      <c r="E316" s="116">
        <v>0.16849243609806991</v>
      </c>
      <c r="F316" s="115">
        <v>536</v>
      </c>
      <c r="G316" s="71">
        <v>3573</v>
      </c>
      <c r="H316" s="116">
        <f t="shared" si="16"/>
        <v>0.15001399384270922</v>
      </c>
      <c r="I316" s="122" t="str">
        <f t="shared" si="17"/>
        <v>USE FY16%</v>
      </c>
      <c r="J316" s="115">
        <f t="shared" si="18"/>
        <v>602</v>
      </c>
      <c r="K316" s="71">
        <v>3512.5</v>
      </c>
      <c r="L316" s="116">
        <f t="shared" si="19"/>
        <v>0.1714</v>
      </c>
      <c r="M316" s="124">
        <v>1</v>
      </c>
      <c r="N316" s="69"/>
    </row>
    <row r="317" spans="1:14" x14ac:dyDescent="0.2">
      <c r="A317" s="115">
        <v>308</v>
      </c>
      <c r="B317" s="72" t="s">
        <v>415</v>
      </c>
      <c r="C317" s="115">
        <v>2428</v>
      </c>
      <c r="D317" s="71">
        <v>5298</v>
      </c>
      <c r="E317" s="116">
        <v>0.4582861457153643</v>
      </c>
      <c r="F317" s="115">
        <v>2427</v>
      </c>
      <c r="G317" s="71">
        <v>5524</v>
      </c>
      <c r="H317" s="116">
        <f t="shared" si="16"/>
        <v>0.4393555394641564</v>
      </c>
      <c r="I317" s="122" t="str">
        <f t="shared" si="17"/>
        <v>USE FY16%</v>
      </c>
      <c r="J317" s="115">
        <f t="shared" si="18"/>
        <v>2532</v>
      </c>
      <c r="K317" s="71">
        <v>5468.5</v>
      </c>
      <c r="L317" s="116">
        <f t="shared" si="19"/>
        <v>0.46300000000000002</v>
      </c>
      <c r="M317" s="124">
        <v>1</v>
      </c>
      <c r="N317" s="69"/>
    </row>
    <row r="318" spans="1:14" x14ac:dyDescent="0.2">
      <c r="A318" s="115">
        <v>309</v>
      </c>
      <c r="B318" s="72" t="s">
        <v>416</v>
      </c>
      <c r="C318" s="115">
        <v>703</v>
      </c>
      <c r="D318" s="71">
        <v>1375</v>
      </c>
      <c r="E318" s="116">
        <v>0.51127272727272732</v>
      </c>
      <c r="F318" s="115">
        <v>683</v>
      </c>
      <c r="G318" s="71">
        <v>1277</v>
      </c>
      <c r="H318" s="116">
        <f t="shared" si="16"/>
        <v>0.53484729835552081</v>
      </c>
      <c r="I318" s="122" t="str">
        <f t="shared" si="17"/>
        <v>NO ADJUSTMENT</v>
      </c>
      <c r="J318" s="115">
        <f t="shared" si="18"/>
        <v>683</v>
      </c>
      <c r="K318" s="71">
        <v>1126.5</v>
      </c>
      <c r="L318" s="116">
        <f t="shared" si="19"/>
        <v>0.60629999999999995</v>
      </c>
      <c r="M318" s="124">
        <v>1</v>
      </c>
      <c r="N318" s="69"/>
    </row>
    <row r="319" spans="1:14" x14ac:dyDescent="0.2">
      <c r="A319" s="115">
        <v>310</v>
      </c>
      <c r="B319" s="72" t="s">
        <v>417</v>
      </c>
      <c r="C319" s="115">
        <v>1437</v>
      </c>
      <c r="D319" s="71">
        <v>2815</v>
      </c>
      <c r="E319" s="116">
        <v>0.51047957371225572</v>
      </c>
      <c r="F319" s="115">
        <v>1246</v>
      </c>
      <c r="G319" s="71">
        <v>2269</v>
      </c>
      <c r="H319" s="116">
        <f t="shared" si="16"/>
        <v>0.54914059056853237</v>
      </c>
      <c r="I319" s="122" t="str">
        <f t="shared" si="17"/>
        <v>NO ADJUSTMENT</v>
      </c>
      <c r="J319" s="115">
        <f t="shared" si="18"/>
        <v>1246</v>
      </c>
      <c r="K319" s="71">
        <v>2066.5</v>
      </c>
      <c r="L319" s="116">
        <f t="shared" si="19"/>
        <v>0.60299999999999998</v>
      </c>
      <c r="M319" s="124">
        <v>1</v>
      </c>
      <c r="N319" s="69"/>
    </row>
    <row r="320" spans="1:14" x14ac:dyDescent="0.2">
      <c r="A320" s="115">
        <v>311</v>
      </c>
      <c r="B320" s="72" t="s">
        <v>418</v>
      </c>
      <c r="C320" s="115">
        <v>0</v>
      </c>
      <c r="D320" s="71">
        <v>0</v>
      </c>
      <c r="E320" s="116" t="s">
        <v>554</v>
      </c>
      <c r="F320" s="115">
        <v>0</v>
      </c>
      <c r="G320" s="71">
        <v>0</v>
      </c>
      <c r="H320" s="116">
        <f t="shared" si="16"/>
        <v>0</v>
      </c>
      <c r="I320" s="122" t="str">
        <f t="shared" si="17"/>
        <v>NO ADJUSTMENT</v>
      </c>
      <c r="J320" s="115">
        <f t="shared" si="18"/>
        <v>0</v>
      </c>
      <c r="K320" s="71">
        <v>0</v>
      </c>
      <c r="L320" s="116">
        <f t="shared" si="19"/>
        <v>0</v>
      </c>
      <c r="M320" s="124">
        <v>0</v>
      </c>
      <c r="N320" s="69"/>
    </row>
    <row r="321" spans="1:14" x14ac:dyDescent="0.2">
      <c r="A321" s="115">
        <v>312</v>
      </c>
      <c r="B321" s="72" t="s">
        <v>419</v>
      </c>
      <c r="C321" s="115">
        <v>0</v>
      </c>
      <c r="D321" s="71">
        <v>0</v>
      </c>
      <c r="E321" s="116" t="s">
        <v>554</v>
      </c>
      <c r="F321" s="115">
        <v>0</v>
      </c>
      <c r="G321" s="71">
        <v>0</v>
      </c>
      <c r="H321" s="116">
        <f t="shared" si="16"/>
        <v>0</v>
      </c>
      <c r="I321" s="122" t="str">
        <f t="shared" si="17"/>
        <v>NO ADJUSTMENT</v>
      </c>
      <c r="J321" s="115">
        <f t="shared" si="18"/>
        <v>0</v>
      </c>
      <c r="K321" s="71">
        <v>0</v>
      </c>
      <c r="L321" s="116">
        <f t="shared" si="19"/>
        <v>0</v>
      </c>
      <c r="M321" s="124">
        <v>0</v>
      </c>
      <c r="N321" s="69"/>
    </row>
    <row r="322" spans="1:14" x14ac:dyDescent="0.2">
      <c r="A322" s="115">
        <v>313</v>
      </c>
      <c r="B322" s="72" t="s">
        <v>420</v>
      </c>
      <c r="C322" s="115">
        <v>0</v>
      </c>
      <c r="D322" s="71">
        <v>1</v>
      </c>
      <c r="E322" s="116">
        <v>0</v>
      </c>
      <c r="F322" s="115">
        <v>0</v>
      </c>
      <c r="G322" s="71">
        <v>0</v>
      </c>
      <c r="H322" s="116">
        <f t="shared" si="16"/>
        <v>0</v>
      </c>
      <c r="I322" s="122" t="str">
        <f t="shared" si="17"/>
        <v>NO ADJUSTMENT</v>
      </c>
      <c r="J322" s="115">
        <f t="shared" si="18"/>
        <v>0</v>
      </c>
      <c r="K322" s="71">
        <v>0</v>
      </c>
      <c r="L322" s="116">
        <f t="shared" si="19"/>
        <v>0</v>
      </c>
      <c r="M322" s="124">
        <v>0</v>
      </c>
      <c r="N322" s="69"/>
    </row>
    <row r="323" spans="1:14" x14ac:dyDescent="0.2">
      <c r="A323" s="115">
        <v>314</v>
      </c>
      <c r="B323" s="72" t="s">
        <v>421</v>
      </c>
      <c r="C323" s="115">
        <v>708</v>
      </c>
      <c r="D323" s="71">
        <v>2590</v>
      </c>
      <c r="E323" s="116">
        <v>0.27335907335907333</v>
      </c>
      <c r="F323" s="115">
        <v>885</v>
      </c>
      <c r="G323" s="71">
        <v>2607</v>
      </c>
      <c r="H323" s="116">
        <f t="shared" si="16"/>
        <v>0.33947065592635212</v>
      </c>
      <c r="I323" s="122" t="str">
        <f t="shared" si="17"/>
        <v>NO ADJUSTMENT</v>
      </c>
      <c r="J323" s="115">
        <f t="shared" si="18"/>
        <v>885</v>
      </c>
      <c r="K323" s="71">
        <v>2497</v>
      </c>
      <c r="L323" s="116">
        <f t="shared" si="19"/>
        <v>0.35439999999999999</v>
      </c>
      <c r="M323" s="124">
        <v>1</v>
      </c>
      <c r="N323" s="69"/>
    </row>
    <row r="324" spans="1:14" x14ac:dyDescent="0.2">
      <c r="A324" s="115">
        <v>315</v>
      </c>
      <c r="B324" s="72" t="s">
        <v>422</v>
      </c>
      <c r="C324" s="115">
        <v>220</v>
      </c>
      <c r="D324" s="71">
        <v>2620</v>
      </c>
      <c r="E324" s="116">
        <v>8.3969465648854963E-2</v>
      </c>
      <c r="F324" s="115">
        <v>186</v>
      </c>
      <c r="G324" s="71">
        <v>2647</v>
      </c>
      <c r="H324" s="116">
        <f t="shared" si="16"/>
        <v>7.0268228182848502E-2</v>
      </c>
      <c r="I324" s="122" t="str">
        <f t="shared" si="17"/>
        <v>USE FY16%</v>
      </c>
      <c r="J324" s="115">
        <f t="shared" si="18"/>
        <v>222</v>
      </c>
      <c r="K324" s="71">
        <v>2599</v>
      </c>
      <c r="L324" s="116">
        <f t="shared" si="19"/>
        <v>8.5400000000000004E-2</v>
      </c>
      <c r="M324" s="124">
        <v>1</v>
      </c>
      <c r="N324" s="69"/>
    </row>
    <row r="325" spans="1:14" x14ac:dyDescent="0.2">
      <c r="A325" s="115">
        <v>316</v>
      </c>
      <c r="B325" s="72" t="s">
        <v>423</v>
      </c>
      <c r="C325" s="115">
        <v>1123</v>
      </c>
      <c r="D325" s="71">
        <v>1990</v>
      </c>
      <c r="E325" s="116">
        <v>0.56432160804020104</v>
      </c>
      <c r="F325" s="115">
        <v>1103</v>
      </c>
      <c r="G325" s="71">
        <v>1870</v>
      </c>
      <c r="H325" s="116">
        <f t="shared" si="16"/>
        <v>0.58983957219251337</v>
      </c>
      <c r="I325" s="122" t="str">
        <f t="shared" si="17"/>
        <v>NO ADJUSTMENT</v>
      </c>
      <c r="J325" s="115">
        <f t="shared" si="18"/>
        <v>1103</v>
      </c>
      <c r="K325" s="71">
        <v>1684.5</v>
      </c>
      <c r="L325" s="116">
        <f t="shared" si="19"/>
        <v>0.65480000000000005</v>
      </c>
      <c r="M325" s="124">
        <v>1</v>
      </c>
      <c r="N325" s="69"/>
    </row>
    <row r="326" spans="1:14" x14ac:dyDescent="0.2">
      <c r="A326" s="115">
        <v>317</v>
      </c>
      <c r="B326" s="72" t="s">
        <v>424</v>
      </c>
      <c r="C326" s="115">
        <v>311</v>
      </c>
      <c r="D326" s="71">
        <v>5081</v>
      </c>
      <c r="E326" s="116">
        <v>6.1208423538673493E-2</v>
      </c>
      <c r="F326" s="115">
        <v>327</v>
      </c>
      <c r="G326" s="71">
        <v>4466</v>
      </c>
      <c r="H326" s="116">
        <f t="shared" si="16"/>
        <v>7.3219883564711152E-2</v>
      </c>
      <c r="I326" s="122" t="str">
        <f t="shared" si="17"/>
        <v>NO ADJUSTMENT</v>
      </c>
      <c r="J326" s="115">
        <f t="shared" si="18"/>
        <v>327</v>
      </c>
      <c r="K326" s="71">
        <v>4401</v>
      </c>
      <c r="L326" s="116">
        <f t="shared" si="19"/>
        <v>7.4300000000000005E-2</v>
      </c>
      <c r="M326" s="124">
        <v>1</v>
      </c>
      <c r="N326" s="69"/>
    </row>
    <row r="327" spans="1:14" x14ac:dyDescent="0.2">
      <c r="A327" s="115">
        <v>318</v>
      </c>
      <c r="B327" s="72" t="s">
        <v>425</v>
      </c>
      <c r="C327" s="115">
        <v>35</v>
      </c>
      <c r="D327" s="71">
        <v>124</v>
      </c>
      <c r="E327" s="116">
        <v>0.28225806451612906</v>
      </c>
      <c r="F327" s="115">
        <v>36</v>
      </c>
      <c r="G327" s="71">
        <v>114</v>
      </c>
      <c r="H327" s="116">
        <f t="shared" si="16"/>
        <v>0.31578947368421051</v>
      </c>
      <c r="I327" s="122" t="str">
        <f t="shared" si="17"/>
        <v>NO ADJUSTMENT</v>
      </c>
      <c r="J327" s="115">
        <f t="shared" si="18"/>
        <v>36</v>
      </c>
      <c r="K327" s="71">
        <v>103</v>
      </c>
      <c r="L327" s="116">
        <f t="shared" si="19"/>
        <v>0.34949999999999998</v>
      </c>
      <c r="M327" s="124">
        <v>1</v>
      </c>
      <c r="N327" s="69"/>
    </row>
    <row r="328" spans="1:14" x14ac:dyDescent="0.2">
      <c r="A328" s="115">
        <v>319</v>
      </c>
      <c r="B328" s="72" t="s">
        <v>426</v>
      </c>
      <c r="C328" s="115">
        <v>0</v>
      </c>
      <c r="D328" s="71">
        <v>0</v>
      </c>
      <c r="E328" s="116" t="s">
        <v>554</v>
      </c>
      <c r="F328" s="115">
        <v>0</v>
      </c>
      <c r="G328" s="71">
        <v>0</v>
      </c>
      <c r="H328" s="116">
        <f t="shared" si="16"/>
        <v>0</v>
      </c>
      <c r="I328" s="122" t="str">
        <f t="shared" si="17"/>
        <v>NO ADJUSTMENT</v>
      </c>
      <c r="J328" s="115">
        <f t="shared" si="18"/>
        <v>0</v>
      </c>
      <c r="K328" s="71">
        <v>0</v>
      </c>
      <c r="L328" s="116">
        <f t="shared" si="19"/>
        <v>0</v>
      </c>
      <c r="M328" s="124">
        <v>0</v>
      </c>
      <c r="N328" s="69"/>
    </row>
    <row r="329" spans="1:14" x14ac:dyDescent="0.2">
      <c r="A329" s="115">
        <v>320</v>
      </c>
      <c r="B329" s="72" t="s">
        <v>427</v>
      </c>
      <c r="C329" s="115">
        <v>0</v>
      </c>
      <c r="D329" s="71">
        <v>0</v>
      </c>
      <c r="E329" s="116" t="s">
        <v>554</v>
      </c>
      <c r="F329" s="115">
        <v>0</v>
      </c>
      <c r="G329" s="71">
        <v>0</v>
      </c>
      <c r="H329" s="116">
        <f t="shared" si="16"/>
        <v>0</v>
      </c>
      <c r="I329" s="122" t="str">
        <f t="shared" si="17"/>
        <v>NO ADJUSTMENT</v>
      </c>
      <c r="J329" s="115">
        <f t="shared" si="18"/>
        <v>0</v>
      </c>
      <c r="K329" s="71">
        <v>0</v>
      </c>
      <c r="L329" s="116">
        <f t="shared" si="19"/>
        <v>0</v>
      </c>
      <c r="M329" s="124">
        <v>0</v>
      </c>
      <c r="N329" s="69"/>
    </row>
    <row r="330" spans="1:14" x14ac:dyDescent="0.2">
      <c r="A330" s="115">
        <v>321</v>
      </c>
      <c r="B330" s="72" t="s">
        <v>428</v>
      </c>
      <c r="C330" s="115">
        <v>372</v>
      </c>
      <c r="D330" s="71">
        <v>3498</v>
      </c>
      <c r="E330" s="116">
        <v>0.10634648370497427</v>
      </c>
      <c r="F330" s="115">
        <v>522</v>
      </c>
      <c r="G330" s="71">
        <v>3821</v>
      </c>
      <c r="H330" s="116">
        <f t="shared" si="16"/>
        <v>0.13661345197592253</v>
      </c>
      <c r="I330" s="122" t="str">
        <f t="shared" si="17"/>
        <v>NO ADJUSTMENT</v>
      </c>
      <c r="J330" s="115">
        <f t="shared" si="18"/>
        <v>522</v>
      </c>
      <c r="K330" s="71">
        <v>3793</v>
      </c>
      <c r="L330" s="116">
        <f t="shared" si="19"/>
        <v>0.1376</v>
      </c>
      <c r="M330" s="124">
        <v>1</v>
      </c>
      <c r="N330" s="69"/>
    </row>
    <row r="331" spans="1:14" x14ac:dyDescent="0.2">
      <c r="A331" s="115">
        <v>322</v>
      </c>
      <c r="B331" s="72" t="s">
        <v>429</v>
      </c>
      <c r="C331" s="115">
        <v>210</v>
      </c>
      <c r="D331" s="71">
        <v>896</v>
      </c>
      <c r="E331" s="116">
        <v>0.234375</v>
      </c>
      <c r="F331" s="115">
        <v>242</v>
      </c>
      <c r="G331" s="71">
        <v>832</v>
      </c>
      <c r="H331" s="116">
        <f t="shared" ref="H331:H394" si="20">IFERROR(F331/G331,0)</f>
        <v>0.29086538461538464</v>
      </c>
      <c r="I331" s="122" t="str">
        <f t="shared" ref="I331:I394" si="21">IF(AND(H331&lt;E331,C331&gt;0),"USE FY16%","NO ADJUSTMENT")</f>
        <v>NO ADJUSTMENT</v>
      </c>
      <c r="J331" s="115">
        <f t="shared" ref="J331:J394" si="22">IF(AND(H331&lt;E331,C331&gt;0),ROUND(E331*G331,0),F331)</f>
        <v>242</v>
      </c>
      <c r="K331" s="71">
        <v>884</v>
      </c>
      <c r="L331" s="116">
        <f t="shared" ref="L331:L394" si="23">IF(K331=0,0,ROUND(J331/K331,4))</f>
        <v>0.27379999999999999</v>
      </c>
      <c r="M331" s="124">
        <v>1</v>
      </c>
      <c r="N331" s="69"/>
    </row>
    <row r="332" spans="1:14" x14ac:dyDescent="0.2">
      <c r="A332" s="115">
        <v>323</v>
      </c>
      <c r="B332" s="72" t="s">
        <v>430</v>
      </c>
      <c r="C332" s="115">
        <v>253</v>
      </c>
      <c r="D332" s="71">
        <v>1024</v>
      </c>
      <c r="E332" s="116">
        <v>0.2470703125</v>
      </c>
      <c r="F332" s="115">
        <v>297</v>
      </c>
      <c r="G332" s="71">
        <v>1100</v>
      </c>
      <c r="H332" s="116">
        <f t="shared" si="20"/>
        <v>0.27</v>
      </c>
      <c r="I332" s="122" t="str">
        <f t="shared" si="21"/>
        <v>NO ADJUSTMENT</v>
      </c>
      <c r="J332" s="115">
        <f t="shared" si="22"/>
        <v>297</v>
      </c>
      <c r="K332" s="71">
        <v>1357</v>
      </c>
      <c r="L332" s="116">
        <f t="shared" si="23"/>
        <v>0.21890000000000001</v>
      </c>
      <c r="M332" s="124">
        <v>1</v>
      </c>
      <c r="N332" s="69"/>
    </row>
    <row r="333" spans="1:14" x14ac:dyDescent="0.2">
      <c r="A333" s="115">
        <v>324</v>
      </c>
      <c r="B333" s="72" t="s">
        <v>431</v>
      </c>
      <c r="C333" s="115">
        <v>0</v>
      </c>
      <c r="D333" s="71">
        <v>25</v>
      </c>
      <c r="E333" s="116">
        <v>0</v>
      </c>
      <c r="F333" s="115">
        <v>0</v>
      </c>
      <c r="G333" s="71">
        <v>37</v>
      </c>
      <c r="H333" s="116">
        <f t="shared" si="20"/>
        <v>0</v>
      </c>
      <c r="I333" s="122" t="str">
        <f t="shared" si="21"/>
        <v>NO ADJUSTMENT</v>
      </c>
      <c r="J333" s="115">
        <f t="shared" si="22"/>
        <v>0</v>
      </c>
      <c r="K333" s="71">
        <v>0</v>
      </c>
      <c r="L333" s="116">
        <f t="shared" si="23"/>
        <v>0</v>
      </c>
      <c r="M333" s="124">
        <v>0</v>
      </c>
      <c r="N333" s="69"/>
    </row>
    <row r="334" spans="1:14" x14ac:dyDescent="0.2">
      <c r="A334" s="115">
        <v>325</v>
      </c>
      <c r="B334" s="72" t="s">
        <v>432</v>
      </c>
      <c r="C334" s="115">
        <v>2312</v>
      </c>
      <c r="D334" s="71">
        <v>5574</v>
      </c>
      <c r="E334" s="116">
        <v>0.41478292070326517</v>
      </c>
      <c r="F334" s="115">
        <v>2199</v>
      </c>
      <c r="G334" s="71">
        <v>4980</v>
      </c>
      <c r="H334" s="116">
        <f t="shared" si="20"/>
        <v>0.44156626506024094</v>
      </c>
      <c r="I334" s="122" t="str">
        <f t="shared" si="21"/>
        <v>NO ADJUSTMENT</v>
      </c>
      <c r="J334" s="115">
        <f t="shared" si="22"/>
        <v>2199</v>
      </c>
      <c r="K334" s="71">
        <v>4923</v>
      </c>
      <c r="L334" s="116">
        <f t="shared" si="23"/>
        <v>0.44669999999999999</v>
      </c>
      <c r="M334" s="124">
        <v>1</v>
      </c>
      <c r="N334" s="69"/>
    </row>
    <row r="335" spans="1:14" x14ac:dyDescent="0.2">
      <c r="A335" s="115">
        <v>326</v>
      </c>
      <c r="B335" s="72" t="s">
        <v>433</v>
      </c>
      <c r="C335" s="115">
        <v>272</v>
      </c>
      <c r="D335" s="71">
        <v>4911</v>
      </c>
      <c r="E335" s="116">
        <v>5.5385868458562408E-2</v>
      </c>
      <c r="F335" s="115">
        <v>358</v>
      </c>
      <c r="G335" s="71">
        <v>4586</v>
      </c>
      <c r="H335" s="116">
        <f t="shared" si="20"/>
        <v>7.8063672045355428E-2</v>
      </c>
      <c r="I335" s="122" t="str">
        <f t="shared" si="21"/>
        <v>NO ADJUSTMENT</v>
      </c>
      <c r="J335" s="115">
        <f t="shared" si="22"/>
        <v>358</v>
      </c>
      <c r="K335" s="71">
        <v>4567.5</v>
      </c>
      <c r="L335" s="116">
        <f t="shared" si="23"/>
        <v>7.8399999999999997E-2</v>
      </c>
      <c r="M335" s="124">
        <v>1</v>
      </c>
      <c r="N335" s="69"/>
    </row>
    <row r="336" spans="1:14" x14ac:dyDescent="0.2">
      <c r="A336" s="115">
        <v>327</v>
      </c>
      <c r="B336" s="72" t="s">
        <v>434</v>
      </c>
      <c r="C336" s="115">
        <v>15</v>
      </c>
      <c r="D336" s="71">
        <v>137</v>
      </c>
      <c r="E336" s="116">
        <v>0.10948905109489052</v>
      </c>
      <c r="F336" s="115">
        <v>25</v>
      </c>
      <c r="G336" s="71">
        <v>103</v>
      </c>
      <c r="H336" s="116">
        <f t="shared" si="20"/>
        <v>0.24271844660194175</v>
      </c>
      <c r="I336" s="122" t="str">
        <f t="shared" si="21"/>
        <v>NO ADJUSTMENT</v>
      </c>
      <c r="J336" s="115">
        <f t="shared" si="22"/>
        <v>25</v>
      </c>
      <c r="K336" s="71">
        <v>103.5</v>
      </c>
      <c r="L336" s="116">
        <f t="shared" si="23"/>
        <v>0.24149999999999999</v>
      </c>
      <c r="M336" s="124">
        <v>1</v>
      </c>
      <c r="N336" s="69"/>
    </row>
    <row r="337" spans="1:14" x14ac:dyDescent="0.2">
      <c r="A337" s="115">
        <v>328</v>
      </c>
      <c r="B337" s="72" t="s">
        <v>435</v>
      </c>
      <c r="C337" s="115">
        <v>0</v>
      </c>
      <c r="D337" s="71">
        <v>0</v>
      </c>
      <c r="E337" s="116" t="s">
        <v>554</v>
      </c>
      <c r="F337" s="115">
        <v>0</v>
      </c>
      <c r="G337" s="71">
        <v>0</v>
      </c>
      <c r="H337" s="116">
        <f t="shared" si="20"/>
        <v>0</v>
      </c>
      <c r="I337" s="122" t="str">
        <f t="shared" si="21"/>
        <v>NO ADJUSTMENT</v>
      </c>
      <c r="J337" s="115">
        <f t="shared" si="22"/>
        <v>0</v>
      </c>
      <c r="K337" s="71">
        <v>0</v>
      </c>
      <c r="L337" s="116">
        <f t="shared" si="23"/>
        <v>0</v>
      </c>
      <c r="M337" s="124">
        <v>0</v>
      </c>
      <c r="N337" s="69"/>
    </row>
    <row r="338" spans="1:14" x14ac:dyDescent="0.2">
      <c r="A338" s="115">
        <v>329</v>
      </c>
      <c r="B338" s="72" t="s">
        <v>436</v>
      </c>
      <c r="C338" s="115">
        <v>0</v>
      </c>
      <c r="D338" s="71">
        <v>1</v>
      </c>
      <c r="E338" s="116">
        <v>0</v>
      </c>
      <c r="F338" s="115">
        <v>0</v>
      </c>
      <c r="G338" s="71">
        <v>2</v>
      </c>
      <c r="H338" s="116">
        <f t="shared" si="20"/>
        <v>0</v>
      </c>
      <c r="I338" s="122" t="str">
        <f t="shared" si="21"/>
        <v>NO ADJUSTMENT</v>
      </c>
      <c r="J338" s="115">
        <f t="shared" si="22"/>
        <v>0</v>
      </c>
      <c r="K338" s="71">
        <v>0</v>
      </c>
      <c r="L338" s="116">
        <f t="shared" si="23"/>
        <v>0</v>
      </c>
      <c r="M338" s="124">
        <v>0</v>
      </c>
      <c r="N338" s="69"/>
    </row>
    <row r="339" spans="1:14" x14ac:dyDescent="0.2">
      <c r="A339" s="115">
        <v>330</v>
      </c>
      <c r="B339" s="72" t="s">
        <v>437</v>
      </c>
      <c r="C339" s="115">
        <v>106</v>
      </c>
      <c r="D339" s="71">
        <v>2249</v>
      </c>
      <c r="E339" s="116">
        <v>4.7132058692752332E-2</v>
      </c>
      <c r="F339" s="115">
        <v>138</v>
      </c>
      <c r="G339" s="71">
        <v>1928</v>
      </c>
      <c r="H339" s="116">
        <f t="shared" si="20"/>
        <v>7.1576763485477174E-2</v>
      </c>
      <c r="I339" s="122" t="str">
        <f t="shared" si="21"/>
        <v>NO ADJUSTMENT</v>
      </c>
      <c r="J339" s="115">
        <f t="shared" si="22"/>
        <v>138</v>
      </c>
      <c r="K339" s="71">
        <v>1892.5</v>
      </c>
      <c r="L339" s="116">
        <f t="shared" si="23"/>
        <v>7.2900000000000006E-2</v>
      </c>
      <c r="M339" s="124">
        <v>1</v>
      </c>
      <c r="N339" s="69"/>
    </row>
    <row r="340" spans="1:14" x14ac:dyDescent="0.2">
      <c r="A340" s="115">
        <v>331</v>
      </c>
      <c r="B340" s="72" t="s">
        <v>438</v>
      </c>
      <c r="C340" s="115">
        <v>464</v>
      </c>
      <c r="D340" s="71">
        <v>1549</v>
      </c>
      <c r="E340" s="116">
        <v>0.29954809554551326</v>
      </c>
      <c r="F340" s="115">
        <v>418</v>
      </c>
      <c r="G340" s="71">
        <v>1471</v>
      </c>
      <c r="H340" s="116">
        <f t="shared" si="20"/>
        <v>0.28416043507817812</v>
      </c>
      <c r="I340" s="122" t="str">
        <f t="shared" si="21"/>
        <v>USE FY16%</v>
      </c>
      <c r="J340" s="115">
        <f t="shared" si="22"/>
        <v>441</v>
      </c>
      <c r="K340" s="71">
        <v>1365.5</v>
      </c>
      <c r="L340" s="116">
        <f t="shared" si="23"/>
        <v>0.32300000000000001</v>
      </c>
      <c r="M340" s="124">
        <v>1</v>
      </c>
      <c r="N340" s="69"/>
    </row>
    <row r="341" spans="1:14" x14ac:dyDescent="0.2">
      <c r="A341" s="115">
        <v>332</v>
      </c>
      <c r="B341" s="72" t="s">
        <v>439</v>
      </c>
      <c r="C341" s="115">
        <v>2202</v>
      </c>
      <c r="D341" s="71">
        <v>3938</v>
      </c>
      <c r="E341" s="116">
        <v>0.55916708989334685</v>
      </c>
      <c r="F341" s="115">
        <v>2121</v>
      </c>
      <c r="G341" s="71">
        <v>3995</v>
      </c>
      <c r="H341" s="116">
        <f t="shared" si="20"/>
        <v>0.53091364205256575</v>
      </c>
      <c r="I341" s="122" t="str">
        <f t="shared" si="21"/>
        <v>USE FY16%</v>
      </c>
      <c r="J341" s="115">
        <f t="shared" si="22"/>
        <v>2234</v>
      </c>
      <c r="K341" s="71">
        <v>3948</v>
      </c>
      <c r="L341" s="116">
        <f t="shared" si="23"/>
        <v>0.56589999999999996</v>
      </c>
      <c r="M341" s="124">
        <v>1</v>
      </c>
      <c r="N341" s="69"/>
    </row>
    <row r="342" spans="1:14" x14ac:dyDescent="0.2">
      <c r="A342" s="115">
        <v>333</v>
      </c>
      <c r="B342" s="72" t="s">
        <v>440</v>
      </c>
      <c r="C342" s="115">
        <v>0</v>
      </c>
      <c r="D342" s="71">
        <v>0</v>
      </c>
      <c r="E342" s="116" t="s">
        <v>554</v>
      </c>
      <c r="F342" s="115">
        <v>0</v>
      </c>
      <c r="G342" s="71">
        <v>0</v>
      </c>
      <c r="H342" s="116">
        <f t="shared" si="20"/>
        <v>0</v>
      </c>
      <c r="I342" s="122" t="str">
        <f t="shared" si="21"/>
        <v>NO ADJUSTMENT</v>
      </c>
      <c r="J342" s="115">
        <f t="shared" si="22"/>
        <v>0</v>
      </c>
      <c r="K342" s="71">
        <v>0</v>
      </c>
      <c r="L342" s="116">
        <f t="shared" si="23"/>
        <v>0</v>
      </c>
      <c r="M342" s="124">
        <v>0</v>
      </c>
      <c r="N342" s="69"/>
    </row>
    <row r="343" spans="1:14" x14ac:dyDescent="0.2">
      <c r="A343" s="115">
        <v>334</v>
      </c>
      <c r="B343" s="72" t="s">
        <v>441</v>
      </c>
      <c r="C343" s="115">
        <v>0</v>
      </c>
      <c r="D343" s="71">
        <v>0</v>
      </c>
      <c r="E343" s="116" t="s">
        <v>554</v>
      </c>
      <c r="F343" s="115">
        <v>0</v>
      </c>
      <c r="G343" s="71">
        <v>0</v>
      </c>
      <c r="H343" s="116">
        <f t="shared" si="20"/>
        <v>0</v>
      </c>
      <c r="I343" s="122" t="str">
        <f t="shared" si="21"/>
        <v>NO ADJUSTMENT</v>
      </c>
      <c r="J343" s="115">
        <f t="shared" si="22"/>
        <v>0</v>
      </c>
      <c r="K343" s="71">
        <v>0</v>
      </c>
      <c r="L343" s="116">
        <f t="shared" si="23"/>
        <v>0</v>
      </c>
      <c r="M343" s="124">
        <v>0</v>
      </c>
      <c r="N343" s="69"/>
    </row>
    <row r="344" spans="1:14" x14ac:dyDescent="0.2">
      <c r="A344" s="115">
        <v>335</v>
      </c>
      <c r="B344" s="72" t="s">
        <v>442</v>
      </c>
      <c r="C344" s="115">
        <v>190</v>
      </c>
      <c r="D344" s="71">
        <v>3100</v>
      </c>
      <c r="E344" s="116">
        <v>6.1290322580645158E-2</v>
      </c>
      <c r="F344" s="115">
        <v>192</v>
      </c>
      <c r="G344" s="71">
        <v>2941</v>
      </c>
      <c r="H344" s="116">
        <f t="shared" si="20"/>
        <v>6.5283917035022107E-2</v>
      </c>
      <c r="I344" s="122" t="str">
        <f t="shared" si="21"/>
        <v>NO ADJUSTMENT</v>
      </c>
      <c r="J344" s="115">
        <f t="shared" si="22"/>
        <v>192</v>
      </c>
      <c r="K344" s="71">
        <v>2931.5</v>
      </c>
      <c r="L344" s="116">
        <f t="shared" si="23"/>
        <v>6.5500000000000003E-2</v>
      </c>
      <c r="M344" s="124">
        <v>1</v>
      </c>
      <c r="N344" s="69"/>
    </row>
    <row r="345" spans="1:14" x14ac:dyDescent="0.2">
      <c r="A345" s="115">
        <v>336</v>
      </c>
      <c r="B345" s="72" t="s">
        <v>443</v>
      </c>
      <c r="C345" s="115">
        <v>2119</v>
      </c>
      <c r="D345" s="71">
        <v>6556</v>
      </c>
      <c r="E345" s="116">
        <v>0.32321537522879806</v>
      </c>
      <c r="F345" s="115">
        <v>2126</v>
      </c>
      <c r="G345" s="71">
        <v>5929</v>
      </c>
      <c r="H345" s="116">
        <f t="shared" si="20"/>
        <v>0.35857648844661832</v>
      </c>
      <c r="I345" s="122" t="str">
        <f t="shared" si="21"/>
        <v>NO ADJUSTMENT</v>
      </c>
      <c r="J345" s="115">
        <f t="shared" si="22"/>
        <v>2126</v>
      </c>
      <c r="K345" s="71">
        <v>5808</v>
      </c>
      <c r="L345" s="116">
        <f t="shared" si="23"/>
        <v>0.36599999999999999</v>
      </c>
      <c r="M345" s="124">
        <v>1</v>
      </c>
      <c r="N345" s="69"/>
    </row>
    <row r="346" spans="1:14" x14ac:dyDescent="0.2">
      <c r="A346" s="115">
        <v>337</v>
      </c>
      <c r="B346" s="72" t="s">
        <v>444</v>
      </c>
      <c r="C346" s="115">
        <v>38</v>
      </c>
      <c r="D346" s="71">
        <v>89</v>
      </c>
      <c r="E346" s="116">
        <v>0.42696629213483145</v>
      </c>
      <c r="F346" s="115">
        <v>28</v>
      </c>
      <c r="G346" s="71">
        <v>81</v>
      </c>
      <c r="H346" s="116">
        <f t="shared" si="20"/>
        <v>0.34567901234567899</v>
      </c>
      <c r="I346" s="122" t="str">
        <f t="shared" si="21"/>
        <v>USE FY16%</v>
      </c>
      <c r="J346" s="115">
        <f t="shared" si="22"/>
        <v>35</v>
      </c>
      <c r="K346" s="71">
        <v>112.5</v>
      </c>
      <c r="L346" s="116">
        <f t="shared" si="23"/>
        <v>0.31109999999999999</v>
      </c>
      <c r="M346" s="124">
        <v>1</v>
      </c>
      <c r="N346" s="69"/>
    </row>
    <row r="347" spans="1:14" x14ac:dyDescent="0.2">
      <c r="A347" s="115">
        <v>338</v>
      </c>
      <c r="B347" s="72" t="s">
        <v>445</v>
      </c>
      <c r="C347" s="115">
        <v>0</v>
      </c>
      <c r="D347" s="71">
        <v>9</v>
      </c>
      <c r="E347" s="116">
        <v>0</v>
      </c>
      <c r="F347" s="115">
        <v>0</v>
      </c>
      <c r="G347" s="71">
        <v>9</v>
      </c>
      <c r="H347" s="116">
        <f t="shared" si="20"/>
        <v>0</v>
      </c>
      <c r="I347" s="122" t="str">
        <f t="shared" si="21"/>
        <v>NO ADJUSTMENT</v>
      </c>
      <c r="J347" s="115">
        <f t="shared" si="22"/>
        <v>0</v>
      </c>
      <c r="K347" s="71">
        <v>0</v>
      </c>
      <c r="L347" s="116">
        <f t="shared" si="23"/>
        <v>0</v>
      </c>
      <c r="M347" s="124">
        <v>0</v>
      </c>
      <c r="N347" s="69"/>
    </row>
    <row r="348" spans="1:14" x14ac:dyDescent="0.2">
      <c r="A348" s="115">
        <v>339</v>
      </c>
      <c r="B348" s="72" t="s">
        <v>446</v>
      </c>
      <c r="C348" s="115">
        <v>0</v>
      </c>
      <c r="D348" s="71">
        <v>0</v>
      </c>
      <c r="E348" s="116" t="s">
        <v>554</v>
      </c>
      <c r="F348" s="115">
        <v>0</v>
      </c>
      <c r="G348" s="71">
        <v>0</v>
      </c>
      <c r="H348" s="116">
        <f t="shared" si="20"/>
        <v>0</v>
      </c>
      <c r="I348" s="122" t="str">
        <f t="shared" si="21"/>
        <v>NO ADJUSTMENT</v>
      </c>
      <c r="J348" s="115">
        <f t="shared" si="22"/>
        <v>0</v>
      </c>
      <c r="K348" s="71">
        <v>0</v>
      </c>
      <c r="L348" s="116">
        <f t="shared" si="23"/>
        <v>0</v>
      </c>
      <c r="M348" s="124">
        <v>0</v>
      </c>
      <c r="N348" s="69"/>
    </row>
    <row r="349" spans="1:14" x14ac:dyDescent="0.2">
      <c r="A349" s="115">
        <v>340</v>
      </c>
      <c r="B349" s="72" t="s">
        <v>447</v>
      </c>
      <c r="C349" s="115">
        <v>37</v>
      </c>
      <c r="D349" s="71">
        <v>185</v>
      </c>
      <c r="E349" s="116">
        <v>0.2</v>
      </c>
      <c r="F349" s="115">
        <v>38</v>
      </c>
      <c r="G349" s="71">
        <v>168</v>
      </c>
      <c r="H349" s="116">
        <f t="shared" si="20"/>
        <v>0.22619047619047619</v>
      </c>
      <c r="I349" s="122" t="str">
        <f t="shared" si="21"/>
        <v>NO ADJUSTMENT</v>
      </c>
      <c r="J349" s="115">
        <f t="shared" si="22"/>
        <v>38</v>
      </c>
      <c r="K349" s="71">
        <v>127</v>
      </c>
      <c r="L349" s="116">
        <f t="shared" si="23"/>
        <v>0.29920000000000002</v>
      </c>
      <c r="M349" s="124">
        <v>1</v>
      </c>
      <c r="N349" s="69"/>
    </row>
    <row r="350" spans="1:14" x14ac:dyDescent="0.2">
      <c r="A350" s="115">
        <v>341</v>
      </c>
      <c r="B350" s="72" t="s">
        <v>448</v>
      </c>
      <c r="C350" s="115">
        <v>94</v>
      </c>
      <c r="D350" s="71">
        <v>397</v>
      </c>
      <c r="E350" s="116">
        <v>0.23677581863979849</v>
      </c>
      <c r="F350" s="115">
        <v>0</v>
      </c>
      <c r="G350" s="71">
        <v>0</v>
      </c>
      <c r="H350" s="116">
        <f t="shared" si="20"/>
        <v>0</v>
      </c>
      <c r="I350" s="122" t="str">
        <f t="shared" si="21"/>
        <v>USE FY16%</v>
      </c>
      <c r="J350" s="115">
        <f t="shared" si="22"/>
        <v>0</v>
      </c>
      <c r="K350" s="71">
        <v>0</v>
      </c>
      <c r="L350" s="116">
        <f t="shared" si="23"/>
        <v>0</v>
      </c>
      <c r="M350" s="124">
        <v>0</v>
      </c>
      <c r="N350" s="69"/>
    </row>
    <row r="351" spans="1:14" x14ac:dyDescent="0.2">
      <c r="A351" s="115">
        <v>342</v>
      </c>
      <c r="B351" s="72" t="s">
        <v>449</v>
      </c>
      <c r="C351" s="115">
        <v>424</v>
      </c>
      <c r="D351" s="71">
        <v>3496</v>
      </c>
      <c r="E351" s="116">
        <v>0.12128146453089245</v>
      </c>
      <c r="F351" s="115">
        <v>363</v>
      </c>
      <c r="G351" s="71">
        <v>2818</v>
      </c>
      <c r="H351" s="116">
        <f t="shared" si="20"/>
        <v>0.12881476224272534</v>
      </c>
      <c r="I351" s="122" t="str">
        <f t="shared" si="21"/>
        <v>NO ADJUSTMENT</v>
      </c>
      <c r="J351" s="115">
        <f t="shared" si="22"/>
        <v>363</v>
      </c>
      <c r="K351" s="71">
        <v>2729</v>
      </c>
      <c r="L351" s="116">
        <f t="shared" si="23"/>
        <v>0.13300000000000001</v>
      </c>
      <c r="M351" s="124">
        <v>1</v>
      </c>
      <c r="N351" s="69"/>
    </row>
    <row r="352" spans="1:14" x14ac:dyDescent="0.2">
      <c r="A352" s="115">
        <v>343</v>
      </c>
      <c r="B352" s="72" t="s">
        <v>450</v>
      </c>
      <c r="C352" s="115">
        <v>644</v>
      </c>
      <c r="D352" s="71">
        <v>1458</v>
      </c>
      <c r="E352" s="116">
        <v>0.44170096021947874</v>
      </c>
      <c r="F352" s="115">
        <v>622</v>
      </c>
      <c r="G352" s="71">
        <v>1283</v>
      </c>
      <c r="H352" s="116">
        <f t="shared" si="20"/>
        <v>0.48480124707716288</v>
      </c>
      <c r="I352" s="122" t="str">
        <f t="shared" si="21"/>
        <v>NO ADJUSTMENT</v>
      </c>
      <c r="J352" s="115">
        <f t="shared" si="22"/>
        <v>622</v>
      </c>
      <c r="K352" s="71">
        <v>1172</v>
      </c>
      <c r="L352" s="116">
        <f t="shared" si="23"/>
        <v>0.53069999999999995</v>
      </c>
      <c r="M352" s="124">
        <v>1</v>
      </c>
      <c r="N352" s="69"/>
    </row>
    <row r="353" spans="1:14" x14ac:dyDescent="0.2">
      <c r="A353" s="115">
        <v>344</v>
      </c>
      <c r="B353" s="72" t="s">
        <v>451</v>
      </c>
      <c r="C353" s="115">
        <v>302</v>
      </c>
      <c r="D353" s="71">
        <v>4340</v>
      </c>
      <c r="E353" s="116">
        <v>6.9585253456221199E-2</v>
      </c>
      <c r="F353" s="115">
        <v>283</v>
      </c>
      <c r="G353" s="71">
        <v>4513</v>
      </c>
      <c r="H353" s="116">
        <f t="shared" si="20"/>
        <v>6.2707733215156214E-2</v>
      </c>
      <c r="I353" s="122" t="str">
        <f t="shared" si="21"/>
        <v>USE FY16%</v>
      </c>
      <c r="J353" s="115">
        <f t="shared" si="22"/>
        <v>314</v>
      </c>
      <c r="K353" s="71">
        <v>4472</v>
      </c>
      <c r="L353" s="116">
        <f t="shared" si="23"/>
        <v>7.0199999999999999E-2</v>
      </c>
      <c r="M353" s="124">
        <v>1</v>
      </c>
      <c r="N353" s="69"/>
    </row>
    <row r="354" spans="1:14" x14ac:dyDescent="0.2">
      <c r="A354" s="115">
        <v>345</v>
      </c>
      <c r="B354" s="72" t="s">
        <v>452</v>
      </c>
      <c r="C354" s="115">
        <v>0</v>
      </c>
      <c r="D354" s="71">
        <v>3</v>
      </c>
      <c r="E354" s="116">
        <v>0</v>
      </c>
      <c r="F354" s="115">
        <v>0</v>
      </c>
      <c r="G354" s="71">
        <v>4</v>
      </c>
      <c r="H354" s="116">
        <f t="shared" si="20"/>
        <v>0</v>
      </c>
      <c r="I354" s="122" t="str">
        <f t="shared" si="21"/>
        <v>NO ADJUSTMENT</v>
      </c>
      <c r="J354" s="115">
        <f t="shared" si="22"/>
        <v>0</v>
      </c>
      <c r="K354" s="71">
        <v>0</v>
      </c>
      <c r="L354" s="116">
        <f t="shared" si="23"/>
        <v>0</v>
      </c>
      <c r="M354" s="124">
        <v>0</v>
      </c>
      <c r="N354" s="69"/>
    </row>
    <row r="355" spans="1:14" x14ac:dyDescent="0.2">
      <c r="A355" s="115">
        <v>346</v>
      </c>
      <c r="B355" s="72" t="s">
        <v>453</v>
      </c>
      <c r="C355" s="115">
        <v>539</v>
      </c>
      <c r="D355" s="71">
        <v>1946</v>
      </c>
      <c r="E355" s="116">
        <v>0.27697841726618705</v>
      </c>
      <c r="F355" s="115">
        <v>674</v>
      </c>
      <c r="G355" s="71">
        <v>1907</v>
      </c>
      <c r="H355" s="116">
        <f t="shared" si="20"/>
        <v>0.3534347142108023</v>
      </c>
      <c r="I355" s="122" t="str">
        <f t="shared" si="21"/>
        <v>NO ADJUSTMENT</v>
      </c>
      <c r="J355" s="115">
        <f t="shared" si="22"/>
        <v>674</v>
      </c>
      <c r="K355" s="71">
        <v>1881.5</v>
      </c>
      <c r="L355" s="116">
        <f t="shared" si="23"/>
        <v>0.35820000000000002</v>
      </c>
      <c r="M355" s="124">
        <v>1</v>
      </c>
      <c r="N355" s="69"/>
    </row>
    <row r="356" spans="1:14" x14ac:dyDescent="0.2">
      <c r="A356" s="115">
        <v>347</v>
      </c>
      <c r="B356" s="72" t="s">
        <v>454</v>
      </c>
      <c r="C356" s="115">
        <v>1408</v>
      </c>
      <c r="D356" s="71">
        <v>4789</v>
      </c>
      <c r="E356" s="116">
        <v>0.29400709960325744</v>
      </c>
      <c r="F356" s="115">
        <v>1502</v>
      </c>
      <c r="G356" s="71">
        <v>4384</v>
      </c>
      <c r="H356" s="116">
        <f t="shared" si="20"/>
        <v>0.3426094890510949</v>
      </c>
      <c r="I356" s="122" t="str">
        <f t="shared" si="21"/>
        <v>NO ADJUSTMENT</v>
      </c>
      <c r="J356" s="115">
        <f t="shared" si="22"/>
        <v>1502</v>
      </c>
      <c r="K356" s="71">
        <v>4267</v>
      </c>
      <c r="L356" s="116">
        <f t="shared" si="23"/>
        <v>0.35199999999999998</v>
      </c>
      <c r="M356" s="124">
        <v>1</v>
      </c>
      <c r="N356" s="69"/>
    </row>
    <row r="357" spans="1:14" x14ac:dyDescent="0.2">
      <c r="A357" s="115">
        <v>348</v>
      </c>
      <c r="B357" s="72" t="s">
        <v>455</v>
      </c>
      <c r="C357" s="115">
        <v>19651</v>
      </c>
      <c r="D357" s="71">
        <v>27452</v>
      </c>
      <c r="E357" s="116">
        <v>0.71583126912428963</v>
      </c>
      <c r="F357" s="115">
        <v>17358</v>
      </c>
      <c r="G357" s="71">
        <v>26540</v>
      </c>
      <c r="H357" s="116">
        <f t="shared" si="20"/>
        <v>0.65403165033911081</v>
      </c>
      <c r="I357" s="122" t="str">
        <f t="shared" si="21"/>
        <v>USE FY16%</v>
      </c>
      <c r="J357" s="115">
        <f t="shared" si="22"/>
        <v>18998</v>
      </c>
      <c r="K357" s="71">
        <v>25552</v>
      </c>
      <c r="L357" s="116">
        <f t="shared" si="23"/>
        <v>0.74350000000000005</v>
      </c>
      <c r="M357" s="124">
        <v>1</v>
      </c>
      <c r="N357" s="69"/>
    </row>
    <row r="358" spans="1:14" x14ac:dyDescent="0.2">
      <c r="A358" s="115">
        <v>349</v>
      </c>
      <c r="B358" s="72" t="s">
        <v>456</v>
      </c>
      <c r="C358" s="115">
        <v>17</v>
      </c>
      <c r="D358" s="71">
        <v>115</v>
      </c>
      <c r="E358" s="116">
        <v>0.14782608695652175</v>
      </c>
      <c r="F358" s="115">
        <v>23</v>
      </c>
      <c r="G358" s="71">
        <v>102</v>
      </c>
      <c r="H358" s="116">
        <f t="shared" si="20"/>
        <v>0.22549019607843138</v>
      </c>
      <c r="I358" s="122" t="str">
        <f t="shared" si="21"/>
        <v>NO ADJUSTMENT</v>
      </c>
      <c r="J358" s="115">
        <f t="shared" si="22"/>
        <v>23</v>
      </c>
      <c r="K358" s="71">
        <v>62</v>
      </c>
      <c r="L358" s="116">
        <f t="shared" si="23"/>
        <v>0.371</v>
      </c>
      <c r="M358" s="124">
        <v>1</v>
      </c>
      <c r="N358" s="69"/>
    </row>
    <row r="359" spans="1:14" x14ac:dyDescent="0.2">
      <c r="A359" s="115">
        <v>350</v>
      </c>
      <c r="B359" s="72" t="s">
        <v>457</v>
      </c>
      <c r="C359" s="115">
        <v>96</v>
      </c>
      <c r="D359" s="71">
        <v>958</v>
      </c>
      <c r="E359" s="116">
        <v>0.10020876826722339</v>
      </c>
      <c r="F359" s="115">
        <v>103</v>
      </c>
      <c r="G359" s="71">
        <v>822</v>
      </c>
      <c r="H359" s="116">
        <f t="shared" si="20"/>
        <v>0.12530413625304138</v>
      </c>
      <c r="I359" s="122" t="str">
        <f t="shared" si="21"/>
        <v>NO ADJUSTMENT</v>
      </c>
      <c r="J359" s="115">
        <f t="shared" si="22"/>
        <v>103</v>
      </c>
      <c r="K359" s="71">
        <v>838.5</v>
      </c>
      <c r="L359" s="116">
        <f t="shared" si="23"/>
        <v>0.12280000000000001</v>
      </c>
      <c r="M359" s="124">
        <v>1</v>
      </c>
      <c r="N359" s="69"/>
    </row>
    <row r="360" spans="1:14" x14ac:dyDescent="0.2">
      <c r="A360" s="115">
        <v>351</v>
      </c>
      <c r="B360" s="72" t="s">
        <v>458</v>
      </c>
      <c r="C360" s="115">
        <v>0</v>
      </c>
      <c r="D360" s="71">
        <v>0</v>
      </c>
      <c r="E360" s="116" t="s">
        <v>554</v>
      </c>
      <c r="F360" s="115">
        <v>0</v>
      </c>
      <c r="G360" s="71">
        <v>0</v>
      </c>
      <c r="H360" s="116">
        <f t="shared" si="20"/>
        <v>0</v>
      </c>
      <c r="I360" s="122" t="str">
        <f t="shared" si="21"/>
        <v>NO ADJUSTMENT</v>
      </c>
      <c r="J360" s="115">
        <f t="shared" si="22"/>
        <v>0</v>
      </c>
      <c r="K360" s="71">
        <v>0</v>
      </c>
      <c r="L360" s="116">
        <f t="shared" si="23"/>
        <v>0</v>
      </c>
      <c r="M360" s="124">
        <v>0</v>
      </c>
    </row>
    <row r="361" spans="1:14" x14ac:dyDescent="0.2">
      <c r="A361" s="115">
        <v>352</v>
      </c>
      <c r="B361" s="72" t="s">
        <v>917</v>
      </c>
      <c r="C361" s="115"/>
      <c r="D361" s="71"/>
      <c r="E361" s="116">
        <f>VLOOKUP(125,ecodis_distr_all,5)</f>
        <v>3.8272816486751716E-2</v>
      </c>
      <c r="F361" s="115"/>
      <c r="G361" s="71"/>
      <c r="H361" s="116">
        <f t="shared" si="20"/>
        <v>0</v>
      </c>
      <c r="I361" s="122" t="str">
        <f t="shared" si="21"/>
        <v>NO ADJUSTMENT</v>
      </c>
      <c r="J361" s="115">
        <f t="shared" si="22"/>
        <v>0</v>
      </c>
      <c r="K361" s="119"/>
      <c r="L361" s="116">
        <f t="shared" si="23"/>
        <v>0</v>
      </c>
      <c r="M361" s="124">
        <v>0</v>
      </c>
    </row>
    <row r="362" spans="1:14" x14ac:dyDescent="0.2">
      <c r="A362" s="115">
        <v>406</v>
      </c>
      <c r="B362" s="72" t="s">
        <v>459</v>
      </c>
      <c r="C362" s="115">
        <v>204</v>
      </c>
      <c r="D362" s="71">
        <v>97</v>
      </c>
      <c r="E362" s="116">
        <v>2.1030927835051547</v>
      </c>
      <c r="F362" s="115">
        <v>209</v>
      </c>
      <c r="G362" s="71">
        <v>116</v>
      </c>
      <c r="H362" s="116">
        <f t="shared" si="20"/>
        <v>1.8017241379310345</v>
      </c>
      <c r="I362" s="122" t="str">
        <f t="shared" si="21"/>
        <v>USE FY16%</v>
      </c>
      <c r="J362" s="115">
        <f t="shared" si="22"/>
        <v>244</v>
      </c>
      <c r="K362" s="71">
        <v>528</v>
      </c>
      <c r="L362" s="116">
        <f t="shared" si="23"/>
        <v>0.46210000000000001</v>
      </c>
      <c r="M362" s="124">
        <v>1</v>
      </c>
    </row>
    <row r="363" spans="1:14" x14ac:dyDescent="0.2">
      <c r="A363" s="115">
        <v>600</v>
      </c>
      <c r="B363" s="72" t="s">
        <v>460</v>
      </c>
      <c r="C363" s="115">
        <v>377</v>
      </c>
      <c r="D363" s="71">
        <v>5544</v>
      </c>
      <c r="E363" s="116">
        <v>6.8001443001443007E-2</v>
      </c>
      <c r="F363" s="115">
        <v>472</v>
      </c>
      <c r="G363" s="71">
        <v>5120</v>
      </c>
      <c r="H363" s="116">
        <f t="shared" si="20"/>
        <v>9.2187500000000006E-2</v>
      </c>
      <c r="I363" s="122" t="str">
        <f t="shared" si="21"/>
        <v>NO ADJUSTMENT</v>
      </c>
      <c r="J363" s="115">
        <f t="shared" si="22"/>
        <v>472</v>
      </c>
      <c r="K363" s="71">
        <v>5060.5</v>
      </c>
      <c r="L363" s="116">
        <f t="shared" si="23"/>
        <v>9.3299999999999994E-2</v>
      </c>
      <c r="M363" s="124">
        <v>1</v>
      </c>
    </row>
    <row r="364" spans="1:14" x14ac:dyDescent="0.2">
      <c r="A364" s="115">
        <v>603</v>
      </c>
      <c r="B364" s="72" t="s">
        <v>461</v>
      </c>
      <c r="C364" s="115">
        <v>684</v>
      </c>
      <c r="D364" s="71">
        <v>1398</v>
      </c>
      <c r="E364" s="116">
        <v>0.48927038626609443</v>
      </c>
      <c r="F364" s="115">
        <v>630</v>
      </c>
      <c r="G364" s="71">
        <v>1178</v>
      </c>
      <c r="H364" s="116">
        <f t="shared" si="20"/>
        <v>0.53480475382003401</v>
      </c>
      <c r="I364" s="122" t="str">
        <f t="shared" si="21"/>
        <v>NO ADJUSTMENT</v>
      </c>
      <c r="J364" s="115">
        <f t="shared" si="22"/>
        <v>630</v>
      </c>
      <c r="K364" s="71">
        <v>1089.5</v>
      </c>
      <c r="L364" s="116">
        <f t="shared" si="23"/>
        <v>0.57820000000000005</v>
      </c>
      <c r="M364" s="124">
        <v>1</v>
      </c>
    </row>
    <row r="365" spans="1:14" x14ac:dyDescent="0.2">
      <c r="A365" s="115">
        <v>605</v>
      </c>
      <c r="B365" s="72" t="s">
        <v>462</v>
      </c>
      <c r="C365" s="115">
        <v>415</v>
      </c>
      <c r="D365" s="71">
        <v>1532</v>
      </c>
      <c r="E365" s="116">
        <v>0.27088772845953002</v>
      </c>
      <c r="F365" s="115">
        <v>433</v>
      </c>
      <c r="G365" s="71">
        <v>1330</v>
      </c>
      <c r="H365" s="116">
        <f t="shared" si="20"/>
        <v>0.32556390977443611</v>
      </c>
      <c r="I365" s="122" t="str">
        <f t="shared" si="21"/>
        <v>NO ADJUSTMENT</v>
      </c>
      <c r="J365" s="115">
        <f t="shared" si="22"/>
        <v>433</v>
      </c>
      <c r="K365" s="71">
        <v>1374</v>
      </c>
      <c r="L365" s="116">
        <f t="shared" si="23"/>
        <v>0.31509999999999999</v>
      </c>
      <c r="M365" s="124">
        <v>1</v>
      </c>
    </row>
    <row r="366" spans="1:14" x14ac:dyDescent="0.2">
      <c r="A366" s="115">
        <v>610</v>
      </c>
      <c r="B366" s="72" t="s">
        <v>463</v>
      </c>
      <c r="C366" s="115">
        <v>527</v>
      </c>
      <c r="D366" s="71">
        <v>2253</v>
      </c>
      <c r="E366" s="116">
        <v>0.2339103417665335</v>
      </c>
      <c r="F366" s="115">
        <v>488</v>
      </c>
      <c r="G366" s="71">
        <v>2184</v>
      </c>
      <c r="H366" s="116">
        <f t="shared" si="20"/>
        <v>0.22344322344322345</v>
      </c>
      <c r="I366" s="122" t="str">
        <f t="shared" si="21"/>
        <v>USE FY16%</v>
      </c>
      <c r="J366" s="115">
        <f t="shared" si="22"/>
        <v>511</v>
      </c>
      <c r="K366" s="71">
        <v>2200.5</v>
      </c>
      <c r="L366" s="116">
        <f t="shared" si="23"/>
        <v>0.23219999999999999</v>
      </c>
      <c r="M366" s="124">
        <v>1</v>
      </c>
    </row>
    <row r="367" spans="1:14" x14ac:dyDescent="0.2">
      <c r="A367" s="115">
        <v>615</v>
      </c>
      <c r="B367" s="72" t="s">
        <v>464</v>
      </c>
      <c r="C367" s="115">
        <v>838</v>
      </c>
      <c r="D367" s="71">
        <v>1717</v>
      </c>
      <c r="E367" s="116">
        <v>0.48806057076295867</v>
      </c>
      <c r="F367" s="115">
        <v>868</v>
      </c>
      <c r="G367" s="71">
        <v>1666</v>
      </c>
      <c r="H367" s="116">
        <f t="shared" si="20"/>
        <v>0.52100840336134457</v>
      </c>
      <c r="I367" s="122" t="str">
        <f t="shared" si="21"/>
        <v>NO ADJUSTMENT</v>
      </c>
      <c r="J367" s="115">
        <f t="shared" si="22"/>
        <v>868</v>
      </c>
      <c r="K367" s="71">
        <v>1405</v>
      </c>
      <c r="L367" s="116">
        <f t="shared" si="23"/>
        <v>0.61780000000000002</v>
      </c>
      <c r="M367" s="124">
        <v>1</v>
      </c>
    </row>
    <row r="368" spans="1:14" x14ac:dyDescent="0.2">
      <c r="A368" s="115">
        <v>616</v>
      </c>
      <c r="B368" s="72" t="s">
        <v>465</v>
      </c>
      <c r="C368" s="115">
        <v>583</v>
      </c>
      <c r="D368" s="71">
        <v>1739</v>
      </c>
      <c r="E368" s="116">
        <v>0.33525014376078205</v>
      </c>
      <c r="F368" s="115">
        <v>475</v>
      </c>
      <c r="G368" s="71">
        <v>1642</v>
      </c>
      <c r="H368" s="116">
        <f t="shared" si="20"/>
        <v>0.28928136419001216</v>
      </c>
      <c r="I368" s="122" t="str">
        <f t="shared" si="21"/>
        <v>USE FY16%</v>
      </c>
      <c r="J368" s="115">
        <f t="shared" si="22"/>
        <v>550</v>
      </c>
      <c r="K368" s="71">
        <v>1639.5</v>
      </c>
      <c r="L368" s="116">
        <f t="shared" si="23"/>
        <v>0.33550000000000002</v>
      </c>
      <c r="M368" s="124">
        <v>1</v>
      </c>
    </row>
    <row r="369" spans="1:13" x14ac:dyDescent="0.2">
      <c r="A369" s="115">
        <v>618</v>
      </c>
      <c r="B369" s="72" t="s">
        <v>466</v>
      </c>
      <c r="C369" s="115">
        <v>306</v>
      </c>
      <c r="D369" s="71">
        <v>1086</v>
      </c>
      <c r="E369" s="116">
        <v>0.28176795580110497</v>
      </c>
      <c r="F369" s="115">
        <v>426</v>
      </c>
      <c r="G369" s="71">
        <v>937</v>
      </c>
      <c r="H369" s="116">
        <f t="shared" si="20"/>
        <v>0.45464247598719315</v>
      </c>
      <c r="I369" s="122" t="str">
        <f t="shared" si="21"/>
        <v>NO ADJUSTMENT</v>
      </c>
      <c r="J369" s="115">
        <f t="shared" si="22"/>
        <v>426</v>
      </c>
      <c r="K369" s="71">
        <v>1155.5</v>
      </c>
      <c r="L369" s="116">
        <f t="shared" si="23"/>
        <v>0.36870000000000003</v>
      </c>
      <c r="M369" s="124">
        <v>1</v>
      </c>
    </row>
    <row r="370" spans="1:13" x14ac:dyDescent="0.2">
      <c r="A370" s="115">
        <v>620</v>
      </c>
      <c r="B370" s="72" t="s">
        <v>467</v>
      </c>
      <c r="C370" s="115">
        <v>58</v>
      </c>
      <c r="D370" s="71">
        <v>533</v>
      </c>
      <c r="E370" s="116">
        <v>0.10881801125703565</v>
      </c>
      <c r="F370" s="115">
        <v>164</v>
      </c>
      <c r="G370" s="71">
        <v>977</v>
      </c>
      <c r="H370" s="116">
        <f t="shared" si="20"/>
        <v>0.16786079836233367</v>
      </c>
      <c r="I370" s="122" t="str">
        <f t="shared" si="21"/>
        <v>NO ADJUSTMENT</v>
      </c>
      <c r="J370" s="115">
        <f t="shared" si="22"/>
        <v>164</v>
      </c>
      <c r="K370" s="71">
        <v>1038.5</v>
      </c>
      <c r="L370" s="116">
        <f t="shared" si="23"/>
        <v>0.15790000000000001</v>
      </c>
      <c r="M370" s="124">
        <v>1</v>
      </c>
    </row>
    <row r="371" spans="1:13" x14ac:dyDescent="0.2">
      <c r="A371" s="115">
        <v>622</v>
      </c>
      <c r="B371" s="72" t="s">
        <v>468</v>
      </c>
      <c r="C371" s="115">
        <v>533</v>
      </c>
      <c r="D371" s="71">
        <v>1800</v>
      </c>
      <c r="E371" s="116">
        <v>0.2961111111111111</v>
      </c>
      <c r="F371" s="115">
        <v>492</v>
      </c>
      <c r="G371" s="71">
        <v>1675</v>
      </c>
      <c r="H371" s="116">
        <f t="shared" si="20"/>
        <v>0.29373134328358208</v>
      </c>
      <c r="I371" s="122" t="str">
        <f t="shared" si="21"/>
        <v>USE FY16%</v>
      </c>
      <c r="J371" s="115">
        <f t="shared" si="22"/>
        <v>496</v>
      </c>
      <c r="K371" s="71">
        <v>1585</v>
      </c>
      <c r="L371" s="116">
        <f t="shared" si="23"/>
        <v>0.31290000000000001</v>
      </c>
      <c r="M371" s="124">
        <v>1</v>
      </c>
    </row>
    <row r="372" spans="1:13" x14ac:dyDescent="0.2">
      <c r="A372" s="115">
        <v>625</v>
      </c>
      <c r="B372" s="72" t="s">
        <v>469</v>
      </c>
      <c r="C372" s="115">
        <v>1122</v>
      </c>
      <c r="D372" s="71">
        <v>5407</v>
      </c>
      <c r="E372" s="116">
        <v>0.20750878490845201</v>
      </c>
      <c r="F372" s="115">
        <v>1210</v>
      </c>
      <c r="G372" s="71">
        <v>5446</v>
      </c>
      <c r="H372" s="116">
        <f t="shared" si="20"/>
        <v>0.2221814175541682</v>
      </c>
      <c r="I372" s="122" t="str">
        <f t="shared" si="21"/>
        <v>NO ADJUSTMENT</v>
      </c>
      <c r="J372" s="115">
        <f t="shared" si="22"/>
        <v>1210</v>
      </c>
      <c r="K372" s="71">
        <v>5249.5</v>
      </c>
      <c r="L372" s="116">
        <f t="shared" si="23"/>
        <v>0.23050000000000001</v>
      </c>
      <c r="M372" s="124">
        <v>1</v>
      </c>
    </row>
    <row r="373" spans="1:13" x14ac:dyDescent="0.2">
      <c r="A373" s="115">
        <v>632</v>
      </c>
      <c r="B373" s="72" t="s">
        <v>470</v>
      </c>
      <c r="C373" s="115">
        <v>46</v>
      </c>
      <c r="D373" s="71">
        <v>136</v>
      </c>
      <c r="E373" s="116">
        <v>0.33823529411764708</v>
      </c>
      <c r="F373" s="115">
        <v>28</v>
      </c>
      <c r="G373" s="71">
        <v>100</v>
      </c>
      <c r="H373" s="116">
        <f t="shared" si="20"/>
        <v>0.28000000000000003</v>
      </c>
      <c r="I373" s="122" t="str">
        <f t="shared" si="21"/>
        <v>USE FY16%</v>
      </c>
      <c r="J373" s="115">
        <f t="shared" si="22"/>
        <v>34</v>
      </c>
      <c r="K373" s="71">
        <v>101</v>
      </c>
      <c r="L373" s="116">
        <f t="shared" si="23"/>
        <v>0.33660000000000001</v>
      </c>
      <c r="M373" s="124">
        <v>1</v>
      </c>
    </row>
    <row r="374" spans="1:13" x14ac:dyDescent="0.2">
      <c r="A374" s="115">
        <v>635</v>
      </c>
      <c r="B374" s="72" t="s">
        <v>471</v>
      </c>
      <c r="C374" s="115">
        <v>572</v>
      </c>
      <c r="D374" s="71">
        <v>1701</v>
      </c>
      <c r="E374" s="116">
        <v>0.33627278071722516</v>
      </c>
      <c r="F374" s="115">
        <v>605</v>
      </c>
      <c r="G374" s="71">
        <v>1516</v>
      </c>
      <c r="H374" s="116">
        <f t="shared" si="20"/>
        <v>0.39907651715039577</v>
      </c>
      <c r="I374" s="122" t="str">
        <f t="shared" si="21"/>
        <v>NO ADJUSTMENT</v>
      </c>
      <c r="J374" s="115">
        <f t="shared" si="22"/>
        <v>605</v>
      </c>
      <c r="K374" s="71">
        <v>1522.5</v>
      </c>
      <c r="L374" s="116">
        <f t="shared" si="23"/>
        <v>0.39739999999999998</v>
      </c>
      <c r="M374" s="124">
        <v>1</v>
      </c>
    </row>
    <row r="375" spans="1:13" x14ac:dyDescent="0.2">
      <c r="A375" s="115">
        <v>640</v>
      </c>
      <c r="B375" s="72" t="s">
        <v>472</v>
      </c>
      <c r="C375" s="115">
        <v>62</v>
      </c>
      <c r="D375" s="71">
        <v>1301</v>
      </c>
      <c r="E375" s="116">
        <v>4.7655649500384319E-2</v>
      </c>
      <c r="F375" s="115">
        <v>115</v>
      </c>
      <c r="G375" s="71">
        <v>1346</v>
      </c>
      <c r="H375" s="116">
        <f t="shared" si="20"/>
        <v>8.5438335809806837E-2</v>
      </c>
      <c r="I375" s="122" t="str">
        <f t="shared" si="21"/>
        <v>NO ADJUSTMENT</v>
      </c>
      <c r="J375" s="115">
        <f t="shared" si="22"/>
        <v>115</v>
      </c>
      <c r="K375" s="71">
        <v>1317</v>
      </c>
      <c r="L375" s="116">
        <f t="shared" si="23"/>
        <v>8.7300000000000003E-2</v>
      </c>
      <c r="M375" s="124">
        <v>1</v>
      </c>
    </row>
    <row r="376" spans="1:13" x14ac:dyDescent="0.2">
      <c r="A376" s="115">
        <v>645</v>
      </c>
      <c r="B376" s="72" t="s">
        <v>473</v>
      </c>
      <c r="C376" s="115">
        <v>1537</v>
      </c>
      <c r="D376" s="71">
        <v>3409</v>
      </c>
      <c r="E376" s="116">
        <v>0.45086535640950426</v>
      </c>
      <c r="F376" s="115">
        <v>1445</v>
      </c>
      <c r="G376" s="71">
        <v>3140</v>
      </c>
      <c r="H376" s="116">
        <f t="shared" si="20"/>
        <v>0.46019108280254778</v>
      </c>
      <c r="I376" s="122" t="str">
        <f t="shared" si="21"/>
        <v>NO ADJUSTMENT</v>
      </c>
      <c r="J376" s="115">
        <f t="shared" si="22"/>
        <v>1445</v>
      </c>
      <c r="K376" s="71">
        <v>2834.5</v>
      </c>
      <c r="L376" s="116">
        <f t="shared" si="23"/>
        <v>0.50980000000000003</v>
      </c>
      <c r="M376" s="124">
        <v>1</v>
      </c>
    </row>
    <row r="377" spans="1:13" x14ac:dyDescent="0.2">
      <c r="A377" s="115">
        <v>650</v>
      </c>
      <c r="B377" s="72" t="s">
        <v>474</v>
      </c>
      <c r="C377" s="115">
        <v>547</v>
      </c>
      <c r="D377" s="71">
        <v>2929</v>
      </c>
      <c r="E377" s="116">
        <v>0.18675315807442813</v>
      </c>
      <c r="F377" s="115">
        <v>509</v>
      </c>
      <c r="G377" s="71">
        <v>2665</v>
      </c>
      <c r="H377" s="116">
        <f t="shared" si="20"/>
        <v>0.19099437148217635</v>
      </c>
      <c r="I377" s="122" t="str">
        <f t="shared" si="21"/>
        <v>NO ADJUSTMENT</v>
      </c>
      <c r="J377" s="115">
        <f t="shared" si="22"/>
        <v>509</v>
      </c>
      <c r="K377" s="71">
        <v>2601.5</v>
      </c>
      <c r="L377" s="116">
        <f t="shared" si="23"/>
        <v>0.19570000000000001</v>
      </c>
      <c r="M377" s="124">
        <v>1</v>
      </c>
    </row>
    <row r="378" spans="1:13" x14ac:dyDescent="0.2">
      <c r="A378" s="115">
        <v>655</v>
      </c>
      <c r="B378" s="72" t="s">
        <v>475</v>
      </c>
      <c r="C378" s="115">
        <v>52</v>
      </c>
      <c r="D378" s="71">
        <v>1208</v>
      </c>
      <c r="E378" s="116">
        <v>4.3046357615894038E-2</v>
      </c>
      <c r="F378" s="115">
        <v>51</v>
      </c>
      <c r="G378" s="71">
        <v>1229</v>
      </c>
      <c r="H378" s="116">
        <f t="shared" si="20"/>
        <v>4.149715215622457E-2</v>
      </c>
      <c r="I378" s="122" t="str">
        <f t="shared" si="21"/>
        <v>USE FY16%</v>
      </c>
      <c r="J378" s="115">
        <f t="shared" si="22"/>
        <v>53</v>
      </c>
      <c r="K378" s="71">
        <v>1185</v>
      </c>
      <c r="L378" s="116">
        <f t="shared" si="23"/>
        <v>4.4699999999999997E-2</v>
      </c>
      <c r="M378" s="124">
        <v>1</v>
      </c>
    </row>
    <row r="379" spans="1:13" x14ac:dyDescent="0.2">
      <c r="A379" s="115">
        <v>658</v>
      </c>
      <c r="B379" s="72" t="s">
        <v>476</v>
      </c>
      <c r="C379" s="115">
        <v>1013</v>
      </c>
      <c r="D379" s="71">
        <v>3870</v>
      </c>
      <c r="E379" s="116">
        <v>0.26175710594315243</v>
      </c>
      <c r="F379" s="115">
        <v>959</v>
      </c>
      <c r="G379" s="71">
        <v>3338</v>
      </c>
      <c r="H379" s="116">
        <f t="shared" si="20"/>
        <v>0.28729778310365489</v>
      </c>
      <c r="I379" s="122" t="str">
        <f t="shared" si="21"/>
        <v>NO ADJUSTMENT</v>
      </c>
      <c r="J379" s="115">
        <f t="shared" si="22"/>
        <v>959</v>
      </c>
      <c r="K379" s="71">
        <v>3418.5</v>
      </c>
      <c r="L379" s="116">
        <f t="shared" si="23"/>
        <v>0.28050000000000003</v>
      </c>
      <c r="M379" s="124">
        <v>1</v>
      </c>
    </row>
    <row r="380" spans="1:13" x14ac:dyDescent="0.2">
      <c r="A380" s="115">
        <v>660</v>
      </c>
      <c r="B380" s="72" t="s">
        <v>477</v>
      </c>
      <c r="C380" s="115">
        <v>384</v>
      </c>
      <c r="D380" s="71">
        <v>1274</v>
      </c>
      <c r="E380" s="116">
        <v>0.30141287284144425</v>
      </c>
      <c r="F380" s="115">
        <v>408</v>
      </c>
      <c r="G380" s="71">
        <v>1190</v>
      </c>
      <c r="H380" s="116">
        <f t="shared" si="20"/>
        <v>0.34285714285714286</v>
      </c>
      <c r="I380" s="122" t="str">
        <f t="shared" si="21"/>
        <v>NO ADJUSTMENT</v>
      </c>
      <c r="J380" s="115">
        <f t="shared" si="22"/>
        <v>408</v>
      </c>
      <c r="K380" s="71">
        <v>1499</v>
      </c>
      <c r="L380" s="116">
        <f t="shared" si="23"/>
        <v>0.2722</v>
      </c>
      <c r="M380" s="124">
        <v>1</v>
      </c>
    </row>
    <row r="381" spans="1:13" x14ac:dyDescent="0.2">
      <c r="A381" s="115">
        <v>662</v>
      </c>
      <c r="B381" s="72" t="s">
        <v>478</v>
      </c>
      <c r="C381" s="115">
        <v>48</v>
      </c>
      <c r="D381" s="71">
        <v>254</v>
      </c>
      <c r="E381" s="116">
        <v>0.1889763779527559</v>
      </c>
      <c r="F381" s="115">
        <v>40</v>
      </c>
      <c r="G381" s="71">
        <v>210</v>
      </c>
      <c r="H381" s="116">
        <f t="shared" si="20"/>
        <v>0.19047619047619047</v>
      </c>
      <c r="I381" s="122" t="str">
        <f t="shared" si="21"/>
        <v>NO ADJUSTMENT</v>
      </c>
      <c r="J381" s="115">
        <f t="shared" si="22"/>
        <v>40</v>
      </c>
      <c r="K381" s="71">
        <v>98</v>
      </c>
      <c r="L381" s="116">
        <f t="shared" si="23"/>
        <v>0.40820000000000001</v>
      </c>
      <c r="M381" s="124">
        <v>1</v>
      </c>
    </row>
    <row r="382" spans="1:13" x14ac:dyDescent="0.2">
      <c r="A382" s="115">
        <v>665</v>
      </c>
      <c r="B382" s="72" t="s">
        <v>479</v>
      </c>
      <c r="C382" s="115">
        <v>462</v>
      </c>
      <c r="D382" s="71">
        <v>2760</v>
      </c>
      <c r="E382" s="116">
        <v>0.16739130434782609</v>
      </c>
      <c r="F382" s="115">
        <v>566</v>
      </c>
      <c r="G382" s="71">
        <v>2715</v>
      </c>
      <c r="H382" s="116">
        <f t="shared" si="20"/>
        <v>0.20847145488029467</v>
      </c>
      <c r="I382" s="122" t="str">
        <f t="shared" si="21"/>
        <v>NO ADJUSTMENT</v>
      </c>
      <c r="J382" s="115">
        <f t="shared" si="22"/>
        <v>566</v>
      </c>
      <c r="K382" s="71">
        <v>2700.5</v>
      </c>
      <c r="L382" s="116">
        <f t="shared" si="23"/>
        <v>0.20960000000000001</v>
      </c>
      <c r="M382" s="124">
        <v>1</v>
      </c>
    </row>
    <row r="383" spans="1:13" x14ac:dyDescent="0.2">
      <c r="A383" s="115">
        <v>670</v>
      </c>
      <c r="B383" s="72" t="s">
        <v>480</v>
      </c>
      <c r="C383" s="115">
        <v>137</v>
      </c>
      <c r="D383" s="71">
        <v>566</v>
      </c>
      <c r="E383" s="116">
        <v>0.24204946996466431</v>
      </c>
      <c r="F383" s="115">
        <v>158</v>
      </c>
      <c r="G383" s="71">
        <v>560</v>
      </c>
      <c r="H383" s="116">
        <f t="shared" si="20"/>
        <v>0.28214285714285714</v>
      </c>
      <c r="I383" s="122" t="str">
        <f t="shared" si="21"/>
        <v>NO ADJUSTMENT</v>
      </c>
      <c r="J383" s="115">
        <f t="shared" si="22"/>
        <v>158</v>
      </c>
      <c r="K383" s="71">
        <v>693</v>
      </c>
      <c r="L383" s="116">
        <f t="shared" si="23"/>
        <v>0.22800000000000001</v>
      </c>
      <c r="M383" s="124">
        <v>1</v>
      </c>
    </row>
    <row r="384" spans="1:13" x14ac:dyDescent="0.2">
      <c r="A384" s="115">
        <v>672</v>
      </c>
      <c r="B384" s="72" t="s">
        <v>481</v>
      </c>
      <c r="C384" s="115">
        <v>317</v>
      </c>
      <c r="D384" s="71">
        <v>951</v>
      </c>
      <c r="E384" s="116">
        <v>0.33333333333333331</v>
      </c>
      <c r="F384" s="115">
        <v>312</v>
      </c>
      <c r="G384" s="71">
        <v>780</v>
      </c>
      <c r="H384" s="116">
        <f t="shared" si="20"/>
        <v>0.4</v>
      </c>
      <c r="I384" s="122" t="str">
        <f t="shared" si="21"/>
        <v>NO ADJUSTMENT</v>
      </c>
      <c r="J384" s="115">
        <f t="shared" si="22"/>
        <v>312</v>
      </c>
      <c r="K384" s="71">
        <v>745</v>
      </c>
      <c r="L384" s="116">
        <f t="shared" si="23"/>
        <v>0.41880000000000001</v>
      </c>
      <c r="M384" s="124">
        <v>1</v>
      </c>
    </row>
    <row r="385" spans="1:13" x14ac:dyDescent="0.2">
      <c r="A385" s="115">
        <v>673</v>
      </c>
      <c r="B385" s="72" t="s">
        <v>482</v>
      </c>
      <c r="C385" s="115">
        <v>169</v>
      </c>
      <c r="D385" s="71">
        <v>2496</v>
      </c>
      <c r="E385" s="116">
        <v>6.7708333333333329E-2</v>
      </c>
      <c r="F385" s="115">
        <v>202</v>
      </c>
      <c r="G385" s="71">
        <v>2253</v>
      </c>
      <c r="H385" s="116">
        <f t="shared" si="20"/>
        <v>8.9658233466489129E-2</v>
      </c>
      <c r="I385" s="122" t="str">
        <f t="shared" si="21"/>
        <v>NO ADJUSTMENT</v>
      </c>
      <c r="J385" s="115">
        <f t="shared" si="22"/>
        <v>202</v>
      </c>
      <c r="K385" s="71">
        <v>2228.5</v>
      </c>
      <c r="L385" s="116">
        <f t="shared" si="23"/>
        <v>9.06E-2</v>
      </c>
      <c r="M385" s="124">
        <v>1</v>
      </c>
    </row>
    <row r="386" spans="1:13" x14ac:dyDescent="0.2">
      <c r="A386" s="115">
        <v>674</v>
      </c>
      <c r="B386" s="72" t="s">
        <v>483</v>
      </c>
      <c r="C386" s="115">
        <v>535</v>
      </c>
      <c r="D386" s="71">
        <v>1089</v>
      </c>
      <c r="E386" s="116">
        <v>0.49127640036730946</v>
      </c>
      <c r="F386" s="115">
        <v>471</v>
      </c>
      <c r="G386" s="71">
        <v>970</v>
      </c>
      <c r="H386" s="116">
        <f t="shared" si="20"/>
        <v>0.48556701030927835</v>
      </c>
      <c r="I386" s="122" t="str">
        <f t="shared" si="21"/>
        <v>USE FY16%</v>
      </c>
      <c r="J386" s="115">
        <f t="shared" si="22"/>
        <v>477</v>
      </c>
      <c r="K386" s="71">
        <v>892</v>
      </c>
      <c r="L386" s="116">
        <f t="shared" si="23"/>
        <v>0.53480000000000005</v>
      </c>
      <c r="M386" s="124">
        <v>1</v>
      </c>
    </row>
    <row r="387" spans="1:13" x14ac:dyDescent="0.2">
      <c r="A387" s="115">
        <v>675</v>
      </c>
      <c r="B387" s="72" t="s">
        <v>484</v>
      </c>
      <c r="C387" s="115">
        <v>150</v>
      </c>
      <c r="D387" s="71">
        <v>1785</v>
      </c>
      <c r="E387" s="116">
        <v>8.4033613445378158E-2</v>
      </c>
      <c r="F387" s="115">
        <v>144</v>
      </c>
      <c r="G387" s="71">
        <v>1640</v>
      </c>
      <c r="H387" s="116">
        <f t="shared" si="20"/>
        <v>8.7804878048780483E-2</v>
      </c>
      <c r="I387" s="122" t="str">
        <f t="shared" si="21"/>
        <v>NO ADJUSTMENT</v>
      </c>
      <c r="J387" s="115">
        <f t="shared" si="22"/>
        <v>144</v>
      </c>
      <c r="K387" s="71">
        <v>1674.5</v>
      </c>
      <c r="L387" s="116">
        <f t="shared" si="23"/>
        <v>8.5999999999999993E-2</v>
      </c>
      <c r="M387" s="124">
        <v>1</v>
      </c>
    </row>
    <row r="388" spans="1:13" x14ac:dyDescent="0.2">
      <c r="A388" s="115">
        <v>680</v>
      </c>
      <c r="B388" s="72" t="s">
        <v>485</v>
      </c>
      <c r="C388" s="115">
        <v>561</v>
      </c>
      <c r="D388" s="71">
        <v>3142</v>
      </c>
      <c r="E388" s="116">
        <v>0.17854869509866328</v>
      </c>
      <c r="F388" s="115">
        <v>626</v>
      </c>
      <c r="G388" s="71">
        <v>2806</v>
      </c>
      <c r="H388" s="116">
        <f t="shared" si="20"/>
        <v>0.22309337134711332</v>
      </c>
      <c r="I388" s="122" t="str">
        <f t="shared" si="21"/>
        <v>NO ADJUSTMENT</v>
      </c>
      <c r="J388" s="115">
        <f t="shared" si="22"/>
        <v>626</v>
      </c>
      <c r="K388" s="71">
        <v>2831.5</v>
      </c>
      <c r="L388" s="116">
        <f t="shared" si="23"/>
        <v>0.22109999999999999</v>
      </c>
      <c r="M388" s="124">
        <v>1</v>
      </c>
    </row>
    <row r="389" spans="1:13" x14ac:dyDescent="0.2">
      <c r="A389" s="115">
        <v>683</v>
      </c>
      <c r="B389" s="72" t="s">
        <v>486</v>
      </c>
      <c r="C389" s="115">
        <v>125</v>
      </c>
      <c r="D389" s="71">
        <v>734</v>
      </c>
      <c r="E389" s="116">
        <v>0.17029972752043596</v>
      </c>
      <c r="F389" s="115">
        <v>142</v>
      </c>
      <c r="G389" s="71">
        <v>638</v>
      </c>
      <c r="H389" s="116">
        <f t="shared" si="20"/>
        <v>0.2225705329153605</v>
      </c>
      <c r="I389" s="122" t="str">
        <f t="shared" si="21"/>
        <v>NO ADJUSTMENT</v>
      </c>
      <c r="J389" s="115">
        <f t="shared" si="22"/>
        <v>142</v>
      </c>
      <c r="K389" s="71">
        <v>705</v>
      </c>
      <c r="L389" s="116">
        <f t="shared" si="23"/>
        <v>0.2014</v>
      </c>
      <c r="M389" s="124">
        <v>1</v>
      </c>
    </row>
    <row r="390" spans="1:13" x14ac:dyDescent="0.2">
      <c r="A390" s="115">
        <v>685</v>
      </c>
      <c r="B390" s="72" t="s">
        <v>487</v>
      </c>
      <c r="C390" s="115">
        <v>54</v>
      </c>
      <c r="D390" s="71">
        <v>93</v>
      </c>
      <c r="E390" s="116">
        <v>0.58064516129032262</v>
      </c>
      <c r="F390" s="115">
        <v>62</v>
      </c>
      <c r="G390" s="71">
        <v>79</v>
      </c>
      <c r="H390" s="116">
        <f t="shared" si="20"/>
        <v>0.78481012658227844</v>
      </c>
      <c r="I390" s="122" t="str">
        <f t="shared" si="21"/>
        <v>NO ADJUSTMENT</v>
      </c>
      <c r="J390" s="115">
        <f t="shared" si="22"/>
        <v>62</v>
      </c>
      <c r="K390" s="71">
        <v>111.5</v>
      </c>
      <c r="L390" s="116">
        <f t="shared" si="23"/>
        <v>0.55610000000000004</v>
      </c>
      <c r="M390" s="124">
        <v>1</v>
      </c>
    </row>
    <row r="391" spans="1:13" x14ac:dyDescent="0.2">
      <c r="A391" s="115">
        <v>690</v>
      </c>
      <c r="B391" s="72" t="s">
        <v>488</v>
      </c>
      <c r="C391" s="115">
        <v>138</v>
      </c>
      <c r="D391" s="71">
        <v>2174</v>
      </c>
      <c r="E391" s="116">
        <v>6.3477460901563934E-2</v>
      </c>
      <c r="F391" s="115">
        <v>255</v>
      </c>
      <c r="G391" s="71">
        <v>2024</v>
      </c>
      <c r="H391" s="116">
        <f t="shared" si="20"/>
        <v>0.12598814229249011</v>
      </c>
      <c r="I391" s="122" t="str">
        <f t="shared" si="21"/>
        <v>NO ADJUSTMENT</v>
      </c>
      <c r="J391" s="115">
        <f t="shared" si="22"/>
        <v>255</v>
      </c>
      <c r="K391" s="71">
        <v>1968</v>
      </c>
      <c r="L391" s="116">
        <f t="shared" si="23"/>
        <v>0.12959999999999999</v>
      </c>
      <c r="M391" s="124">
        <v>1</v>
      </c>
    </row>
    <row r="392" spans="1:13" x14ac:dyDescent="0.2">
      <c r="A392" s="115">
        <v>695</v>
      </c>
      <c r="B392" s="72" t="s">
        <v>489</v>
      </c>
      <c r="C392" s="115">
        <v>85</v>
      </c>
      <c r="D392" s="71">
        <v>1676</v>
      </c>
      <c r="E392" s="116">
        <v>5.0715990453460619E-2</v>
      </c>
      <c r="F392" s="115">
        <v>133</v>
      </c>
      <c r="G392" s="71">
        <v>1586</v>
      </c>
      <c r="H392" s="116">
        <f t="shared" si="20"/>
        <v>8.3858764186633045E-2</v>
      </c>
      <c r="I392" s="122" t="str">
        <f t="shared" si="21"/>
        <v>NO ADJUSTMENT</v>
      </c>
      <c r="J392" s="115">
        <f t="shared" si="22"/>
        <v>133</v>
      </c>
      <c r="K392" s="71">
        <v>1530</v>
      </c>
      <c r="L392" s="116">
        <f t="shared" si="23"/>
        <v>8.6900000000000005E-2</v>
      </c>
      <c r="M392" s="124">
        <v>1</v>
      </c>
    </row>
    <row r="393" spans="1:13" x14ac:dyDescent="0.2">
      <c r="A393" s="115">
        <v>698</v>
      </c>
      <c r="B393" s="72" t="s">
        <v>490</v>
      </c>
      <c r="C393" s="115">
        <v>133</v>
      </c>
      <c r="D393" s="71">
        <v>1458</v>
      </c>
      <c r="E393" s="116">
        <v>9.1220850480109736E-2</v>
      </c>
      <c r="F393" s="115">
        <v>154</v>
      </c>
      <c r="G393" s="71">
        <v>1253</v>
      </c>
      <c r="H393" s="116">
        <f t="shared" si="20"/>
        <v>0.12290502793296089</v>
      </c>
      <c r="I393" s="122" t="str">
        <f t="shared" si="21"/>
        <v>NO ADJUSTMENT</v>
      </c>
      <c r="J393" s="115">
        <f t="shared" si="22"/>
        <v>154</v>
      </c>
      <c r="K393" s="71">
        <v>1258</v>
      </c>
      <c r="L393" s="116">
        <f t="shared" si="23"/>
        <v>0.12239999999999999</v>
      </c>
      <c r="M393" s="124">
        <v>1</v>
      </c>
    </row>
    <row r="394" spans="1:13" x14ac:dyDescent="0.2">
      <c r="A394" s="115">
        <v>700</v>
      </c>
      <c r="B394" s="72" t="s">
        <v>491</v>
      </c>
      <c r="C394" s="115">
        <v>156</v>
      </c>
      <c r="D394" s="71">
        <v>730</v>
      </c>
      <c r="E394" s="116">
        <v>0.21369863013698631</v>
      </c>
      <c r="F394" s="115">
        <v>276</v>
      </c>
      <c r="G394" s="71">
        <v>737</v>
      </c>
      <c r="H394" s="116">
        <f t="shared" si="20"/>
        <v>0.37449118046132973</v>
      </c>
      <c r="I394" s="122" t="str">
        <f t="shared" si="21"/>
        <v>NO ADJUSTMENT</v>
      </c>
      <c r="J394" s="115">
        <f t="shared" si="22"/>
        <v>276</v>
      </c>
      <c r="K394" s="71">
        <v>723</v>
      </c>
      <c r="L394" s="116">
        <f t="shared" si="23"/>
        <v>0.38169999999999998</v>
      </c>
      <c r="M394" s="124">
        <v>1</v>
      </c>
    </row>
    <row r="395" spans="1:13" x14ac:dyDescent="0.2">
      <c r="A395" s="115">
        <v>705</v>
      </c>
      <c r="B395" s="72" t="s">
        <v>492</v>
      </c>
      <c r="C395" s="115">
        <v>59</v>
      </c>
      <c r="D395" s="71">
        <v>2013</v>
      </c>
      <c r="E395" s="116">
        <v>2.9309488325881768E-2</v>
      </c>
      <c r="F395" s="115">
        <v>155</v>
      </c>
      <c r="G395" s="71">
        <v>1733</v>
      </c>
      <c r="H395" s="116">
        <f t="shared" ref="H395:H448" si="24">IFERROR(F395/G395,0)</f>
        <v>8.9440276976341604E-2</v>
      </c>
      <c r="I395" s="122" t="str">
        <f t="shared" ref="I395:I448" si="25">IF(AND(H395&lt;E395,C395&gt;0),"USE FY16%","NO ADJUSTMENT")</f>
        <v>NO ADJUSTMENT</v>
      </c>
      <c r="J395" s="115">
        <f t="shared" ref="J395:J448" si="26">IF(AND(H395&lt;E395,C395&gt;0),ROUND(E395*G395,0),F395)</f>
        <v>155</v>
      </c>
      <c r="K395" s="71">
        <v>1688</v>
      </c>
      <c r="L395" s="116">
        <f t="shared" ref="L395:L448" si="27">IF(K395=0,0,ROUND(J395/K395,4))</f>
        <v>9.1800000000000007E-2</v>
      </c>
      <c r="M395" s="124">
        <v>1</v>
      </c>
    </row>
    <row r="396" spans="1:13" x14ac:dyDescent="0.2">
      <c r="A396" s="115">
        <v>710</v>
      </c>
      <c r="B396" s="72" t="s">
        <v>493</v>
      </c>
      <c r="C396" s="115">
        <v>244</v>
      </c>
      <c r="D396" s="71">
        <v>2295</v>
      </c>
      <c r="E396" s="116">
        <v>0.10631808278867103</v>
      </c>
      <c r="F396" s="115">
        <v>256</v>
      </c>
      <c r="G396" s="71">
        <v>2103</v>
      </c>
      <c r="H396" s="116">
        <f t="shared" si="24"/>
        <v>0.12173086067522587</v>
      </c>
      <c r="I396" s="122" t="str">
        <f t="shared" si="25"/>
        <v>NO ADJUSTMENT</v>
      </c>
      <c r="J396" s="115">
        <f t="shared" si="26"/>
        <v>256</v>
      </c>
      <c r="K396" s="71">
        <v>2153.5</v>
      </c>
      <c r="L396" s="116">
        <f t="shared" si="27"/>
        <v>0.11890000000000001</v>
      </c>
      <c r="M396" s="124">
        <v>1</v>
      </c>
    </row>
    <row r="397" spans="1:13" x14ac:dyDescent="0.2">
      <c r="A397" s="115">
        <v>712</v>
      </c>
      <c r="B397" s="72" t="s">
        <v>494</v>
      </c>
      <c r="C397" s="115">
        <v>544</v>
      </c>
      <c r="D397" s="71">
        <v>1874</v>
      </c>
      <c r="E397" s="116">
        <v>0.2902881536819637</v>
      </c>
      <c r="F397" s="115">
        <v>637</v>
      </c>
      <c r="G397" s="71">
        <v>1732</v>
      </c>
      <c r="H397" s="116">
        <f t="shared" si="24"/>
        <v>0.36778290993071594</v>
      </c>
      <c r="I397" s="122" t="str">
        <f t="shared" si="25"/>
        <v>NO ADJUSTMENT</v>
      </c>
      <c r="J397" s="115">
        <f t="shared" si="26"/>
        <v>637</v>
      </c>
      <c r="K397" s="71">
        <v>1816.5</v>
      </c>
      <c r="L397" s="116">
        <f t="shared" si="27"/>
        <v>0.35070000000000001</v>
      </c>
      <c r="M397" s="124">
        <v>1</v>
      </c>
    </row>
    <row r="398" spans="1:13" x14ac:dyDescent="0.2">
      <c r="A398" s="115">
        <v>715</v>
      </c>
      <c r="B398" s="72" t="s">
        <v>495</v>
      </c>
      <c r="C398" s="115">
        <v>130</v>
      </c>
      <c r="D398" s="71">
        <v>487</v>
      </c>
      <c r="E398" s="116">
        <v>0.26694045174537989</v>
      </c>
      <c r="F398" s="115">
        <v>241</v>
      </c>
      <c r="G398" s="71">
        <v>1014</v>
      </c>
      <c r="H398" s="116">
        <f t="shared" si="24"/>
        <v>0.23767258382642997</v>
      </c>
      <c r="I398" s="122" t="str">
        <f t="shared" si="25"/>
        <v>USE FY16%</v>
      </c>
      <c r="J398" s="115">
        <f t="shared" si="26"/>
        <v>271</v>
      </c>
      <c r="K398" s="71">
        <v>1091</v>
      </c>
      <c r="L398" s="116">
        <f t="shared" si="27"/>
        <v>0.24840000000000001</v>
      </c>
      <c r="M398" s="124">
        <v>1</v>
      </c>
    </row>
    <row r="399" spans="1:13" x14ac:dyDescent="0.2">
      <c r="A399" s="115">
        <v>717</v>
      </c>
      <c r="B399" s="72" t="s">
        <v>496</v>
      </c>
      <c r="C399" s="115">
        <v>319</v>
      </c>
      <c r="D399" s="71">
        <v>939</v>
      </c>
      <c r="E399" s="116">
        <v>0.33972310969116082</v>
      </c>
      <c r="F399" s="115">
        <v>304</v>
      </c>
      <c r="G399" s="71">
        <v>816</v>
      </c>
      <c r="H399" s="116">
        <f t="shared" si="24"/>
        <v>0.37254901960784315</v>
      </c>
      <c r="I399" s="122" t="str">
        <f t="shared" si="25"/>
        <v>NO ADJUSTMENT</v>
      </c>
      <c r="J399" s="115">
        <f t="shared" si="26"/>
        <v>304</v>
      </c>
      <c r="K399" s="71">
        <v>748.5</v>
      </c>
      <c r="L399" s="116">
        <f t="shared" si="27"/>
        <v>0.40610000000000002</v>
      </c>
      <c r="M399" s="124">
        <v>1</v>
      </c>
    </row>
    <row r="400" spans="1:13" x14ac:dyDescent="0.2">
      <c r="A400" s="115">
        <v>720</v>
      </c>
      <c r="B400" s="72" t="s">
        <v>497</v>
      </c>
      <c r="C400" s="115">
        <v>459</v>
      </c>
      <c r="D400" s="71">
        <v>1311</v>
      </c>
      <c r="E400" s="116">
        <v>0.35011441647597252</v>
      </c>
      <c r="F400" s="115">
        <v>470</v>
      </c>
      <c r="G400" s="71">
        <v>1234</v>
      </c>
      <c r="H400" s="116">
        <f t="shared" si="24"/>
        <v>0.38087520259319285</v>
      </c>
      <c r="I400" s="122" t="str">
        <f t="shared" si="25"/>
        <v>NO ADJUSTMENT</v>
      </c>
      <c r="J400" s="115">
        <f t="shared" si="26"/>
        <v>470</v>
      </c>
      <c r="K400" s="71">
        <v>1315</v>
      </c>
      <c r="L400" s="116">
        <f t="shared" si="27"/>
        <v>0.3574</v>
      </c>
      <c r="M400" s="124">
        <v>1</v>
      </c>
    </row>
    <row r="401" spans="1:13" x14ac:dyDescent="0.2">
      <c r="A401" s="115">
        <v>725</v>
      </c>
      <c r="B401" s="72" t="s">
        <v>498</v>
      </c>
      <c r="C401" s="115">
        <v>293</v>
      </c>
      <c r="D401" s="71">
        <v>3277</v>
      </c>
      <c r="E401" s="116">
        <v>8.9411046689044857E-2</v>
      </c>
      <c r="F401" s="115">
        <v>344</v>
      </c>
      <c r="G401" s="71">
        <v>3138</v>
      </c>
      <c r="H401" s="116">
        <f t="shared" si="24"/>
        <v>0.10962396430847673</v>
      </c>
      <c r="I401" s="122" t="str">
        <f t="shared" si="25"/>
        <v>NO ADJUSTMENT</v>
      </c>
      <c r="J401" s="115">
        <f t="shared" si="26"/>
        <v>344</v>
      </c>
      <c r="K401" s="71">
        <v>3088</v>
      </c>
      <c r="L401" s="116">
        <f t="shared" si="27"/>
        <v>0.1114</v>
      </c>
      <c r="M401" s="124">
        <v>1</v>
      </c>
    </row>
    <row r="402" spans="1:13" x14ac:dyDescent="0.2">
      <c r="A402" s="115">
        <v>728</v>
      </c>
      <c r="B402" s="72" t="s">
        <v>499</v>
      </c>
      <c r="C402" s="115">
        <v>74</v>
      </c>
      <c r="D402" s="71">
        <v>121</v>
      </c>
      <c r="E402" s="116">
        <v>0.61157024793388426</v>
      </c>
      <c r="F402" s="115">
        <v>46</v>
      </c>
      <c r="G402" s="71">
        <v>106</v>
      </c>
      <c r="H402" s="116">
        <f t="shared" si="24"/>
        <v>0.43396226415094341</v>
      </c>
      <c r="I402" s="122" t="str">
        <f t="shared" si="25"/>
        <v>USE FY16%</v>
      </c>
      <c r="J402" s="115">
        <f t="shared" si="26"/>
        <v>65</v>
      </c>
      <c r="K402" s="71">
        <v>124.5</v>
      </c>
      <c r="L402" s="116">
        <f t="shared" si="27"/>
        <v>0.52210000000000001</v>
      </c>
      <c r="M402" s="124">
        <v>1</v>
      </c>
    </row>
    <row r="403" spans="1:13" x14ac:dyDescent="0.2">
      <c r="A403" s="115">
        <v>730</v>
      </c>
      <c r="B403" s="72" t="s">
        <v>500</v>
      </c>
      <c r="C403" s="115">
        <v>106</v>
      </c>
      <c r="D403" s="71">
        <v>1492</v>
      </c>
      <c r="E403" s="116">
        <v>7.1045576407506708E-2</v>
      </c>
      <c r="F403" s="115">
        <v>145</v>
      </c>
      <c r="G403" s="71">
        <v>1384</v>
      </c>
      <c r="H403" s="116">
        <f t="shared" si="24"/>
        <v>0.10476878612716763</v>
      </c>
      <c r="I403" s="122" t="str">
        <f t="shared" si="25"/>
        <v>NO ADJUSTMENT</v>
      </c>
      <c r="J403" s="115">
        <f t="shared" si="26"/>
        <v>145</v>
      </c>
      <c r="K403" s="71">
        <v>1363</v>
      </c>
      <c r="L403" s="116">
        <f t="shared" si="27"/>
        <v>0.10639999999999999</v>
      </c>
      <c r="M403" s="124">
        <v>1</v>
      </c>
    </row>
    <row r="404" spans="1:13" x14ac:dyDescent="0.2">
      <c r="A404" s="115">
        <v>735</v>
      </c>
      <c r="B404" s="72" t="s">
        <v>501</v>
      </c>
      <c r="C404" s="115">
        <v>669</v>
      </c>
      <c r="D404" s="71">
        <v>3422</v>
      </c>
      <c r="E404" s="116">
        <v>0.19549970777323203</v>
      </c>
      <c r="F404" s="115">
        <v>698</v>
      </c>
      <c r="G404" s="71">
        <v>2991</v>
      </c>
      <c r="H404" s="116">
        <f t="shared" si="24"/>
        <v>0.23336676696756936</v>
      </c>
      <c r="I404" s="122" t="str">
        <f t="shared" si="25"/>
        <v>NO ADJUSTMENT</v>
      </c>
      <c r="J404" s="115">
        <f t="shared" si="26"/>
        <v>698</v>
      </c>
      <c r="K404" s="71">
        <v>2929</v>
      </c>
      <c r="L404" s="116">
        <f t="shared" si="27"/>
        <v>0.23830000000000001</v>
      </c>
      <c r="M404" s="124">
        <v>1</v>
      </c>
    </row>
    <row r="405" spans="1:13" x14ac:dyDescent="0.2">
      <c r="A405" s="115">
        <v>740</v>
      </c>
      <c r="B405" s="72" t="s">
        <v>502</v>
      </c>
      <c r="C405" s="115">
        <v>180</v>
      </c>
      <c r="D405" s="71">
        <v>1180</v>
      </c>
      <c r="E405" s="116">
        <v>0.15254237288135594</v>
      </c>
      <c r="F405" s="115">
        <v>196</v>
      </c>
      <c r="G405" s="71">
        <v>1050</v>
      </c>
      <c r="H405" s="116">
        <f t="shared" si="24"/>
        <v>0.18666666666666668</v>
      </c>
      <c r="I405" s="122" t="str">
        <f t="shared" si="25"/>
        <v>NO ADJUSTMENT</v>
      </c>
      <c r="J405" s="115">
        <f t="shared" si="26"/>
        <v>196</v>
      </c>
      <c r="K405" s="71">
        <v>1136</v>
      </c>
      <c r="L405" s="116">
        <f t="shared" si="27"/>
        <v>0.17249999999999999</v>
      </c>
      <c r="M405" s="124">
        <v>1</v>
      </c>
    </row>
    <row r="406" spans="1:13" x14ac:dyDescent="0.2">
      <c r="A406" s="115">
        <v>745</v>
      </c>
      <c r="B406" s="72" t="s">
        <v>503</v>
      </c>
      <c r="C406" s="115">
        <v>285</v>
      </c>
      <c r="D406" s="71">
        <v>2573</v>
      </c>
      <c r="E406" s="116">
        <v>0.11076564321803342</v>
      </c>
      <c r="F406" s="115">
        <v>328</v>
      </c>
      <c r="G406" s="71">
        <v>2269</v>
      </c>
      <c r="H406" s="116">
        <f t="shared" si="24"/>
        <v>0.14455707360070516</v>
      </c>
      <c r="I406" s="122" t="str">
        <f t="shared" si="25"/>
        <v>NO ADJUSTMENT</v>
      </c>
      <c r="J406" s="115">
        <f t="shared" si="26"/>
        <v>328</v>
      </c>
      <c r="K406" s="71">
        <v>2215</v>
      </c>
      <c r="L406" s="116">
        <f t="shared" si="27"/>
        <v>0.14810000000000001</v>
      </c>
      <c r="M406" s="124">
        <v>1</v>
      </c>
    </row>
    <row r="407" spans="1:13" x14ac:dyDescent="0.2">
      <c r="A407" s="115">
        <v>750</v>
      </c>
      <c r="B407" s="72" t="s">
        <v>504</v>
      </c>
      <c r="C407" s="115">
        <v>269</v>
      </c>
      <c r="D407" s="71">
        <v>751</v>
      </c>
      <c r="E407" s="116">
        <v>0.35818908122503329</v>
      </c>
      <c r="F407" s="115">
        <v>211</v>
      </c>
      <c r="G407" s="71">
        <v>618</v>
      </c>
      <c r="H407" s="116">
        <f t="shared" si="24"/>
        <v>0.34142394822006472</v>
      </c>
      <c r="I407" s="122" t="str">
        <f t="shared" si="25"/>
        <v>USE FY16%</v>
      </c>
      <c r="J407" s="115">
        <f t="shared" si="26"/>
        <v>221</v>
      </c>
      <c r="K407" s="71">
        <v>630.5</v>
      </c>
      <c r="L407" s="116">
        <f t="shared" si="27"/>
        <v>0.35049999999999998</v>
      </c>
      <c r="M407" s="124">
        <v>1</v>
      </c>
    </row>
    <row r="408" spans="1:13" x14ac:dyDescent="0.2">
      <c r="A408" s="115">
        <v>753</v>
      </c>
      <c r="B408" s="72" t="s">
        <v>505</v>
      </c>
      <c r="C408" s="115">
        <v>766</v>
      </c>
      <c r="D408" s="71">
        <v>2219</v>
      </c>
      <c r="E408" s="116">
        <v>0.34520054078413698</v>
      </c>
      <c r="F408" s="115">
        <v>674</v>
      </c>
      <c r="G408" s="71">
        <v>1914</v>
      </c>
      <c r="H408" s="116">
        <f t="shared" si="24"/>
        <v>0.35214211076280044</v>
      </c>
      <c r="I408" s="122" t="str">
        <f t="shared" si="25"/>
        <v>NO ADJUSTMENT</v>
      </c>
      <c r="J408" s="115">
        <f t="shared" si="26"/>
        <v>674</v>
      </c>
      <c r="K408" s="71">
        <v>2073.5</v>
      </c>
      <c r="L408" s="116">
        <f t="shared" si="27"/>
        <v>0.3251</v>
      </c>
      <c r="M408" s="124">
        <v>1</v>
      </c>
    </row>
    <row r="409" spans="1:13" x14ac:dyDescent="0.2">
      <c r="A409" s="115">
        <v>755</v>
      </c>
      <c r="B409" s="72" t="s">
        <v>506</v>
      </c>
      <c r="C409" s="115">
        <v>384</v>
      </c>
      <c r="D409" s="71">
        <v>699</v>
      </c>
      <c r="E409" s="116">
        <v>0.54935622317596566</v>
      </c>
      <c r="F409" s="115">
        <v>311</v>
      </c>
      <c r="G409" s="71">
        <v>611</v>
      </c>
      <c r="H409" s="116">
        <f t="shared" si="24"/>
        <v>0.50900163666121112</v>
      </c>
      <c r="I409" s="122" t="str">
        <f t="shared" si="25"/>
        <v>USE FY16%</v>
      </c>
      <c r="J409" s="115">
        <f t="shared" si="26"/>
        <v>336</v>
      </c>
      <c r="K409" s="71">
        <v>631</v>
      </c>
      <c r="L409" s="116">
        <f t="shared" si="27"/>
        <v>0.53249999999999997</v>
      </c>
      <c r="M409" s="124">
        <v>1</v>
      </c>
    </row>
    <row r="410" spans="1:13" x14ac:dyDescent="0.2">
      <c r="A410" s="115">
        <v>760</v>
      </c>
      <c r="B410" s="72" t="s">
        <v>507</v>
      </c>
      <c r="C410" s="115">
        <v>309</v>
      </c>
      <c r="D410" s="71">
        <v>1857</v>
      </c>
      <c r="E410" s="116">
        <v>0.16639741518578352</v>
      </c>
      <c r="F410" s="115">
        <v>363</v>
      </c>
      <c r="G410" s="71">
        <v>1701</v>
      </c>
      <c r="H410" s="116">
        <f t="shared" si="24"/>
        <v>0.21340388007054673</v>
      </c>
      <c r="I410" s="122" t="str">
        <f t="shared" si="25"/>
        <v>NO ADJUSTMENT</v>
      </c>
      <c r="J410" s="115">
        <f t="shared" si="26"/>
        <v>363</v>
      </c>
      <c r="K410" s="71">
        <v>1723.5</v>
      </c>
      <c r="L410" s="116">
        <f t="shared" si="27"/>
        <v>0.21060000000000001</v>
      </c>
      <c r="M410" s="124">
        <v>1</v>
      </c>
    </row>
    <row r="411" spans="1:13" x14ac:dyDescent="0.2">
      <c r="A411" s="115">
        <v>763</v>
      </c>
      <c r="B411" s="72" t="s">
        <v>508</v>
      </c>
      <c r="C411" s="115">
        <v>101</v>
      </c>
      <c r="D411" s="71">
        <v>922</v>
      </c>
      <c r="E411" s="116">
        <v>0.10954446854663774</v>
      </c>
      <c r="F411" s="115">
        <v>199</v>
      </c>
      <c r="G411" s="71">
        <v>1024</v>
      </c>
      <c r="H411" s="116">
        <f t="shared" si="24"/>
        <v>0.1943359375</v>
      </c>
      <c r="I411" s="122" t="str">
        <f t="shared" si="25"/>
        <v>NO ADJUSTMENT</v>
      </c>
      <c r="J411" s="115">
        <f t="shared" si="26"/>
        <v>199</v>
      </c>
      <c r="K411" s="71">
        <v>1009</v>
      </c>
      <c r="L411" s="116">
        <f t="shared" si="27"/>
        <v>0.19719999999999999</v>
      </c>
      <c r="M411" s="124">
        <v>1</v>
      </c>
    </row>
    <row r="412" spans="1:13" x14ac:dyDescent="0.2">
      <c r="A412" s="115">
        <v>765</v>
      </c>
      <c r="B412" s="72" t="s">
        <v>509</v>
      </c>
      <c r="C412" s="115">
        <v>264</v>
      </c>
      <c r="D412" s="71">
        <v>753</v>
      </c>
      <c r="E412" s="116">
        <v>0.35059760956175301</v>
      </c>
      <c r="F412" s="115">
        <v>239</v>
      </c>
      <c r="G412" s="71">
        <v>670</v>
      </c>
      <c r="H412" s="116">
        <f t="shared" si="24"/>
        <v>0.35671641791044778</v>
      </c>
      <c r="I412" s="122" t="str">
        <f t="shared" si="25"/>
        <v>NO ADJUSTMENT</v>
      </c>
      <c r="J412" s="115">
        <f t="shared" si="26"/>
        <v>239</v>
      </c>
      <c r="K412" s="71">
        <v>618</v>
      </c>
      <c r="L412" s="116">
        <f t="shared" si="27"/>
        <v>0.38669999999999999</v>
      </c>
      <c r="M412" s="124">
        <v>1</v>
      </c>
    </row>
    <row r="413" spans="1:13" x14ac:dyDescent="0.2">
      <c r="A413" s="115">
        <v>766</v>
      </c>
      <c r="B413" s="72" t="s">
        <v>510</v>
      </c>
      <c r="C413" s="115">
        <v>410</v>
      </c>
      <c r="D413" s="71">
        <v>1611</v>
      </c>
      <c r="E413" s="116">
        <v>0.25450031036623216</v>
      </c>
      <c r="F413" s="115">
        <v>422</v>
      </c>
      <c r="G413" s="71">
        <v>1321</v>
      </c>
      <c r="H413" s="116">
        <f t="shared" si="24"/>
        <v>0.31945495836487509</v>
      </c>
      <c r="I413" s="122" t="str">
        <f t="shared" si="25"/>
        <v>NO ADJUSTMENT</v>
      </c>
      <c r="J413" s="115">
        <f t="shared" si="26"/>
        <v>422</v>
      </c>
      <c r="K413" s="71">
        <v>1386</v>
      </c>
      <c r="L413" s="116">
        <f t="shared" si="27"/>
        <v>0.30449999999999999</v>
      </c>
      <c r="M413" s="124">
        <v>1</v>
      </c>
    </row>
    <row r="414" spans="1:13" x14ac:dyDescent="0.2">
      <c r="A414" s="115">
        <v>767</v>
      </c>
      <c r="B414" s="72" t="s">
        <v>511</v>
      </c>
      <c r="C414" s="115">
        <v>737</v>
      </c>
      <c r="D414" s="71">
        <v>1819</v>
      </c>
      <c r="E414" s="116">
        <v>0.40516767454645408</v>
      </c>
      <c r="F414" s="115">
        <v>647</v>
      </c>
      <c r="G414" s="71">
        <v>1516</v>
      </c>
      <c r="H414" s="116">
        <f t="shared" si="24"/>
        <v>0.42678100263852242</v>
      </c>
      <c r="I414" s="122" t="str">
        <f t="shared" si="25"/>
        <v>NO ADJUSTMENT</v>
      </c>
      <c r="J414" s="115">
        <f t="shared" si="26"/>
        <v>647</v>
      </c>
      <c r="K414" s="71">
        <v>1373.5</v>
      </c>
      <c r="L414" s="116">
        <f t="shared" si="27"/>
        <v>0.47110000000000002</v>
      </c>
      <c r="M414" s="124">
        <v>1</v>
      </c>
    </row>
    <row r="415" spans="1:13" x14ac:dyDescent="0.2">
      <c r="A415" s="115">
        <v>770</v>
      </c>
      <c r="B415" s="72" t="s">
        <v>512</v>
      </c>
      <c r="C415" s="115">
        <v>486</v>
      </c>
      <c r="D415" s="71">
        <v>1611</v>
      </c>
      <c r="E415" s="116">
        <v>0.3016759776536313</v>
      </c>
      <c r="F415" s="115">
        <v>449</v>
      </c>
      <c r="G415" s="71">
        <v>1549</v>
      </c>
      <c r="H415" s="116">
        <f t="shared" si="24"/>
        <v>0.28986442866365397</v>
      </c>
      <c r="I415" s="122" t="str">
        <f t="shared" si="25"/>
        <v>USE FY16%</v>
      </c>
      <c r="J415" s="115">
        <f t="shared" si="26"/>
        <v>467</v>
      </c>
      <c r="K415" s="71">
        <v>1773</v>
      </c>
      <c r="L415" s="116">
        <f t="shared" si="27"/>
        <v>0.26340000000000002</v>
      </c>
      <c r="M415" s="124">
        <v>1</v>
      </c>
    </row>
    <row r="416" spans="1:13" x14ac:dyDescent="0.2">
      <c r="A416" s="115">
        <v>773</v>
      </c>
      <c r="B416" s="72" t="s">
        <v>513</v>
      </c>
      <c r="C416" s="115">
        <v>613</v>
      </c>
      <c r="D416" s="71">
        <v>2627</v>
      </c>
      <c r="E416" s="116">
        <v>0.23334602207841645</v>
      </c>
      <c r="F416" s="115">
        <v>576</v>
      </c>
      <c r="G416" s="71">
        <v>2127</v>
      </c>
      <c r="H416" s="116">
        <f t="shared" si="24"/>
        <v>0.27080394922425954</v>
      </c>
      <c r="I416" s="122" t="str">
        <f t="shared" si="25"/>
        <v>NO ADJUSTMENT</v>
      </c>
      <c r="J416" s="115">
        <f t="shared" si="26"/>
        <v>576</v>
      </c>
      <c r="K416" s="71">
        <v>2118</v>
      </c>
      <c r="L416" s="116">
        <f t="shared" si="27"/>
        <v>0.27200000000000002</v>
      </c>
      <c r="M416" s="124">
        <v>1</v>
      </c>
    </row>
    <row r="417" spans="1:13" x14ac:dyDescent="0.2">
      <c r="A417" s="115">
        <v>774</v>
      </c>
      <c r="B417" s="72" t="s">
        <v>514</v>
      </c>
      <c r="C417" s="115">
        <v>80</v>
      </c>
      <c r="D417" s="71">
        <v>365</v>
      </c>
      <c r="E417" s="116">
        <v>0.21917808219178081</v>
      </c>
      <c r="F417" s="115">
        <v>130</v>
      </c>
      <c r="G417" s="71">
        <v>393</v>
      </c>
      <c r="H417" s="116">
        <f t="shared" si="24"/>
        <v>0.33078880407124683</v>
      </c>
      <c r="I417" s="122" t="str">
        <f t="shared" si="25"/>
        <v>NO ADJUSTMENT</v>
      </c>
      <c r="J417" s="115">
        <f t="shared" si="26"/>
        <v>130</v>
      </c>
      <c r="K417" s="71">
        <v>437</v>
      </c>
      <c r="L417" s="116">
        <f t="shared" si="27"/>
        <v>0.29749999999999999</v>
      </c>
      <c r="M417" s="124">
        <v>1</v>
      </c>
    </row>
    <row r="418" spans="1:13" x14ac:dyDescent="0.2">
      <c r="A418" s="115">
        <v>775</v>
      </c>
      <c r="B418" s="72" t="s">
        <v>515</v>
      </c>
      <c r="C418" s="115">
        <v>959</v>
      </c>
      <c r="D418" s="71">
        <v>7051</v>
      </c>
      <c r="E418" s="116">
        <v>0.13600907672670542</v>
      </c>
      <c r="F418" s="115">
        <v>1010</v>
      </c>
      <c r="G418" s="71">
        <v>6728</v>
      </c>
      <c r="H418" s="116">
        <f t="shared" si="24"/>
        <v>0.15011890606420927</v>
      </c>
      <c r="I418" s="122" t="str">
        <f t="shared" si="25"/>
        <v>NO ADJUSTMENT</v>
      </c>
      <c r="J418" s="115">
        <f t="shared" si="26"/>
        <v>1010</v>
      </c>
      <c r="K418" s="71">
        <v>6586.5</v>
      </c>
      <c r="L418" s="116">
        <f t="shared" si="27"/>
        <v>0.15329999999999999</v>
      </c>
      <c r="M418" s="124">
        <v>1</v>
      </c>
    </row>
    <row r="419" spans="1:13" x14ac:dyDescent="0.2">
      <c r="A419" s="115">
        <v>778</v>
      </c>
      <c r="B419" s="72" t="s">
        <v>516</v>
      </c>
      <c r="C419" s="115">
        <v>661</v>
      </c>
      <c r="D419" s="71">
        <v>1277</v>
      </c>
      <c r="E419" s="116">
        <v>0.51761942051683629</v>
      </c>
      <c r="F419" s="115">
        <v>514</v>
      </c>
      <c r="G419" s="71">
        <v>1118</v>
      </c>
      <c r="H419" s="116">
        <f t="shared" si="24"/>
        <v>0.4597495527728086</v>
      </c>
      <c r="I419" s="122" t="str">
        <f t="shared" si="25"/>
        <v>USE FY16%</v>
      </c>
      <c r="J419" s="115">
        <f t="shared" si="26"/>
        <v>579</v>
      </c>
      <c r="K419" s="71">
        <v>1145.5</v>
      </c>
      <c r="L419" s="116">
        <f t="shared" si="27"/>
        <v>0.50549999999999995</v>
      </c>
      <c r="M419" s="124">
        <v>1</v>
      </c>
    </row>
    <row r="420" spans="1:13" x14ac:dyDescent="0.2">
      <c r="A420" s="115">
        <v>780</v>
      </c>
      <c r="B420" s="72" t="s">
        <v>517</v>
      </c>
      <c r="C420" s="115">
        <v>1021</v>
      </c>
      <c r="D420" s="71">
        <v>3964</v>
      </c>
      <c r="E420" s="116">
        <v>0.25756811301715438</v>
      </c>
      <c r="F420" s="115">
        <v>890</v>
      </c>
      <c r="G420" s="71">
        <v>3528</v>
      </c>
      <c r="H420" s="116">
        <f t="shared" si="24"/>
        <v>0.25226757369614511</v>
      </c>
      <c r="I420" s="122" t="str">
        <f t="shared" si="25"/>
        <v>USE FY16%</v>
      </c>
      <c r="J420" s="115">
        <f t="shared" si="26"/>
        <v>909</v>
      </c>
      <c r="K420" s="71">
        <v>3495</v>
      </c>
      <c r="L420" s="116">
        <f t="shared" si="27"/>
        <v>0.2601</v>
      </c>
      <c r="M420" s="124">
        <v>1</v>
      </c>
    </row>
    <row r="421" spans="1:13" x14ac:dyDescent="0.2">
      <c r="A421" s="115">
        <v>801</v>
      </c>
      <c r="B421" s="72" t="s">
        <v>518</v>
      </c>
      <c r="C421" s="115">
        <v>402</v>
      </c>
      <c r="D421" s="71">
        <v>743</v>
      </c>
      <c r="E421" s="116">
        <v>0.54104979811574694</v>
      </c>
      <c r="F421" s="115">
        <v>424</v>
      </c>
      <c r="G421" s="71">
        <v>891</v>
      </c>
      <c r="H421" s="116">
        <f t="shared" si="24"/>
        <v>0.47586980920314254</v>
      </c>
      <c r="I421" s="122" t="str">
        <f t="shared" si="25"/>
        <v>USE FY16%</v>
      </c>
      <c r="J421" s="115">
        <f t="shared" si="26"/>
        <v>482</v>
      </c>
      <c r="K421" s="71">
        <v>1149</v>
      </c>
      <c r="L421" s="116">
        <f t="shared" si="27"/>
        <v>0.41949999999999998</v>
      </c>
      <c r="M421" s="124">
        <v>1</v>
      </c>
    </row>
    <row r="422" spans="1:13" x14ac:dyDescent="0.2">
      <c r="A422" s="115">
        <v>805</v>
      </c>
      <c r="B422" s="72" t="s">
        <v>519</v>
      </c>
      <c r="C422" s="115">
        <v>167</v>
      </c>
      <c r="D422" s="71">
        <v>1204</v>
      </c>
      <c r="E422" s="116">
        <v>0.13870431893687707</v>
      </c>
      <c r="F422" s="115">
        <v>152</v>
      </c>
      <c r="G422" s="71">
        <v>1232</v>
      </c>
      <c r="H422" s="116">
        <f t="shared" si="24"/>
        <v>0.12337662337662338</v>
      </c>
      <c r="I422" s="122" t="str">
        <f t="shared" si="25"/>
        <v>USE FY16%</v>
      </c>
      <c r="J422" s="115">
        <f t="shared" si="26"/>
        <v>171</v>
      </c>
      <c r="K422" s="71">
        <v>1231</v>
      </c>
      <c r="L422" s="116">
        <f t="shared" si="27"/>
        <v>0.1389</v>
      </c>
      <c r="M422" s="124">
        <v>1</v>
      </c>
    </row>
    <row r="423" spans="1:13" x14ac:dyDescent="0.2">
      <c r="A423" s="115">
        <v>806</v>
      </c>
      <c r="B423" s="72" t="s">
        <v>520</v>
      </c>
      <c r="C423" s="115">
        <v>325</v>
      </c>
      <c r="D423" s="71">
        <v>870</v>
      </c>
      <c r="E423" s="116">
        <v>0.37356321839080459</v>
      </c>
      <c r="F423" s="115">
        <v>319</v>
      </c>
      <c r="G423" s="71">
        <v>896</v>
      </c>
      <c r="H423" s="116">
        <f t="shared" si="24"/>
        <v>0.3560267857142857</v>
      </c>
      <c r="I423" s="122" t="str">
        <f t="shared" si="25"/>
        <v>USE FY16%</v>
      </c>
      <c r="J423" s="115">
        <f t="shared" si="26"/>
        <v>335</v>
      </c>
      <c r="K423" s="71">
        <v>890</v>
      </c>
      <c r="L423" s="116">
        <f t="shared" si="27"/>
        <v>0.37640000000000001</v>
      </c>
      <c r="M423" s="124">
        <v>1</v>
      </c>
    </row>
    <row r="424" spans="1:13" x14ac:dyDescent="0.2">
      <c r="A424" s="115">
        <v>810</v>
      </c>
      <c r="B424" s="72" t="s">
        <v>521</v>
      </c>
      <c r="C424" s="115">
        <v>494</v>
      </c>
      <c r="D424" s="71">
        <v>1346</v>
      </c>
      <c r="E424" s="116">
        <v>0.36701337295690933</v>
      </c>
      <c r="F424" s="115">
        <v>443</v>
      </c>
      <c r="G424" s="71">
        <v>1355</v>
      </c>
      <c r="H424" s="116">
        <f t="shared" si="24"/>
        <v>0.32693726937269374</v>
      </c>
      <c r="I424" s="122" t="str">
        <f t="shared" si="25"/>
        <v>USE FY16%</v>
      </c>
      <c r="J424" s="115">
        <f t="shared" si="26"/>
        <v>497</v>
      </c>
      <c r="K424" s="71">
        <v>1318</v>
      </c>
      <c r="L424" s="116">
        <f t="shared" si="27"/>
        <v>0.37709999999999999</v>
      </c>
      <c r="M424" s="124">
        <v>1</v>
      </c>
    </row>
    <row r="425" spans="1:13" x14ac:dyDescent="0.2">
      <c r="A425" s="115">
        <v>815</v>
      </c>
      <c r="B425" s="72" t="s">
        <v>522</v>
      </c>
      <c r="C425" s="115">
        <v>281</v>
      </c>
      <c r="D425" s="71">
        <v>652</v>
      </c>
      <c r="E425" s="116">
        <v>0.43098159509202455</v>
      </c>
      <c r="F425" s="115">
        <v>318</v>
      </c>
      <c r="G425" s="71">
        <v>633</v>
      </c>
      <c r="H425" s="116">
        <f t="shared" si="24"/>
        <v>0.50236966824644547</v>
      </c>
      <c r="I425" s="122" t="str">
        <f t="shared" si="25"/>
        <v>NO ADJUSTMENT</v>
      </c>
      <c r="J425" s="115">
        <f t="shared" si="26"/>
        <v>318</v>
      </c>
      <c r="K425" s="71">
        <v>626</v>
      </c>
      <c r="L425" s="116">
        <f t="shared" si="27"/>
        <v>0.50800000000000001</v>
      </c>
      <c r="M425" s="124">
        <v>1</v>
      </c>
    </row>
    <row r="426" spans="1:13" x14ac:dyDescent="0.2">
      <c r="A426" s="115">
        <v>817</v>
      </c>
      <c r="B426" s="72" t="s">
        <v>523</v>
      </c>
      <c r="C426" s="115">
        <v>321</v>
      </c>
      <c r="D426" s="71">
        <v>789</v>
      </c>
      <c r="E426" s="116">
        <v>0.40684410646387831</v>
      </c>
      <c r="F426" s="115">
        <v>336</v>
      </c>
      <c r="G426" s="71">
        <v>1225</v>
      </c>
      <c r="H426" s="116">
        <f t="shared" si="24"/>
        <v>0.2742857142857143</v>
      </c>
      <c r="I426" s="122" t="str">
        <f t="shared" si="25"/>
        <v>USE FY16%</v>
      </c>
      <c r="J426" s="115">
        <f t="shared" si="26"/>
        <v>498</v>
      </c>
      <c r="K426" s="71">
        <v>1564</v>
      </c>
      <c r="L426" s="116">
        <f t="shared" si="27"/>
        <v>0.31840000000000002</v>
      </c>
      <c r="M426" s="124">
        <v>1</v>
      </c>
    </row>
    <row r="427" spans="1:13" x14ac:dyDescent="0.2">
      <c r="A427" s="115">
        <v>818</v>
      </c>
      <c r="B427" s="72" t="s">
        <v>524</v>
      </c>
      <c r="C427" s="115">
        <v>251</v>
      </c>
      <c r="D427" s="71">
        <v>478</v>
      </c>
      <c r="E427" s="116">
        <v>0.52510460251046021</v>
      </c>
      <c r="F427" s="115">
        <v>248</v>
      </c>
      <c r="G427" s="71">
        <v>532</v>
      </c>
      <c r="H427" s="116">
        <f t="shared" si="24"/>
        <v>0.46616541353383456</v>
      </c>
      <c r="I427" s="122" t="str">
        <f t="shared" si="25"/>
        <v>USE FY16%</v>
      </c>
      <c r="J427" s="115">
        <f t="shared" si="26"/>
        <v>279</v>
      </c>
      <c r="K427" s="71">
        <v>549</v>
      </c>
      <c r="L427" s="116">
        <f t="shared" si="27"/>
        <v>0.50819999999999999</v>
      </c>
      <c r="M427" s="124">
        <v>1</v>
      </c>
    </row>
    <row r="428" spans="1:13" x14ac:dyDescent="0.2">
      <c r="A428" s="115">
        <v>821</v>
      </c>
      <c r="B428" s="72" t="s">
        <v>525</v>
      </c>
      <c r="C428" s="115">
        <v>775</v>
      </c>
      <c r="D428" s="71">
        <v>1474</v>
      </c>
      <c r="E428" s="116">
        <v>0.52578018995929443</v>
      </c>
      <c r="F428" s="115">
        <v>644</v>
      </c>
      <c r="G428" s="71">
        <v>1498</v>
      </c>
      <c r="H428" s="116">
        <f t="shared" si="24"/>
        <v>0.42990654205607476</v>
      </c>
      <c r="I428" s="122" t="str">
        <f t="shared" si="25"/>
        <v>USE FY16%</v>
      </c>
      <c r="J428" s="115">
        <f t="shared" si="26"/>
        <v>788</v>
      </c>
      <c r="K428" s="71">
        <v>1452</v>
      </c>
      <c r="L428" s="116">
        <f t="shared" si="27"/>
        <v>0.54269999999999996</v>
      </c>
      <c r="M428" s="124">
        <v>1</v>
      </c>
    </row>
    <row r="429" spans="1:13" x14ac:dyDescent="0.2">
      <c r="A429" s="115">
        <v>823</v>
      </c>
      <c r="B429" s="72" t="s">
        <v>526</v>
      </c>
      <c r="C429" s="115">
        <v>1070</v>
      </c>
      <c r="D429" s="71">
        <v>1490</v>
      </c>
      <c r="E429" s="116">
        <v>0.71812080536912748</v>
      </c>
      <c r="F429" s="115">
        <v>1097</v>
      </c>
      <c r="G429" s="71">
        <v>1645</v>
      </c>
      <c r="H429" s="116">
        <f t="shared" si="24"/>
        <v>0.66686930091185415</v>
      </c>
      <c r="I429" s="122" t="str">
        <f t="shared" si="25"/>
        <v>USE FY16%</v>
      </c>
      <c r="J429" s="115">
        <f t="shared" si="26"/>
        <v>1181</v>
      </c>
      <c r="K429" s="71">
        <v>1634</v>
      </c>
      <c r="L429" s="116">
        <f t="shared" si="27"/>
        <v>0.7228</v>
      </c>
      <c r="M429" s="124">
        <v>1</v>
      </c>
    </row>
    <row r="430" spans="1:13" x14ac:dyDescent="0.2">
      <c r="A430" s="115">
        <v>825</v>
      </c>
      <c r="B430" s="72" t="s">
        <v>527</v>
      </c>
      <c r="C430" s="115">
        <v>1229</v>
      </c>
      <c r="D430" s="71">
        <v>2143</v>
      </c>
      <c r="E430" s="116">
        <v>0.57349510032664486</v>
      </c>
      <c r="F430" s="115">
        <v>998</v>
      </c>
      <c r="G430" s="71">
        <v>2119</v>
      </c>
      <c r="H430" s="116">
        <f t="shared" si="24"/>
        <v>0.47097687588485132</v>
      </c>
      <c r="I430" s="122" t="str">
        <f t="shared" si="25"/>
        <v>USE FY16%</v>
      </c>
      <c r="J430" s="115">
        <f t="shared" si="26"/>
        <v>1215</v>
      </c>
      <c r="K430" s="71">
        <v>2113</v>
      </c>
      <c r="L430" s="116">
        <f t="shared" si="27"/>
        <v>0.57499999999999996</v>
      </c>
      <c r="M430" s="124">
        <v>1</v>
      </c>
    </row>
    <row r="431" spans="1:13" x14ac:dyDescent="0.2">
      <c r="A431" s="115">
        <v>828</v>
      </c>
      <c r="B431" s="72" t="s">
        <v>528</v>
      </c>
      <c r="C431" s="115">
        <v>1284</v>
      </c>
      <c r="D431" s="71">
        <v>2195</v>
      </c>
      <c r="E431" s="116">
        <v>0.58496583143507974</v>
      </c>
      <c r="F431" s="115">
        <v>1209</v>
      </c>
      <c r="G431" s="71">
        <v>2373</v>
      </c>
      <c r="H431" s="116">
        <f t="shared" si="24"/>
        <v>0.50948166877370415</v>
      </c>
      <c r="I431" s="122" t="str">
        <f t="shared" si="25"/>
        <v>USE FY16%</v>
      </c>
      <c r="J431" s="115">
        <f t="shared" si="26"/>
        <v>1388</v>
      </c>
      <c r="K431" s="71">
        <v>2296</v>
      </c>
      <c r="L431" s="116">
        <f t="shared" si="27"/>
        <v>0.60450000000000004</v>
      </c>
      <c r="M431" s="124">
        <v>1</v>
      </c>
    </row>
    <row r="432" spans="1:13" x14ac:dyDescent="0.2">
      <c r="A432" s="115">
        <v>829</v>
      </c>
      <c r="B432" s="72" t="s">
        <v>529</v>
      </c>
      <c r="C432" s="115">
        <v>444</v>
      </c>
      <c r="D432" s="71">
        <v>705</v>
      </c>
      <c r="E432" s="116">
        <v>0.62978723404255321</v>
      </c>
      <c r="F432" s="115">
        <v>451</v>
      </c>
      <c r="G432" s="71">
        <v>817</v>
      </c>
      <c r="H432" s="116">
        <f t="shared" si="24"/>
        <v>0.55201958384332928</v>
      </c>
      <c r="I432" s="122" t="str">
        <f t="shared" si="25"/>
        <v>USE FY16%</v>
      </c>
      <c r="J432" s="115">
        <f t="shared" si="26"/>
        <v>515</v>
      </c>
      <c r="K432" s="71">
        <v>817</v>
      </c>
      <c r="L432" s="116">
        <f t="shared" si="27"/>
        <v>0.63039999999999996</v>
      </c>
      <c r="M432" s="124">
        <v>1</v>
      </c>
    </row>
    <row r="433" spans="1:13" x14ac:dyDescent="0.2">
      <c r="A433" s="115">
        <v>830</v>
      </c>
      <c r="B433" s="72" t="s">
        <v>530</v>
      </c>
      <c r="C433" s="115">
        <v>211</v>
      </c>
      <c r="D433" s="71">
        <v>414</v>
      </c>
      <c r="E433" s="116">
        <v>0.50966183574879231</v>
      </c>
      <c r="F433" s="115">
        <v>130</v>
      </c>
      <c r="G433" s="71">
        <v>491</v>
      </c>
      <c r="H433" s="116">
        <f t="shared" si="24"/>
        <v>0.26476578411405294</v>
      </c>
      <c r="I433" s="122" t="str">
        <f t="shared" si="25"/>
        <v>USE FY16%</v>
      </c>
      <c r="J433" s="115">
        <f t="shared" si="26"/>
        <v>250</v>
      </c>
      <c r="K433" s="71">
        <v>635</v>
      </c>
      <c r="L433" s="116">
        <f t="shared" si="27"/>
        <v>0.39369999999999999</v>
      </c>
      <c r="M433" s="124">
        <v>1</v>
      </c>
    </row>
    <row r="434" spans="1:13" x14ac:dyDescent="0.2">
      <c r="A434" s="115">
        <v>832</v>
      </c>
      <c r="B434" s="72" t="s">
        <v>531</v>
      </c>
      <c r="C434" s="115">
        <v>460</v>
      </c>
      <c r="D434" s="71">
        <v>1486</v>
      </c>
      <c r="E434" s="116">
        <v>0.30955585464333785</v>
      </c>
      <c r="F434" s="115">
        <v>437</v>
      </c>
      <c r="G434" s="71">
        <v>1461</v>
      </c>
      <c r="H434" s="116">
        <f t="shared" si="24"/>
        <v>0.29911019849418208</v>
      </c>
      <c r="I434" s="122" t="str">
        <f t="shared" si="25"/>
        <v>USE FY16%</v>
      </c>
      <c r="J434" s="115">
        <f t="shared" si="26"/>
        <v>452</v>
      </c>
      <c r="K434" s="71">
        <v>1417</v>
      </c>
      <c r="L434" s="116">
        <f t="shared" si="27"/>
        <v>0.31900000000000001</v>
      </c>
      <c r="M434" s="124">
        <v>1</v>
      </c>
    </row>
    <row r="435" spans="1:13" x14ac:dyDescent="0.2">
      <c r="A435" s="115">
        <v>851</v>
      </c>
      <c r="B435" s="72" t="s">
        <v>532</v>
      </c>
      <c r="C435" s="115">
        <v>187</v>
      </c>
      <c r="D435" s="71">
        <v>475</v>
      </c>
      <c r="E435" s="116">
        <v>0.3936842105263158</v>
      </c>
      <c r="F435" s="115">
        <v>216</v>
      </c>
      <c r="G435" s="71">
        <v>463</v>
      </c>
      <c r="H435" s="116">
        <f t="shared" si="24"/>
        <v>0.46652267818574517</v>
      </c>
      <c r="I435" s="122" t="str">
        <f t="shared" si="25"/>
        <v>NO ADJUSTMENT</v>
      </c>
      <c r="J435" s="115">
        <f t="shared" si="26"/>
        <v>216</v>
      </c>
      <c r="K435" s="71">
        <v>467</v>
      </c>
      <c r="L435" s="116">
        <f t="shared" si="27"/>
        <v>0.46250000000000002</v>
      </c>
      <c r="M435" s="124">
        <v>1</v>
      </c>
    </row>
    <row r="436" spans="1:13" x14ac:dyDescent="0.2">
      <c r="A436" s="115">
        <v>852</v>
      </c>
      <c r="B436" s="72" t="s">
        <v>533</v>
      </c>
      <c r="C436" s="115">
        <v>214</v>
      </c>
      <c r="D436" s="71">
        <v>704</v>
      </c>
      <c r="E436" s="116">
        <v>0.30397727272727271</v>
      </c>
      <c r="F436" s="115">
        <v>194</v>
      </c>
      <c r="G436" s="71">
        <v>667</v>
      </c>
      <c r="H436" s="116">
        <f t="shared" si="24"/>
        <v>0.29085457271364318</v>
      </c>
      <c r="I436" s="122" t="str">
        <f t="shared" si="25"/>
        <v>USE FY16%</v>
      </c>
      <c r="J436" s="115">
        <f t="shared" si="26"/>
        <v>203</v>
      </c>
      <c r="K436" s="71">
        <v>726</v>
      </c>
      <c r="L436" s="116">
        <f t="shared" si="27"/>
        <v>0.27960000000000002</v>
      </c>
      <c r="M436" s="124">
        <v>1</v>
      </c>
    </row>
    <row r="437" spans="1:13" x14ac:dyDescent="0.2">
      <c r="A437" s="115">
        <v>853</v>
      </c>
      <c r="B437" s="72" t="s">
        <v>534</v>
      </c>
      <c r="C437" s="115">
        <v>636</v>
      </c>
      <c r="D437" s="71">
        <v>1233</v>
      </c>
      <c r="E437" s="116">
        <v>0.51581508515815089</v>
      </c>
      <c r="F437" s="115">
        <v>571</v>
      </c>
      <c r="G437" s="71">
        <v>1281</v>
      </c>
      <c r="H437" s="116">
        <f t="shared" si="24"/>
        <v>0.44574551131928181</v>
      </c>
      <c r="I437" s="122" t="str">
        <f t="shared" si="25"/>
        <v>USE FY16%</v>
      </c>
      <c r="J437" s="115">
        <f t="shared" si="26"/>
        <v>661</v>
      </c>
      <c r="K437" s="71">
        <v>1281</v>
      </c>
      <c r="L437" s="116">
        <f t="shared" si="27"/>
        <v>0.51600000000000001</v>
      </c>
      <c r="M437" s="124">
        <v>1</v>
      </c>
    </row>
    <row r="438" spans="1:13" x14ac:dyDescent="0.2">
      <c r="A438" s="115">
        <v>855</v>
      </c>
      <c r="B438" s="72" t="s">
        <v>535</v>
      </c>
      <c r="C438" s="115">
        <v>151</v>
      </c>
      <c r="D438" s="71">
        <v>479</v>
      </c>
      <c r="E438" s="116">
        <v>0.31524008350730687</v>
      </c>
      <c r="F438" s="115">
        <v>119</v>
      </c>
      <c r="G438" s="71">
        <v>498</v>
      </c>
      <c r="H438" s="116">
        <f t="shared" si="24"/>
        <v>0.23895582329317269</v>
      </c>
      <c r="I438" s="122" t="str">
        <f t="shared" si="25"/>
        <v>USE FY16%</v>
      </c>
      <c r="J438" s="115">
        <f t="shared" si="26"/>
        <v>157</v>
      </c>
      <c r="K438" s="71">
        <v>563</v>
      </c>
      <c r="L438" s="116">
        <f t="shared" si="27"/>
        <v>0.27889999999999998</v>
      </c>
      <c r="M438" s="124">
        <v>1</v>
      </c>
    </row>
    <row r="439" spans="1:13" x14ac:dyDescent="0.2">
      <c r="A439" s="115">
        <v>860</v>
      </c>
      <c r="B439" s="72" t="s">
        <v>536</v>
      </c>
      <c r="C439" s="115">
        <v>306</v>
      </c>
      <c r="D439" s="71">
        <v>588</v>
      </c>
      <c r="E439" s="116">
        <v>0.52040816326530615</v>
      </c>
      <c r="F439" s="115">
        <v>262</v>
      </c>
      <c r="G439" s="71">
        <v>561</v>
      </c>
      <c r="H439" s="116">
        <f t="shared" si="24"/>
        <v>0.46702317290552586</v>
      </c>
      <c r="I439" s="122" t="str">
        <f t="shared" si="25"/>
        <v>USE FY16%</v>
      </c>
      <c r="J439" s="115">
        <f t="shared" si="26"/>
        <v>292</v>
      </c>
      <c r="K439" s="71">
        <v>610</v>
      </c>
      <c r="L439" s="116">
        <f t="shared" si="27"/>
        <v>0.47870000000000001</v>
      </c>
      <c r="M439" s="124">
        <v>1</v>
      </c>
    </row>
    <row r="440" spans="1:13" x14ac:dyDescent="0.2">
      <c r="A440" s="115">
        <v>871</v>
      </c>
      <c r="B440" s="72" t="s">
        <v>537</v>
      </c>
      <c r="C440" s="115">
        <v>265</v>
      </c>
      <c r="D440" s="71">
        <v>1389</v>
      </c>
      <c r="E440" s="116">
        <v>0.19078473722102232</v>
      </c>
      <c r="F440" s="115">
        <v>245</v>
      </c>
      <c r="G440" s="71">
        <v>1315</v>
      </c>
      <c r="H440" s="116">
        <f t="shared" si="24"/>
        <v>0.18631178707224336</v>
      </c>
      <c r="I440" s="122" t="str">
        <f t="shared" si="25"/>
        <v>USE FY16%</v>
      </c>
      <c r="J440" s="115">
        <f t="shared" si="26"/>
        <v>251</v>
      </c>
      <c r="K440" s="71">
        <v>1308</v>
      </c>
      <c r="L440" s="116">
        <f t="shared" si="27"/>
        <v>0.19189999999999999</v>
      </c>
      <c r="M440" s="124">
        <v>1</v>
      </c>
    </row>
    <row r="441" spans="1:13" x14ac:dyDescent="0.2">
      <c r="A441" s="115">
        <v>872</v>
      </c>
      <c r="B441" s="72" t="s">
        <v>538</v>
      </c>
      <c r="C441" s="115">
        <v>775</v>
      </c>
      <c r="D441" s="71">
        <v>1416</v>
      </c>
      <c r="E441" s="116">
        <v>0.54731638418079098</v>
      </c>
      <c r="F441" s="115">
        <v>657</v>
      </c>
      <c r="G441" s="71">
        <v>1624</v>
      </c>
      <c r="H441" s="116">
        <f t="shared" si="24"/>
        <v>0.40455665024630544</v>
      </c>
      <c r="I441" s="122" t="str">
        <f t="shared" si="25"/>
        <v>USE FY16%</v>
      </c>
      <c r="J441" s="115">
        <f t="shared" si="26"/>
        <v>889</v>
      </c>
      <c r="K441" s="71">
        <v>1527</v>
      </c>
      <c r="L441" s="116">
        <f t="shared" si="27"/>
        <v>0.58220000000000005</v>
      </c>
      <c r="M441" s="124">
        <v>1</v>
      </c>
    </row>
    <row r="442" spans="1:13" x14ac:dyDescent="0.2">
      <c r="A442" s="115">
        <v>873</v>
      </c>
      <c r="B442" s="72" t="s">
        <v>539</v>
      </c>
      <c r="C442" s="115">
        <v>209</v>
      </c>
      <c r="D442" s="71">
        <v>588</v>
      </c>
      <c r="E442" s="116">
        <v>0.35544217687074831</v>
      </c>
      <c r="F442" s="115">
        <v>180</v>
      </c>
      <c r="G442" s="71">
        <v>561</v>
      </c>
      <c r="H442" s="116">
        <f t="shared" si="24"/>
        <v>0.32085561497326204</v>
      </c>
      <c r="I442" s="122" t="str">
        <f t="shared" si="25"/>
        <v>USE FY16%</v>
      </c>
      <c r="J442" s="115">
        <f t="shared" si="26"/>
        <v>199</v>
      </c>
      <c r="K442" s="71">
        <v>646</v>
      </c>
      <c r="L442" s="116">
        <f t="shared" si="27"/>
        <v>0.308</v>
      </c>
      <c r="M442" s="124">
        <v>1</v>
      </c>
    </row>
    <row r="443" spans="1:13" x14ac:dyDescent="0.2">
      <c r="A443" s="115">
        <v>876</v>
      </c>
      <c r="B443" s="72" t="s">
        <v>540</v>
      </c>
      <c r="C443" s="115">
        <v>390</v>
      </c>
      <c r="D443" s="71">
        <v>1148</v>
      </c>
      <c r="E443" s="116">
        <v>0.33972125435540068</v>
      </c>
      <c r="F443" s="115">
        <v>337</v>
      </c>
      <c r="G443" s="71">
        <v>1200</v>
      </c>
      <c r="H443" s="116">
        <f t="shared" si="24"/>
        <v>0.28083333333333332</v>
      </c>
      <c r="I443" s="122" t="str">
        <f t="shared" si="25"/>
        <v>USE FY16%</v>
      </c>
      <c r="J443" s="115">
        <f t="shared" si="26"/>
        <v>408</v>
      </c>
      <c r="K443" s="71">
        <v>1171</v>
      </c>
      <c r="L443" s="116">
        <f t="shared" si="27"/>
        <v>0.34839999999999999</v>
      </c>
      <c r="M443" s="124">
        <v>1</v>
      </c>
    </row>
    <row r="444" spans="1:13" x14ac:dyDescent="0.2">
      <c r="A444" s="115">
        <v>878</v>
      </c>
      <c r="B444" s="72" t="s">
        <v>541</v>
      </c>
      <c r="C444" s="115">
        <v>321</v>
      </c>
      <c r="D444" s="71">
        <v>954</v>
      </c>
      <c r="E444" s="116">
        <v>0.33647798742138363</v>
      </c>
      <c r="F444" s="115">
        <v>216</v>
      </c>
      <c r="G444" s="71">
        <v>905</v>
      </c>
      <c r="H444" s="116">
        <f t="shared" si="24"/>
        <v>0.23867403314917127</v>
      </c>
      <c r="I444" s="122" t="str">
        <f t="shared" si="25"/>
        <v>USE FY16%</v>
      </c>
      <c r="J444" s="115">
        <f t="shared" si="26"/>
        <v>305</v>
      </c>
      <c r="K444" s="71">
        <v>953</v>
      </c>
      <c r="L444" s="116">
        <f t="shared" si="27"/>
        <v>0.32</v>
      </c>
      <c r="M444" s="124">
        <v>1</v>
      </c>
    </row>
    <row r="445" spans="1:13" x14ac:dyDescent="0.2">
      <c r="A445" s="115">
        <v>879</v>
      </c>
      <c r="B445" s="72" t="s">
        <v>542</v>
      </c>
      <c r="C445" s="115">
        <v>236</v>
      </c>
      <c r="D445" s="71">
        <v>722</v>
      </c>
      <c r="E445" s="116">
        <v>0.32686980609418281</v>
      </c>
      <c r="F445" s="115">
        <v>258</v>
      </c>
      <c r="G445" s="71">
        <v>761</v>
      </c>
      <c r="H445" s="116">
        <f t="shared" si="24"/>
        <v>0.33902759526938236</v>
      </c>
      <c r="I445" s="122" t="str">
        <f t="shared" si="25"/>
        <v>NO ADJUSTMENT</v>
      </c>
      <c r="J445" s="115">
        <f t="shared" si="26"/>
        <v>258</v>
      </c>
      <c r="K445" s="71">
        <v>722</v>
      </c>
      <c r="L445" s="116">
        <f t="shared" si="27"/>
        <v>0.35730000000000001</v>
      </c>
      <c r="M445" s="124">
        <v>1</v>
      </c>
    </row>
    <row r="446" spans="1:13" x14ac:dyDescent="0.2">
      <c r="A446" s="115">
        <v>885</v>
      </c>
      <c r="B446" s="72" t="s">
        <v>543</v>
      </c>
      <c r="C446" s="115">
        <v>520</v>
      </c>
      <c r="D446" s="71">
        <v>1169</v>
      </c>
      <c r="E446" s="116">
        <v>0.44482463644140291</v>
      </c>
      <c r="F446" s="115">
        <v>482</v>
      </c>
      <c r="G446" s="71">
        <v>1244</v>
      </c>
      <c r="H446" s="116">
        <f t="shared" si="24"/>
        <v>0.387459807073955</v>
      </c>
      <c r="I446" s="122" t="str">
        <f t="shared" si="25"/>
        <v>USE FY16%</v>
      </c>
      <c r="J446" s="115">
        <f t="shared" si="26"/>
        <v>553</v>
      </c>
      <c r="K446" s="71">
        <v>1249</v>
      </c>
      <c r="L446" s="116">
        <f t="shared" si="27"/>
        <v>0.44280000000000003</v>
      </c>
      <c r="M446" s="124">
        <v>1</v>
      </c>
    </row>
    <row r="447" spans="1:13" x14ac:dyDescent="0.2">
      <c r="A447" s="115">
        <v>910</v>
      </c>
      <c r="B447" s="72" t="s">
        <v>544</v>
      </c>
      <c r="C447" s="115">
        <v>112</v>
      </c>
      <c r="D447" s="71">
        <v>384</v>
      </c>
      <c r="E447" s="116">
        <v>0.29166666666666669</v>
      </c>
      <c r="F447" s="115">
        <v>133</v>
      </c>
      <c r="G447" s="71">
        <v>382</v>
      </c>
      <c r="H447" s="116">
        <f t="shared" si="24"/>
        <v>0.34816753926701571</v>
      </c>
      <c r="I447" s="122" t="str">
        <f t="shared" si="25"/>
        <v>NO ADJUSTMENT</v>
      </c>
      <c r="J447" s="115">
        <f t="shared" si="26"/>
        <v>133</v>
      </c>
      <c r="K447" s="71">
        <v>448</v>
      </c>
      <c r="L447" s="116">
        <f t="shared" si="27"/>
        <v>0.2969</v>
      </c>
      <c r="M447" s="124">
        <v>1</v>
      </c>
    </row>
    <row r="448" spans="1:13" x14ac:dyDescent="0.2">
      <c r="A448" s="115">
        <v>915</v>
      </c>
      <c r="B448" s="72" t="s">
        <v>545</v>
      </c>
      <c r="C448" s="115">
        <v>74</v>
      </c>
      <c r="D448" s="71">
        <v>271</v>
      </c>
      <c r="E448" s="116">
        <v>0.27306273062730629</v>
      </c>
      <c r="F448" s="115">
        <v>108</v>
      </c>
      <c r="G448" s="71">
        <v>284</v>
      </c>
      <c r="H448" s="116">
        <f t="shared" si="24"/>
        <v>0.38028169014084506</v>
      </c>
      <c r="I448" s="122" t="str">
        <f t="shared" si="25"/>
        <v>NO ADJUSTMENT</v>
      </c>
      <c r="J448" s="115">
        <f t="shared" si="26"/>
        <v>108</v>
      </c>
      <c r="K448" s="71">
        <v>588</v>
      </c>
      <c r="L448" s="116">
        <f t="shared" si="27"/>
        <v>0.1837</v>
      </c>
      <c r="M448" s="124">
        <v>1</v>
      </c>
    </row>
    <row r="449" spans="1:13" ht="6.4" customHeight="1" x14ac:dyDescent="0.2">
      <c r="A449" s="115"/>
      <c r="B449" s="72"/>
      <c r="C449" s="115"/>
      <c r="D449" s="71"/>
      <c r="E449" s="116"/>
      <c r="F449" s="115"/>
      <c r="G449" s="71"/>
      <c r="H449" s="116"/>
      <c r="I449" s="122"/>
      <c r="J449" s="115"/>
      <c r="K449" s="71"/>
      <c r="L449" s="116"/>
      <c r="M449" s="124"/>
    </row>
    <row r="450" spans="1:13" x14ac:dyDescent="0.2">
      <c r="A450" s="22" t="s">
        <v>97</v>
      </c>
      <c r="B450" s="21" t="s">
        <v>97</v>
      </c>
      <c r="C450" s="120">
        <f>SUM(C10:C448)</f>
        <v>376810</v>
      </c>
      <c r="D450" s="118">
        <f>SUM(D10:D448)</f>
        <v>942121</v>
      </c>
      <c r="E450" s="117" t="s">
        <v>97</v>
      </c>
      <c r="F450" s="120">
        <f>SUM(F10:F448)</f>
        <v>353617</v>
      </c>
      <c r="G450" s="118">
        <f>SUM(G10:G448)</f>
        <v>907490</v>
      </c>
      <c r="H450" s="117" t="s">
        <v>97</v>
      </c>
      <c r="I450" s="123" t="s">
        <v>97</v>
      </c>
      <c r="J450" s="120">
        <f>SUM(J10:J448)</f>
        <v>382077</v>
      </c>
      <c r="K450" s="118">
        <f>SUM(K10:K448)</f>
        <v>894278</v>
      </c>
      <c r="L450" s="117" t="s">
        <v>97</v>
      </c>
      <c r="M450" s="117" t="s">
        <v>97</v>
      </c>
    </row>
    <row r="451" spans="1:13" x14ac:dyDescent="0.2">
      <c r="C451" s="75"/>
      <c r="D451" s="75"/>
      <c r="E451" s="75"/>
      <c r="F451" s="75"/>
      <c r="G451" s="75"/>
      <c r="H451" s="75"/>
      <c r="I451" s="75"/>
      <c r="J451" s="75"/>
      <c r="K451" s="75"/>
      <c r="L451" s="75"/>
      <c r="M451" s="75"/>
    </row>
  </sheetData>
  <autoFilter ref="A9:O448" xr:uid="{284F7466-F801-4A8B-8B65-786B699EFDB4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55"/>
  <sheetViews>
    <sheetView showGridLines="0" workbookViewId="0">
      <pane ySplit="9" topLeftCell="A10" activePane="bottomLeft" state="frozen"/>
      <selection activeCell="A9" sqref="A9"/>
      <selection pane="bottomLeft" activeCell="A9" sqref="A9"/>
    </sheetView>
  </sheetViews>
  <sheetFormatPr defaultRowHeight="15" x14ac:dyDescent="0.25"/>
  <cols>
    <col min="1" max="1" width="14.5" style="52" customWidth="1"/>
    <col min="2" max="2" width="11" style="18" customWidth="1"/>
  </cols>
  <sheetData>
    <row r="1" spans="1:3" ht="12" x14ac:dyDescent="0.2">
      <c r="A1" s="64" t="s">
        <v>999</v>
      </c>
      <c r="C1" s="66" t="s">
        <v>1001</v>
      </c>
    </row>
    <row r="2" spans="1:3" x14ac:dyDescent="0.25">
      <c r="C2" s="20">
        <v>443035</v>
      </c>
    </row>
    <row r="3" spans="1:3" x14ac:dyDescent="0.25">
      <c r="C3" s="20">
        <v>457035</v>
      </c>
    </row>
    <row r="4" spans="1:3" x14ac:dyDescent="0.25">
      <c r="C4" s="20">
        <v>475035</v>
      </c>
    </row>
    <row r="6" spans="1:3" x14ac:dyDescent="0.25">
      <c r="A6" s="59"/>
      <c r="B6" s="59"/>
    </row>
    <row r="7" spans="1:3" x14ac:dyDescent="0.25">
      <c r="A7" s="60"/>
      <c r="B7" s="60"/>
    </row>
    <row r="8" spans="1:3" x14ac:dyDescent="0.25">
      <c r="A8" s="61" t="s">
        <v>1016</v>
      </c>
      <c r="B8" s="61" t="s">
        <v>552</v>
      </c>
    </row>
    <row r="9" spans="1:3" x14ac:dyDescent="0.25">
      <c r="A9" s="61" t="s">
        <v>996</v>
      </c>
      <c r="B9" s="61" t="s">
        <v>996</v>
      </c>
      <c r="C9" t="s">
        <v>1000</v>
      </c>
    </row>
    <row r="10" spans="1:3" ht="12" x14ac:dyDescent="0.2">
      <c r="A10" s="20">
        <v>409201</v>
      </c>
      <c r="B10" s="20">
        <v>409201</v>
      </c>
      <c r="C10" s="20">
        <f>A10-B10</f>
        <v>0</v>
      </c>
    </row>
    <row r="11" spans="1:3" ht="12" x14ac:dyDescent="0.2">
      <c r="A11" s="20">
        <v>410035</v>
      </c>
      <c r="B11" s="20">
        <v>410035</v>
      </c>
      <c r="C11" s="20">
        <f t="shared" ref="C11:C74" si="0">A11-B11</f>
        <v>0</v>
      </c>
    </row>
    <row r="12" spans="1:3" ht="12" x14ac:dyDescent="0.2">
      <c r="A12" s="20">
        <v>410057</v>
      </c>
      <c r="B12" s="20">
        <v>410057</v>
      </c>
      <c r="C12" s="20">
        <f t="shared" si="0"/>
        <v>0</v>
      </c>
    </row>
    <row r="13" spans="1:3" ht="12" x14ac:dyDescent="0.2">
      <c r="A13" s="20">
        <v>412035</v>
      </c>
      <c r="B13" s="20">
        <v>412035</v>
      </c>
      <c r="C13" s="20">
        <f t="shared" si="0"/>
        <v>0</v>
      </c>
    </row>
    <row r="14" spans="1:3" ht="12" x14ac:dyDescent="0.2">
      <c r="A14" s="20">
        <v>413114</v>
      </c>
      <c r="B14" s="20">
        <v>413114</v>
      </c>
      <c r="C14" s="20">
        <f t="shared" si="0"/>
        <v>0</v>
      </c>
    </row>
    <row r="15" spans="1:3" ht="12" x14ac:dyDescent="0.2">
      <c r="A15" s="20">
        <v>414603</v>
      </c>
      <c r="B15" s="20">
        <v>414603</v>
      </c>
      <c r="C15" s="20">
        <f t="shared" si="0"/>
        <v>0</v>
      </c>
    </row>
    <row r="16" spans="1:3" ht="12" x14ac:dyDescent="0.2">
      <c r="A16" s="20">
        <v>416035</v>
      </c>
      <c r="B16" s="20">
        <v>416035</v>
      </c>
      <c r="C16" s="20">
        <f t="shared" si="0"/>
        <v>0</v>
      </c>
    </row>
    <row r="17" spans="1:3" ht="12" x14ac:dyDescent="0.2">
      <c r="A17" s="20">
        <v>417035</v>
      </c>
      <c r="B17" s="20">
        <v>417035</v>
      </c>
      <c r="C17" s="20">
        <f t="shared" si="0"/>
        <v>0</v>
      </c>
    </row>
    <row r="18" spans="1:3" ht="12" x14ac:dyDescent="0.2">
      <c r="A18" s="20">
        <v>418100</v>
      </c>
      <c r="B18" s="20">
        <v>418100</v>
      </c>
      <c r="C18" s="20">
        <f t="shared" si="0"/>
        <v>0</v>
      </c>
    </row>
    <row r="19" spans="1:3" ht="12" x14ac:dyDescent="0.2">
      <c r="A19" s="20">
        <v>419035</v>
      </c>
      <c r="B19" s="20">
        <v>419035</v>
      </c>
      <c r="C19" s="20">
        <f t="shared" si="0"/>
        <v>0</v>
      </c>
    </row>
    <row r="20" spans="1:3" ht="12" x14ac:dyDescent="0.2">
      <c r="A20" s="20">
        <v>420049</v>
      </c>
      <c r="B20" s="20">
        <v>420049</v>
      </c>
      <c r="C20" s="20">
        <f t="shared" si="0"/>
        <v>0</v>
      </c>
    </row>
    <row r="21" spans="1:3" ht="12" x14ac:dyDescent="0.2">
      <c r="A21" s="20">
        <v>426149</v>
      </c>
      <c r="B21" s="20">
        <v>426149</v>
      </c>
      <c r="C21" s="20">
        <f t="shared" si="0"/>
        <v>0</v>
      </c>
    </row>
    <row r="22" spans="1:3" ht="12" x14ac:dyDescent="0.2">
      <c r="A22" s="20">
        <v>428035</v>
      </c>
      <c r="B22" s="20">
        <v>428035</v>
      </c>
      <c r="C22" s="20">
        <f t="shared" si="0"/>
        <v>0</v>
      </c>
    </row>
    <row r="23" spans="1:3" ht="12" x14ac:dyDescent="0.2">
      <c r="A23" s="20">
        <v>429163</v>
      </c>
      <c r="B23" s="20">
        <v>429163</v>
      </c>
      <c r="C23" s="20">
        <f t="shared" si="0"/>
        <v>0</v>
      </c>
    </row>
    <row r="24" spans="1:3" ht="12" x14ac:dyDescent="0.2">
      <c r="A24" s="20">
        <v>430170</v>
      </c>
      <c r="B24" s="20">
        <v>430170</v>
      </c>
      <c r="C24" s="20">
        <f t="shared" si="0"/>
        <v>0</v>
      </c>
    </row>
    <row r="25" spans="1:3" ht="12" x14ac:dyDescent="0.2">
      <c r="A25" s="20">
        <v>431149</v>
      </c>
      <c r="B25" s="20">
        <v>431149</v>
      </c>
      <c r="C25" s="20">
        <f t="shared" si="0"/>
        <v>0</v>
      </c>
    </row>
    <row r="26" spans="1:3" ht="12" x14ac:dyDescent="0.2">
      <c r="A26" s="20">
        <v>432712</v>
      </c>
      <c r="B26" s="20">
        <v>432712</v>
      </c>
      <c r="C26" s="20">
        <f t="shared" si="0"/>
        <v>0</v>
      </c>
    </row>
    <row r="27" spans="1:3" ht="12" x14ac:dyDescent="0.2">
      <c r="A27" s="20">
        <v>435301</v>
      </c>
      <c r="B27" s="20">
        <v>435301</v>
      </c>
      <c r="C27" s="20">
        <f t="shared" si="0"/>
        <v>0</v>
      </c>
    </row>
    <row r="28" spans="1:3" ht="12" x14ac:dyDescent="0.2">
      <c r="A28" s="20">
        <v>436049</v>
      </c>
      <c r="B28" s="20">
        <v>436049</v>
      </c>
      <c r="C28" s="20">
        <f t="shared" si="0"/>
        <v>0</v>
      </c>
    </row>
    <row r="29" spans="1:3" ht="12" x14ac:dyDescent="0.2">
      <c r="A29" s="20">
        <v>437035</v>
      </c>
      <c r="B29" s="20">
        <v>437035</v>
      </c>
      <c r="C29" s="20">
        <f t="shared" si="0"/>
        <v>0</v>
      </c>
    </row>
    <row r="30" spans="1:3" ht="12" x14ac:dyDescent="0.2">
      <c r="A30" s="20">
        <v>438035</v>
      </c>
      <c r="B30" s="20">
        <v>438035</v>
      </c>
      <c r="C30" s="20">
        <f t="shared" si="0"/>
        <v>0</v>
      </c>
    </row>
    <row r="31" spans="1:3" ht="12" x14ac:dyDescent="0.2">
      <c r="A31" s="20">
        <v>439035</v>
      </c>
      <c r="B31" s="20">
        <v>439035</v>
      </c>
      <c r="C31" s="20">
        <f t="shared" si="0"/>
        <v>0</v>
      </c>
    </row>
    <row r="32" spans="1:3" ht="12" x14ac:dyDescent="0.2">
      <c r="A32" s="20">
        <v>440149</v>
      </c>
      <c r="B32" s="20">
        <v>440149</v>
      </c>
      <c r="C32" s="20">
        <f t="shared" si="0"/>
        <v>0</v>
      </c>
    </row>
    <row r="33" spans="1:3" ht="12" x14ac:dyDescent="0.2">
      <c r="A33" s="20">
        <v>441281</v>
      </c>
      <c r="B33" s="20">
        <v>441281</v>
      </c>
      <c r="C33" s="20">
        <f t="shared" si="0"/>
        <v>0</v>
      </c>
    </row>
    <row r="34" spans="1:3" ht="12" x14ac:dyDescent="0.2">
      <c r="A34" s="20">
        <v>444035</v>
      </c>
      <c r="B34" s="20">
        <v>444035</v>
      </c>
      <c r="C34" s="20">
        <f t="shared" si="0"/>
        <v>0</v>
      </c>
    </row>
    <row r="35" spans="1:3" ht="12" x14ac:dyDescent="0.2">
      <c r="A35" s="20">
        <v>445348</v>
      </c>
      <c r="B35" s="20">
        <v>445348</v>
      </c>
      <c r="C35" s="20">
        <f t="shared" si="0"/>
        <v>0</v>
      </c>
    </row>
    <row r="36" spans="1:3" ht="12" x14ac:dyDescent="0.2">
      <c r="A36" s="20">
        <v>446099</v>
      </c>
      <c r="B36" s="20">
        <v>446099</v>
      </c>
      <c r="C36" s="20">
        <f t="shared" si="0"/>
        <v>0</v>
      </c>
    </row>
    <row r="37" spans="1:3" ht="12" x14ac:dyDescent="0.2">
      <c r="A37" s="20">
        <v>447101</v>
      </c>
      <c r="B37" s="20">
        <v>447101</v>
      </c>
      <c r="C37" s="20">
        <f t="shared" si="0"/>
        <v>0</v>
      </c>
    </row>
    <row r="38" spans="1:3" ht="12" x14ac:dyDescent="0.2">
      <c r="A38" s="20">
        <v>449035</v>
      </c>
      <c r="B38" s="20">
        <v>449035</v>
      </c>
      <c r="C38" s="20">
        <f t="shared" si="0"/>
        <v>0</v>
      </c>
    </row>
    <row r="39" spans="1:3" ht="12" x14ac:dyDescent="0.2">
      <c r="A39" s="20">
        <v>450086</v>
      </c>
      <c r="B39" s="20">
        <v>450086</v>
      </c>
      <c r="C39" s="20">
        <f t="shared" si="0"/>
        <v>0</v>
      </c>
    </row>
    <row r="40" spans="1:3" ht="12" x14ac:dyDescent="0.2">
      <c r="A40" s="20">
        <v>453137</v>
      </c>
      <c r="B40" s="20">
        <v>453137</v>
      </c>
      <c r="C40" s="20">
        <f t="shared" si="0"/>
        <v>0</v>
      </c>
    </row>
    <row r="41" spans="1:3" ht="12" x14ac:dyDescent="0.2">
      <c r="A41" s="20">
        <v>454149</v>
      </c>
      <c r="B41" s="20">
        <v>454149</v>
      </c>
      <c r="C41" s="20">
        <f t="shared" si="0"/>
        <v>0</v>
      </c>
    </row>
    <row r="42" spans="1:3" ht="12" x14ac:dyDescent="0.2">
      <c r="A42" s="20">
        <v>455128</v>
      </c>
      <c r="B42" s="20">
        <v>455128</v>
      </c>
      <c r="C42" s="20">
        <f t="shared" si="0"/>
        <v>0</v>
      </c>
    </row>
    <row r="43" spans="1:3" ht="12" x14ac:dyDescent="0.2">
      <c r="A43" s="20">
        <v>456160</v>
      </c>
      <c r="B43" s="20">
        <v>456160</v>
      </c>
      <c r="C43" s="20">
        <f t="shared" si="0"/>
        <v>0</v>
      </c>
    </row>
    <row r="44" spans="1:3" ht="12" x14ac:dyDescent="0.2">
      <c r="A44" s="20">
        <v>458160</v>
      </c>
      <c r="B44" s="20">
        <v>458160</v>
      </c>
      <c r="C44" s="20">
        <f t="shared" si="0"/>
        <v>0</v>
      </c>
    </row>
    <row r="45" spans="1:3" ht="12" x14ac:dyDescent="0.2">
      <c r="A45" s="20">
        <v>463035</v>
      </c>
      <c r="B45" s="20">
        <v>463035</v>
      </c>
      <c r="C45" s="20">
        <f t="shared" si="0"/>
        <v>0</v>
      </c>
    </row>
    <row r="46" spans="1:3" ht="12" x14ac:dyDescent="0.2">
      <c r="A46" s="20">
        <v>464168</v>
      </c>
      <c r="B46" s="20">
        <v>464168</v>
      </c>
      <c r="C46" s="20">
        <f t="shared" si="0"/>
        <v>0</v>
      </c>
    </row>
    <row r="47" spans="1:3" ht="12" x14ac:dyDescent="0.2">
      <c r="A47" s="20">
        <v>466700</v>
      </c>
      <c r="B47" s="20">
        <v>466700</v>
      </c>
      <c r="C47" s="20">
        <f t="shared" si="0"/>
        <v>0</v>
      </c>
    </row>
    <row r="48" spans="1:3" ht="12" x14ac:dyDescent="0.2">
      <c r="A48" s="20">
        <v>466774</v>
      </c>
      <c r="B48" s="20">
        <v>466774</v>
      </c>
      <c r="C48" s="20">
        <f t="shared" si="0"/>
        <v>0</v>
      </c>
    </row>
    <row r="49" spans="1:3" ht="12" x14ac:dyDescent="0.2">
      <c r="A49" s="20">
        <v>469035</v>
      </c>
      <c r="B49" s="20">
        <v>469035</v>
      </c>
      <c r="C49" s="20">
        <f t="shared" si="0"/>
        <v>0</v>
      </c>
    </row>
    <row r="50" spans="1:3" ht="12" x14ac:dyDescent="0.2">
      <c r="A50" s="20">
        <v>470165</v>
      </c>
      <c r="B50" s="20">
        <v>470165</v>
      </c>
      <c r="C50" s="20">
        <f t="shared" si="0"/>
        <v>0</v>
      </c>
    </row>
    <row r="51" spans="1:3" ht="12" x14ac:dyDescent="0.2">
      <c r="A51" s="20">
        <v>474097</v>
      </c>
      <c r="B51" s="20">
        <v>474097</v>
      </c>
      <c r="C51" s="20">
        <f t="shared" si="0"/>
        <v>0</v>
      </c>
    </row>
    <row r="52" spans="1:3" ht="12" x14ac:dyDescent="0.2">
      <c r="A52" s="20">
        <v>478352</v>
      </c>
      <c r="B52" s="20">
        <v>478352</v>
      </c>
      <c r="C52" s="20">
        <f t="shared" si="0"/>
        <v>0</v>
      </c>
    </row>
    <row r="53" spans="1:3" ht="12" x14ac:dyDescent="0.2">
      <c r="A53" s="20">
        <v>479278</v>
      </c>
      <c r="B53" s="20">
        <v>479278</v>
      </c>
      <c r="C53" s="20">
        <f t="shared" si="0"/>
        <v>0</v>
      </c>
    </row>
    <row r="54" spans="1:3" ht="12" x14ac:dyDescent="0.2">
      <c r="A54" s="20">
        <v>481035</v>
      </c>
      <c r="B54" s="20">
        <v>481035</v>
      </c>
      <c r="C54" s="20">
        <f t="shared" si="0"/>
        <v>0</v>
      </c>
    </row>
    <row r="55" spans="1:3" ht="12" x14ac:dyDescent="0.2">
      <c r="A55" s="20">
        <v>482204</v>
      </c>
      <c r="B55" s="20">
        <v>482204</v>
      </c>
      <c r="C55" s="20">
        <f t="shared" si="0"/>
        <v>0</v>
      </c>
    </row>
    <row r="56" spans="1:3" ht="12" x14ac:dyDescent="0.2">
      <c r="A56" s="20">
        <v>483239</v>
      </c>
      <c r="B56" s="20">
        <v>483239</v>
      </c>
      <c r="C56" s="20">
        <f t="shared" si="0"/>
        <v>0</v>
      </c>
    </row>
    <row r="57" spans="1:3" ht="12" x14ac:dyDescent="0.2">
      <c r="A57" s="20">
        <v>484035</v>
      </c>
      <c r="B57" s="20">
        <v>484035</v>
      </c>
      <c r="C57" s="20">
        <f t="shared" si="0"/>
        <v>0</v>
      </c>
    </row>
    <row r="58" spans="1:3" ht="12" x14ac:dyDescent="0.2">
      <c r="A58" s="20">
        <v>485258</v>
      </c>
      <c r="B58" s="20">
        <v>485258</v>
      </c>
      <c r="C58" s="20">
        <f t="shared" si="0"/>
        <v>0</v>
      </c>
    </row>
    <row r="59" spans="1:3" ht="12" x14ac:dyDescent="0.2">
      <c r="A59" s="20">
        <v>486348</v>
      </c>
      <c r="B59" s="20">
        <v>486348</v>
      </c>
      <c r="C59" s="20">
        <f t="shared" si="0"/>
        <v>0</v>
      </c>
    </row>
    <row r="60" spans="1:3" ht="12" x14ac:dyDescent="0.2">
      <c r="A60" s="20">
        <v>487049</v>
      </c>
      <c r="B60" s="20">
        <v>487049</v>
      </c>
      <c r="C60" s="20">
        <f t="shared" si="0"/>
        <v>0</v>
      </c>
    </row>
    <row r="61" spans="1:3" ht="12" x14ac:dyDescent="0.2">
      <c r="A61" s="20">
        <v>487274</v>
      </c>
      <c r="B61" s="20">
        <v>487274</v>
      </c>
      <c r="C61" s="20">
        <f t="shared" si="0"/>
        <v>0</v>
      </c>
    </row>
    <row r="62" spans="1:3" ht="12" x14ac:dyDescent="0.2">
      <c r="A62" s="20">
        <v>488219</v>
      </c>
      <c r="B62" s="20">
        <v>488219</v>
      </c>
      <c r="C62" s="20">
        <f t="shared" si="0"/>
        <v>0</v>
      </c>
    </row>
    <row r="63" spans="1:3" ht="12" x14ac:dyDescent="0.2">
      <c r="A63" s="20">
        <v>489020</v>
      </c>
      <c r="B63" s="20">
        <v>489020</v>
      </c>
      <c r="C63" s="20">
        <f t="shared" si="0"/>
        <v>0</v>
      </c>
    </row>
    <row r="64" spans="1:3" ht="12" x14ac:dyDescent="0.2">
      <c r="A64" s="20">
        <v>491095</v>
      </c>
      <c r="B64" s="20">
        <v>491095</v>
      </c>
      <c r="C64" s="20">
        <f t="shared" si="0"/>
        <v>0</v>
      </c>
    </row>
    <row r="65" spans="1:3" ht="12" x14ac:dyDescent="0.2">
      <c r="A65" s="20">
        <v>492281</v>
      </c>
      <c r="B65" s="20">
        <v>492281</v>
      </c>
      <c r="C65" s="20">
        <f t="shared" si="0"/>
        <v>0</v>
      </c>
    </row>
    <row r="66" spans="1:3" ht="12" x14ac:dyDescent="0.2">
      <c r="A66" s="20">
        <v>493057</v>
      </c>
      <c r="B66" s="20">
        <v>493093</v>
      </c>
      <c r="C66" s="20">
        <f t="shared" si="0"/>
        <v>-36</v>
      </c>
    </row>
    <row r="67" spans="1:3" ht="12" x14ac:dyDescent="0.2">
      <c r="A67" s="20">
        <v>494093</v>
      </c>
      <c r="B67" s="20">
        <v>494093</v>
      </c>
      <c r="C67" s="20">
        <f t="shared" si="0"/>
        <v>0</v>
      </c>
    </row>
    <row r="68" spans="1:3" ht="12" x14ac:dyDescent="0.2">
      <c r="A68" s="20">
        <v>496201</v>
      </c>
      <c r="B68" s="20">
        <v>496201</v>
      </c>
      <c r="C68" s="20">
        <f t="shared" si="0"/>
        <v>0</v>
      </c>
    </row>
    <row r="69" spans="1:3" ht="12" x14ac:dyDescent="0.2">
      <c r="A69" s="20">
        <v>497117</v>
      </c>
      <c r="B69" s="20">
        <v>497117</v>
      </c>
      <c r="C69" s="20">
        <f t="shared" si="0"/>
        <v>0</v>
      </c>
    </row>
    <row r="70" spans="1:3" ht="12" x14ac:dyDescent="0.2">
      <c r="A70" s="20">
        <v>498281</v>
      </c>
      <c r="B70" s="20">
        <v>498281</v>
      </c>
      <c r="C70" s="20">
        <f t="shared" si="0"/>
        <v>0</v>
      </c>
    </row>
    <row r="71" spans="1:3" ht="12" x14ac:dyDescent="0.2">
      <c r="A71" s="20">
        <v>499061</v>
      </c>
      <c r="B71" s="20">
        <v>499061</v>
      </c>
      <c r="C71" s="20">
        <f t="shared" si="0"/>
        <v>0</v>
      </c>
    </row>
    <row r="72" spans="1:3" ht="12" x14ac:dyDescent="0.2">
      <c r="A72" s="20">
        <v>3501061</v>
      </c>
      <c r="B72" s="20">
        <v>3501137</v>
      </c>
      <c r="C72" s="20">
        <f t="shared" si="0"/>
        <v>-76</v>
      </c>
    </row>
    <row r="73" spans="1:3" ht="12" x14ac:dyDescent="0.2">
      <c r="A73" s="20">
        <v>3502281</v>
      </c>
      <c r="B73" s="20">
        <v>3502281</v>
      </c>
      <c r="C73" s="20">
        <f t="shared" si="0"/>
        <v>0</v>
      </c>
    </row>
    <row r="74" spans="1:3" ht="12" x14ac:dyDescent="0.2">
      <c r="A74" s="20">
        <v>3503160</v>
      </c>
      <c r="B74" s="20">
        <v>3503160</v>
      </c>
      <c r="C74" s="20">
        <f t="shared" si="0"/>
        <v>0</v>
      </c>
    </row>
    <row r="75" spans="1:3" ht="12" x14ac:dyDescent="0.2">
      <c r="A75" s="20">
        <v>3504035</v>
      </c>
      <c r="B75" s="20">
        <v>3504035</v>
      </c>
      <c r="C75" s="20">
        <f t="shared" ref="C75:C86" si="1">A75-B75</f>
        <v>0</v>
      </c>
    </row>
    <row r="76" spans="1:3" ht="12" x14ac:dyDescent="0.2">
      <c r="A76" s="20">
        <v>3506262</v>
      </c>
      <c r="B76" s="20">
        <v>3506262</v>
      </c>
      <c r="C76" s="20">
        <f t="shared" si="1"/>
        <v>0</v>
      </c>
    </row>
    <row r="77" spans="1:3" ht="12" x14ac:dyDescent="0.2">
      <c r="A77" s="20">
        <v>3507201</v>
      </c>
      <c r="B77" s="20">
        <v>3507201</v>
      </c>
      <c r="C77" s="20">
        <f t="shared" si="1"/>
        <v>0</v>
      </c>
    </row>
    <row r="78" spans="1:3" ht="12" x14ac:dyDescent="0.2">
      <c r="A78" s="20">
        <v>3508281</v>
      </c>
      <c r="B78" s="20">
        <v>3508281</v>
      </c>
      <c r="C78" s="20">
        <f t="shared" si="1"/>
        <v>0</v>
      </c>
    </row>
    <row r="79" spans="1:3" ht="12" x14ac:dyDescent="0.2">
      <c r="A79" s="20">
        <v>3509095</v>
      </c>
      <c r="B79" s="20">
        <v>3509095</v>
      </c>
      <c r="C79" s="20">
        <f t="shared" si="1"/>
        <v>0</v>
      </c>
    </row>
    <row r="80" spans="1:3" ht="12" x14ac:dyDescent="0.2">
      <c r="A80" s="20">
        <v>3510281</v>
      </c>
      <c r="B80" s="20"/>
      <c r="C80" s="20">
        <f t="shared" si="1"/>
        <v>3510281</v>
      </c>
    </row>
    <row r="81" spans="1:3" ht="12" x14ac:dyDescent="0.2">
      <c r="A81" s="20">
        <v>3513044</v>
      </c>
      <c r="C81" s="20">
        <f t="shared" si="1"/>
        <v>3513044</v>
      </c>
    </row>
    <row r="82" spans="1:3" ht="12" x14ac:dyDescent="0.2">
      <c r="A82" s="20">
        <v>3514281</v>
      </c>
      <c r="C82" s="20">
        <f t="shared" si="1"/>
        <v>3514281</v>
      </c>
    </row>
    <row r="83" spans="1:3" ht="12" x14ac:dyDescent="0.2">
      <c r="A83" s="20">
        <v>3515287</v>
      </c>
      <c r="B83" s="20"/>
      <c r="C83" s="20">
        <f t="shared" si="1"/>
        <v>3515287</v>
      </c>
    </row>
    <row r="84" spans="1:3" ht="12" x14ac:dyDescent="0.2">
      <c r="A84" s="20">
        <v>3516332</v>
      </c>
      <c r="B84" s="20"/>
      <c r="C84" s="20">
        <f t="shared" si="1"/>
        <v>3516332</v>
      </c>
    </row>
    <row r="85" spans="1:3" ht="12" x14ac:dyDescent="0.2">
      <c r="A85" s="20">
        <v>3517239</v>
      </c>
      <c r="B85" s="20"/>
      <c r="C85" s="20">
        <f t="shared" si="1"/>
        <v>3517239</v>
      </c>
    </row>
    <row r="86" spans="1:3" ht="12" x14ac:dyDescent="0.2">
      <c r="A86" s="20">
        <v>3518149</v>
      </c>
      <c r="B86" s="20"/>
      <c r="C86" s="20">
        <f t="shared" si="1"/>
        <v>3518149</v>
      </c>
    </row>
    <row r="87" spans="1:3" x14ac:dyDescent="0.2">
      <c r="A87" s="57"/>
    </row>
    <row r="88" spans="1:3" x14ac:dyDescent="0.2">
      <c r="A88" s="57"/>
    </row>
    <row r="89" spans="1:3" x14ac:dyDescent="0.2">
      <c r="A89" s="57"/>
    </row>
    <row r="90" spans="1:3" x14ac:dyDescent="0.25">
      <c r="A90" s="58"/>
    </row>
    <row r="91" spans="1:3" x14ac:dyDescent="0.25">
      <c r="A91" s="56"/>
    </row>
    <row r="92" spans="1:3" x14ac:dyDescent="0.2">
      <c r="A92" s="57"/>
    </row>
    <row r="93" spans="1:3" x14ac:dyDescent="0.25">
      <c r="A93" s="65"/>
    </row>
    <row r="94" spans="1:3" x14ac:dyDescent="0.25">
      <c r="A94" s="56"/>
    </row>
    <row r="95" spans="1:3" x14ac:dyDescent="0.25">
      <c r="A95" s="56"/>
    </row>
    <row r="96" spans="1:3" x14ac:dyDescent="0.25">
      <c r="A96" s="56"/>
    </row>
    <row r="97" spans="1:1" x14ac:dyDescent="0.25">
      <c r="A97" s="56"/>
    </row>
    <row r="98" spans="1:1" x14ac:dyDescent="0.25">
      <c r="A98" s="56"/>
    </row>
    <row r="99" spans="1:1" x14ac:dyDescent="0.25">
      <c r="A99" s="56"/>
    </row>
    <row r="100" spans="1:1" x14ac:dyDescent="0.25">
      <c r="A100" s="56"/>
    </row>
    <row r="101" spans="1:1" x14ac:dyDescent="0.25">
      <c r="A101" s="56"/>
    </row>
    <row r="102" spans="1:1" x14ac:dyDescent="0.25">
      <c r="A102" s="56"/>
    </row>
    <row r="103" spans="1:1" x14ac:dyDescent="0.25">
      <c r="A103" s="56"/>
    </row>
    <row r="104" spans="1:1" x14ac:dyDescent="0.25">
      <c r="A104" s="56"/>
    </row>
    <row r="105" spans="1:1" x14ac:dyDescent="0.25">
      <c r="A105" s="56"/>
    </row>
    <row r="106" spans="1:1" x14ac:dyDescent="0.25">
      <c r="A106" s="56"/>
    </row>
    <row r="107" spans="1:1" x14ac:dyDescent="0.25">
      <c r="A107" s="56"/>
    </row>
    <row r="108" spans="1:1" x14ac:dyDescent="0.25">
      <c r="A108" s="56"/>
    </row>
    <row r="109" spans="1:1" x14ac:dyDescent="0.25">
      <c r="A109" s="56"/>
    </row>
    <row r="110" spans="1:1" x14ac:dyDescent="0.25">
      <c r="A110" s="56"/>
    </row>
    <row r="111" spans="1:1" x14ac:dyDescent="0.25">
      <c r="A111" s="56"/>
    </row>
    <row r="112" spans="1:1" x14ac:dyDescent="0.25">
      <c r="A112" s="56"/>
    </row>
    <row r="113" spans="1:1" x14ac:dyDescent="0.25">
      <c r="A113" s="56"/>
    </row>
    <row r="114" spans="1:1" x14ac:dyDescent="0.25">
      <c r="A114" s="56"/>
    </row>
    <row r="115" spans="1:1" x14ac:dyDescent="0.25">
      <c r="A115" s="56"/>
    </row>
    <row r="116" spans="1:1" x14ac:dyDescent="0.25">
      <c r="A116" s="56"/>
    </row>
    <row r="117" spans="1:1" x14ac:dyDescent="0.25">
      <c r="A117" s="56"/>
    </row>
    <row r="118" spans="1:1" x14ac:dyDescent="0.25">
      <c r="A118" s="56"/>
    </row>
    <row r="119" spans="1:1" x14ac:dyDescent="0.25">
      <c r="A119" s="56"/>
    </row>
    <row r="120" spans="1:1" x14ac:dyDescent="0.25">
      <c r="A120" s="56"/>
    </row>
    <row r="121" spans="1:1" x14ac:dyDescent="0.25">
      <c r="A121" s="56"/>
    </row>
    <row r="122" spans="1:1" x14ac:dyDescent="0.25">
      <c r="A122" s="56"/>
    </row>
    <row r="123" spans="1:1" x14ac:dyDescent="0.25">
      <c r="A123" s="56"/>
    </row>
    <row r="124" spans="1:1" x14ac:dyDescent="0.25">
      <c r="A124" s="56"/>
    </row>
    <row r="125" spans="1:1" x14ac:dyDescent="0.25">
      <c r="A125" s="56"/>
    </row>
    <row r="126" spans="1:1" x14ac:dyDescent="0.25">
      <c r="A126" s="56"/>
    </row>
    <row r="127" spans="1:1" x14ac:dyDescent="0.25">
      <c r="A127" s="56"/>
    </row>
    <row r="128" spans="1:1" x14ac:dyDescent="0.25">
      <c r="A128" s="56"/>
    </row>
    <row r="129" spans="1:1" x14ac:dyDescent="0.25">
      <c r="A129" s="56"/>
    </row>
    <row r="130" spans="1:1" x14ac:dyDescent="0.25">
      <c r="A130" s="56"/>
    </row>
    <row r="131" spans="1:1" x14ac:dyDescent="0.25">
      <c r="A131" s="56"/>
    </row>
    <row r="132" spans="1:1" x14ac:dyDescent="0.25">
      <c r="A132" s="56"/>
    </row>
    <row r="133" spans="1:1" x14ac:dyDescent="0.25">
      <c r="A133" s="56"/>
    </row>
    <row r="134" spans="1:1" x14ac:dyDescent="0.25">
      <c r="A134" s="56"/>
    </row>
    <row r="135" spans="1:1" x14ac:dyDescent="0.25">
      <c r="A135" s="56"/>
    </row>
    <row r="136" spans="1:1" x14ac:dyDescent="0.25">
      <c r="A136" s="56"/>
    </row>
    <row r="137" spans="1:1" x14ac:dyDescent="0.25">
      <c r="A137" s="56"/>
    </row>
    <row r="138" spans="1:1" x14ac:dyDescent="0.25">
      <c r="A138" s="56"/>
    </row>
    <row r="139" spans="1:1" x14ac:dyDescent="0.25">
      <c r="A139" s="56"/>
    </row>
    <row r="140" spans="1:1" x14ac:dyDescent="0.25">
      <c r="A140" s="56"/>
    </row>
    <row r="141" spans="1:1" x14ac:dyDescent="0.25">
      <c r="A141" s="56"/>
    </row>
    <row r="142" spans="1:1" x14ac:dyDescent="0.25">
      <c r="A142" s="56"/>
    </row>
    <row r="143" spans="1:1" x14ac:dyDescent="0.25">
      <c r="A143" s="56"/>
    </row>
    <row r="144" spans="1:1" x14ac:dyDescent="0.25">
      <c r="A144" s="56"/>
    </row>
    <row r="145" spans="1:1" x14ac:dyDescent="0.25">
      <c r="A145" s="56"/>
    </row>
    <row r="146" spans="1:1" x14ac:dyDescent="0.25">
      <c r="A146" s="56"/>
    </row>
    <row r="147" spans="1:1" x14ac:dyDescent="0.25">
      <c r="A147" s="56"/>
    </row>
    <row r="148" spans="1:1" x14ac:dyDescent="0.25">
      <c r="A148" s="56"/>
    </row>
    <row r="149" spans="1:1" x14ac:dyDescent="0.25">
      <c r="A149" s="56"/>
    </row>
    <row r="150" spans="1:1" x14ac:dyDescent="0.25">
      <c r="A150" s="56"/>
    </row>
    <row r="151" spans="1:1" x14ac:dyDescent="0.25">
      <c r="A151" s="56"/>
    </row>
    <row r="152" spans="1:1" x14ac:dyDescent="0.25">
      <c r="A152" s="56"/>
    </row>
    <row r="153" spans="1:1" x14ac:dyDescent="0.25">
      <c r="A153" s="56"/>
    </row>
    <row r="154" spans="1:1" x14ac:dyDescent="0.25">
      <c r="A154" s="56"/>
    </row>
    <row r="155" spans="1:1" x14ac:dyDescent="0.25">
      <c r="A155" s="56"/>
    </row>
    <row r="156" spans="1:1" x14ac:dyDescent="0.25">
      <c r="A156" s="56"/>
    </row>
    <row r="157" spans="1:1" x14ac:dyDescent="0.25">
      <c r="A157" s="56"/>
    </row>
    <row r="158" spans="1:1" x14ac:dyDescent="0.25">
      <c r="A158" s="56"/>
    </row>
    <row r="159" spans="1:1" x14ac:dyDescent="0.25">
      <c r="A159" s="56"/>
    </row>
    <row r="160" spans="1:1" x14ac:dyDescent="0.25">
      <c r="A160" s="56"/>
    </row>
    <row r="161" spans="1:1" x14ac:dyDescent="0.25">
      <c r="A161" s="56"/>
    </row>
    <row r="162" spans="1:1" x14ac:dyDescent="0.25">
      <c r="A162" s="56"/>
    </row>
    <row r="163" spans="1:1" x14ac:dyDescent="0.25">
      <c r="A163" s="56"/>
    </row>
    <row r="164" spans="1:1" x14ac:dyDescent="0.25">
      <c r="A164" s="56"/>
    </row>
    <row r="165" spans="1:1" x14ac:dyDescent="0.25">
      <c r="A165" s="56"/>
    </row>
    <row r="166" spans="1:1" x14ac:dyDescent="0.25">
      <c r="A166" s="56"/>
    </row>
    <row r="167" spans="1:1" x14ac:dyDescent="0.25">
      <c r="A167" s="56"/>
    </row>
    <row r="168" spans="1:1" x14ac:dyDescent="0.25">
      <c r="A168" s="56"/>
    </row>
    <row r="169" spans="1:1" x14ac:dyDescent="0.25">
      <c r="A169" s="56"/>
    </row>
    <row r="170" spans="1:1" x14ac:dyDescent="0.25">
      <c r="A170" s="56"/>
    </row>
    <row r="171" spans="1:1" x14ac:dyDescent="0.25">
      <c r="A171" s="56"/>
    </row>
    <row r="172" spans="1:1" x14ac:dyDescent="0.25">
      <c r="A172" s="56"/>
    </row>
    <row r="173" spans="1:1" x14ac:dyDescent="0.25">
      <c r="A173" s="56"/>
    </row>
    <row r="174" spans="1:1" x14ac:dyDescent="0.25">
      <c r="A174" s="56"/>
    </row>
    <row r="175" spans="1:1" x14ac:dyDescent="0.25">
      <c r="A175" s="56"/>
    </row>
    <row r="176" spans="1:1" x14ac:dyDescent="0.25">
      <c r="A176" s="56"/>
    </row>
    <row r="177" spans="1:1" x14ac:dyDescent="0.25">
      <c r="A177" s="56"/>
    </row>
    <row r="178" spans="1:1" x14ac:dyDescent="0.25">
      <c r="A178" s="56"/>
    </row>
    <row r="179" spans="1:1" x14ac:dyDescent="0.25">
      <c r="A179" s="56"/>
    </row>
    <row r="180" spans="1:1" x14ac:dyDescent="0.25">
      <c r="A180" s="56"/>
    </row>
    <row r="181" spans="1:1" x14ac:dyDescent="0.25">
      <c r="A181" s="56"/>
    </row>
    <row r="182" spans="1:1" x14ac:dyDescent="0.25">
      <c r="A182" s="56"/>
    </row>
    <row r="183" spans="1:1" x14ac:dyDescent="0.25">
      <c r="A183" s="56"/>
    </row>
    <row r="184" spans="1:1" x14ac:dyDescent="0.25">
      <c r="A184" s="56"/>
    </row>
    <row r="185" spans="1:1" x14ac:dyDescent="0.25">
      <c r="A185" s="56"/>
    </row>
    <row r="186" spans="1:1" x14ac:dyDescent="0.25">
      <c r="A186" s="56"/>
    </row>
    <row r="187" spans="1:1" x14ac:dyDescent="0.25">
      <c r="A187" s="56"/>
    </row>
    <row r="188" spans="1:1" x14ac:dyDescent="0.25">
      <c r="A188" s="56"/>
    </row>
    <row r="189" spans="1:1" x14ac:dyDescent="0.25">
      <c r="A189" s="56"/>
    </row>
    <row r="190" spans="1:1" x14ac:dyDescent="0.25">
      <c r="A190" s="56"/>
    </row>
    <row r="191" spans="1:1" x14ac:dyDescent="0.25">
      <c r="A191" s="56"/>
    </row>
    <row r="192" spans="1:1" x14ac:dyDescent="0.25">
      <c r="A192" s="56"/>
    </row>
    <row r="193" spans="1:1" x14ac:dyDescent="0.25">
      <c r="A193" s="56"/>
    </row>
    <row r="194" spans="1:1" x14ac:dyDescent="0.25">
      <c r="A194" s="56"/>
    </row>
    <row r="195" spans="1:1" x14ac:dyDescent="0.25">
      <c r="A195" s="56"/>
    </row>
    <row r="196" spans="1:1" x14ac:dyDescent="0.25">
      <c r="A196" s="56"/>
    </row>
    <row r="197" spans="1:1" x14ac:dyDescent="0.25">
      <c r="A197" s="56"/>
    </row>
    <row r="198" spans="1:1" x14ac:dyDescent="0.25">
      <c r="A198" s="56"/>
    </row>
    <row r="199" spans="1:1" x14ac:dyDescent="0.25">
      <c r="A199" s="56"/>
    </row>
    <row r="200" spans="1:1" x14ac:dyDescent="0.25">
      <c r="A200" s="56"/>
    </row>
    <row r="201" spans="1:1" x14ac:dyDescent="0.25">
      <c r="A201" s="56"/>
    </row>
    <row r="202" spans="1:1" x14ac:dyDescent="0.25">
      <c r="A202" s="56"/>
    </row>
    <row r="203" spans="1:1" x14ac:dyDescent="0.25">
      <c r="A203" s="56"/>
    </row>
    <row r="204" spans="1:1" x14ac:dyDescent="0.25">
      <c r="A204" s="56"/>
    </row>
    <row r="205" spans="1:1" x14ac:dyDescent="0.25">
      <c r="A205" s="56"/>
    </row>
    <row r="206" spans="1:1" x14ac:dyDescent="0.25">
      <c r="A206" s="56"/>
    </row>
    <row r="207" spans="1:1" x14ac:dyDescent="0.25">
      <c r="A207" s="56"/>
    </row>
    <row r="208" spans="1:1" x14ac:dyDescent="0.25">
      <c r="A208" s="56"/>
    </row>
    <row r="209" spans="1:1" x14ac:dyDescent="0.25">
      <c r="A209" s="56"/>
    </row>
    <row r="210" spans="1:1" x14ac:dyDescent="0.25">
      <c r="A210" s="56"/>
    </row>
    <row r="211" spans="1:1" x14ac:dyDescent="0.25">
      <c r="A211" s="56"/>
    </row>
    <row r="212" spans="1:1" x14ac:dyDescent="0.25">
      <c r="A212" s="56"/>
    </row>
    <row r="213" spans="1:1" x14ac:dyDescent="0.25">
      <c r="A213" s="56"/>
    </row>
    <row r="214" spans="1:1" x14ac:dyDescent="0.25">
      <c r="A214" s="56"/>
    </row>
    <row r="215" spans="1:1" x14ac:dyDescent="0.25">
      <c r="A215" s="56"/>
    </row>
    <row r="216" spans="1:1" x14ac:dyDescent="0.25">
      <c r="A216" s="56"/>
    </row>
    <row r="217" spans="1:1" x14ac:dyDescent="0.25">
      <c r="A217" s="56"/>
    </row>
    <row r="218" spans="1:1" x14ac:dyDescent="0.25">
      <c r="A218" s="56"/>
    </row>
    <row r="219" spans="1:1" x14ac:dyDescent="0.25">
      <c r="A219" s="56"/>
    </row>
    <row r="220" spans="1:1" x14ac:dyDescent="0.25">
      <c r="A220" s="56"/>
    </row>
    <row r="221" spans="1:1" x14ac:dyDescent="0.25">
      <c r="A221" s="56"/>
    </row>
    <row r="222" spans="1:1" x14ac:dyDescent="0.25">
      <c r="A222" s="56"/>
    </row>
    <row r="223" spans="1:1" x14ac:dyDescent="0.25">
      <c r="A223" s="56"/>
    </row>
    <row r="224" spans="1:1" x14ac:dyDescent="0.25">
      <c r="A224" s="56"/>
    </row>
    <row r="225" spans="1:1" x14ac:dyDescent="0.25">
      <c r="A225" s="56"/>
    </row>
    <row r="226" spans="1:1" x14ac:dyDescent="0.25">
      <c r="A226" s="56"/>
    </row>
    <row r="227" spans="1:1" x14ac:dyDescent="0.25">
      <c r="A227" s="56"/>
    </row>
    <row r="228" spans="1:1" x14ac:dyDescent="0.25">
      <c r="A228" s="56"/>
    </row>
    <row r="229" spans="1:1" x14ac:dyDescent="0.25">
      <c r="A229" s="56"/>
    </row>
    <row r="230" spans="1:1" x14ac:dyDescent="0.25">
      <c r="A230" s="56"/>
    </row>
    <row r="231" spans="1:1" x14ac:dyDescent="0.25">
      <c r="A231" s="56"/>
    </row>
    <row r="232" spans="1:1" x14ac:dyDescent="0.25">
      <c r="A232" s="56"/>
    </row>
    <row r="233" spans="1:1" x14ac:dyDescent="0.25">
      <c r="A233" s="56"/>
    </row>
    <row r="234" spans="1:1" x14ac:dyDescent="0.25">
      <c r="A234" s="56"/>
    </row>
    <row r="235" spans="1:1" x14ac:dyDescent="0.25">
      <c r="A235" s="56"/>
    </row>
    <row r="236" spans="1:1" x14ac:dyDescent="0.25">
      <c r="A236" s="56"/>
    </row>
    <row r="237" spans="1:1" x14ac:dyDescent="0.25">
      <c r="A237" s="56"/>
    </row>
    <row r="238" spans="1:1" x14ac:dyDescent="0.25">
      <c r="A238" s="56"/>
    </row>
    <row r="239" spans="1:1" x14ac:dyDescent="0.25">
      <c r="A239" s="56"/>
    </row>
    <row r="240" spans="1:1" x14ac:dyDescent="0.25">
      <c r="A240" s="56"/>
    </row>
    <row r="241" spans="1:1" x14ac:dyDescent="0.25">
      <c r="A241" s="56"/>
    </row>
    <row r="242" spans="1:1" x14ac:dyDescent="0.25">
      <c r="A242" s="56"/>
    </row>
    <row r="243" spans="1:1" x14ac:dyDescent="0.25">
      <c r="A243" s="56"/>
    </row>
    <row r="244" spans="1:1" x14ac:dyDescent="0.25">
      <c r="A244" s="56"/>
    </row>
    <row r="245" spans="1:1" x14ac:dyDescent="0.25">
      <c r="A245" s="56"/>
    </row>
    <row r="246" spans="1:1" x14ac:dyDescent="0.25">
      <c r="A246" s="56"/>
    </row>
    <row r="247" spans="1:1" x14ac:dyDescent="0.25">
      <c r="A247" s="56"/>
    </row>
    <row r="248" spans="1:1" x14ac:dyDescent="0.25">
      <c r="A248" s="56"/>
    </row>
    <row r="249" spans="1:1" x14ac:dyDescent="0.25">
      <c r="A249" s="56"/>
    </row>
    <row r="250" spans="1:1" x14ac:dyDescent="0.25">
      <c r="A250" s="56"/>
    </row>
    <row r="251" spans="1:1" x14ac:dyDescent="0.25">
      <c r="A251" s="56"/>
    </row>
    <row r="252" spans="1:1" x14ac:dyDescent="0.25">
      <c r="A252" s="56"/>
    </row>
    <row r="253" spans="1:1" x14ac:dyDescent="0.25">
      <c r="A253" s="56"/>
    </row>
    <row r="254" spans="1:1" x14ac:dyDescent="0.25">
      <c r="A254" s="56"/>
    </row>
    <row r="255" spans="1:1" x14ac:dyDescent="0.25">
      <c r="A255" s="56"/>
    </row>
    <row r="256" spans="1:1" x14ac:dyDescent="0.25">
      <c r="A256" s="56"/>
    </row>
    <row r="257" spans="1:1" x14ac:dyDescent="0.25">
      <c r="A257" s="56"/>
    </row>
    <row r="258" spans="1:1" x14ac:dyDescent="0.25">
      <c r="A258" s="56"/>
    </row>
    <row r="259" spans="1:1" x14ac:dyDescent="0.25">
      <c r="A259" s="56"/>
    </row>
    <row r="260" spans="1:1" x14ac:dyDescent="0.25">
      <c r="A260" s="56"/>
    </row>
    <row r="261" spans="1:1" x14ac:dyDescent="0.25">
      <c r="A261" s="56"/>
    </row>
    <row r="262" spans="1:1" x14ac:dyDescent="0.25">
      <c r="A262" s="56"/>
    </row>
    <row r="263" spans="1:1" x14ac:dyDescent="0.25">
      <c r="A263" s="56"/>
    </row>
    <row r="264" spans="1:1" x14ac:dyDescent="0.25">
      <c r="A264" s="56"/>
    </row>
    <row r="265" spans="1:1" x14ac:dyDescent="0.25">
      <c r="A265" s="56"/>
    </row>
    <row r="266" spans="1:1" x14ac:dyDescent="0.25">
      <c r="A266" s="56"/>
    </row>
    <row r="267" spans="1:1" x14ac:dyDescent="0.25">
      <c r="A267" s="56"/>
    </row>
    <row r="268" spans="1:1" x14ac:dyDescent="0.25">
      <c r="A268" s="56"/>
    </row>
    <row r="269" spans="1:1" x14ac:dyDescent="0.25">
      <c r="A269" s="56"/>
    </row>
    <row r="270" spans="1:1" x14ac:dyDescent="0.25">
      <c r="A270" s="56"/>
    </row>
    <row r="271" spans="1:1" x14ac:dyDescent="0.25">
      <c r="A271" s="56"/>
    </row>
    <row r="272" spans="1:1" x14ac:dyDescent="0.25">
      <c r="A272" s="56"/>
    </row>
    <row r="273" spans="1:1" x14ac:dyDescent="0.25">
      <c r="A273" s="56"/>
    </row>
    <row r="274" spans="1:1" x14ac:dyDescent="0.25">
      <c r="A274" s="56"/>
    </row>
    <row r="275" spans="1:1" x14ac:dyDescent="0.25">
      <c r="A275" s="56"/>
    </row>
    <row r="276" spans="1:1" x14ac:dyDescent="0.25">
      <c r="A276" s="56"/>
    </row>
    <row r="277" spans="1:1" x14ac:dyDescent="0.25">
      <c r="A277" s="56"/>
    </row>
    <row r="278" spans="1:1" x14ac:dyDescent="0.25">
      <c r="A278" s="56"/>
    </row>
    <row r="279" spans="1:1" x14ac:dyDescent="0.25">
      <c r="A279" s="56"/>
    </row>
    <row r="280" spans="1:1" x14ac:dyDescent="0.25">
      <c r="A280" s="56"/>
    </row>
    <row r="281" spans="1:1" x14ac:dyDescent="0.25">
      <c r="A281" s="56"/>
    </row>
    <row r="282" spans="1:1" x14ac:dyDescent="0.25">
      <c r="A282" s="56"/>
    </row>
    <row r="283" spans="1:1" x14ac:dyDescent="0.25">
      <c r="A283" s="56"/>
    </row>
    <row r="284" spans="1:1" x14ac:dyDescent="0.25">
      <c r="A284" s="56"/>
    </row>
    <row r="285" spans="1:1" x14ac:dyDescent="0.25">
      <c r="A285" s="56"/>
    </row>
    <row r="286" spans="1:1" x14ac:dyDescent="0.25">
      <c r="A286" s="56"/>
    </row>
    <row r="287" spans="1:1" x14ac:dyDescent="0.25">
      <c r="A287" s="56"/>
    </row>
    <row r="288" spans="1:1" x14ac:dyDescent="0.25">
      <c r="A288" s="56"/>
    </row>
    <row r="289" spans="1:1" x14ac:dyDescent="0.25">
      <c r="A289" s="56"/>
    </row>
    <row r="290" spans="1:1" x14ac:dyDescent="0.25">
      <c r="A290" s="56"/>
    </row>
    <row r="291" spans="1:1" x14ac:dyDescent="0.25">
      <c r="A291" s="56"/>
    </row>
    <row r="292" spans="1:1" x14ac:dyDescent="0.25">
      <c r="A292" s="56"/>
    </row>
    <row r="293" spans="1:1" x14ac:dyDescent="0.25">
      <c r="A293" s="56"/>
    </row>
    <row r="294" spans="1:1" x14ac:dyDescent="0.25">
      <c r="A294" s="56"/>
    </row>
    <row r="295" spans="1:1" x14ac:dyDescent="0.25">
      <c r="A295" s="56"/>
    </row>
    <row r="296" spans="1:1" x14ac:dyDescent="0.25">
      <c r="A296" s="56"/>
    </row>
    <row r="297" spans="1:1" x14ac:dyDescent="0.25">
      <c r="A297" s="56"/>
    </row>
    <row r="298" spans="1:1" x14ac:dyDescent="0.25">
      <c r="A298" s="56"/>
    </row>
    <row r="299" spans="1:1" x14ac:dyDescent="0.25">
      <c r="A299" s="56"/>
    </row>
    <row r="300" spans="1:1" x14ac:dyDescent="0.25">
      <c r="A300" s="56"/>
    </row>
    <row r="301" spans="1:1" x14ac:dyDescent="0.25">
      <c r="A301" s="56"/>
    </row>
    <row r="302" spans="1:1" x14ac:dyDescent="0.25">
      <c r="A302" s="56"/>
    </row>
    <row r="303" spans="1:1" x14ac:dyDescent="0.25">
      <c r="A303" s="56"/>
    </row>
    <row r="304" spans="1:1" x14ac:dyDescent="0.25">
      <c r="A304" s="56"/>
    </row>
    <row r="305" spans="1:1" x14ac:dyDescent="0.25">
      <c r="A305" s="56"/>
    </row>
    <row r="306" spans="1:1" x14ac:dyDescent="0.25">
      <c r="A306" s="56"/>
    </row>
    <row r="307" spans="1:1" x14ac:dyDescent="0.25">
      <c r="A307" s="56"/>
    </row>
    <row r="308" spans="1:1" x14ac:dyDescent="0.25">
      <c r="A308" s="56"/>
    </row>
    <row r="309" spans="1:1" x14ac:dyDescent="0.25">
      <c r="A309" s="56"/>
    </row>
    <row r="310" spans="1:1" x14ac:dyDescent="0.25">
      <c r="A310" s="56"/>
    </row>
    <row r="311" spans="1:1" x14ac:dyDescent="0.25">
      <c r="A311" s="56"/>
    </row>
    <row r="312" spans="1:1" x14ac:dyDescent="0.25">
      <c r="A312" s="56"/>
    </row>
    <row r="313" spans="1:1" x14ac:dyDescent="0.25">
      <c r="A313" s="56"/>
    </row>
    <row r="314" spans="1:1" x14ac:dyDescent="0.25">
      <c r="A314" s="56"/>
    </row>
    <row r="315" spans="1:1" x14ac:dyDescent="0.25">
      <c r="A315" s="56"/>
    </row>
    <row r="316" spans="1:1" x14ac:dyDescent="0.25">
      <c r="A316" s="56"/>
    </row>
    <row r="317" spans="1:1" x14ac:dyDescent="0.25">
      <c r="A317" s="56"/>
    </row>
    <row r="318" spans="1:1" x14ac:dyDescent="0.25">
      <c r="A318" s="56"/>
    </row>
    <row r="319" spans="1:1" x14ac:dyDescent="0.25">
      <c r="A319" s="56"/>
    </row>
    <row r="320" spans="1:1" x14ac:dyDescent="0.25">
      <c r="A320" s="56"/>
    </row>
    <row r="321" spans="1:1" x14ac:dyDescent="0.25">
      <c r="A321" s="56"/>
    </row>
    <row r="322" spans="1:1" x14ac:dyDescent="0.25">
      <c r="A322" s="56"/>
    </row>
    <row r="323" spans="1:1" x14ac:dyDescent="0.25">
      <c r="A323" s="56"/>
    </row>
    <row r="324" spans="1:1" x14ac:dyDescent="0.25">
      <c r="A324" s="56"/>
    </row>
    <row r="325" spans="1:1" x14ac:dyDescent="0.25">
      <c r="A325" s="56"/>
    </row>
    <row r="326" spans="1:1" x14ac:dyDescent="0.25">
      <c r="A326" s="56"/>
    </row>
    <row r="327" spans="1:1" x14ac:dyDescent="0.25">
      <c r="A327" s="56"/>
    </row>
    <row r="328" spans="1:1" x14ac:dyDescent="0.25">
      <c r="A328" s="56"/>
    </row>
    <row r="329" spans="1:1" x14ac:dyDescent="0.25">
      <c r="A329" s="56"/>
    </row>
    <row r="330" spans="1:1" x14ac:dyDescent="0.25">
      <c r="A330" s="56"/>
    </row>
    <row r="331" spans="1:1" x14ac:dyDescent="0.25">
      <c r="A331" s="56"/>
    </row>
    <row r="332" spans="1:1" x14ac:dyDescent="0.25">
      <c r="A332" s="56"/>
    </row>
    <row r="333" spans="1:1" x14ac:dyDescent="0.25">
      <c r="A333" s="56"/>
    </row>
    <row r="334" spans="1:1" x14ac:dyDescent="0.25">
      <c r="A334" s="56"/>
    </row>
    <row r="335" spans="1:1" x14ac:dyDescent="0.25">
      <c r="A335" s="56"/>
    </row>
    <row r="336" spans="1:1" x14ac:dyDescent="0.25">
      <c r="A336" s="56"/>
    </row>
    <row r="337" spans="1:1" x14ac:dyDescent="0.25">
      <c r="A337" s="56"/>
    </row>
    <row r="338" spans="1:1" x14ac:dyDescent="0.25">
      <c r="A338" s="56"/>
    </row>
    <row r="339" spans="1:1" x14ac:dyDescent="0.25">
      <c r="A339" s="56"/>
    </row>
    <row r="340" spans="1:1" x14ac:dyDescent="0.25">
      <c r="A340" s="56"/>
    </row>
    <row r="341" spans="1:1" x14ac:dyDescent="0.25">
      <c r="A341" s="56"/>
    </row>
    <row r="342" spans="1:1" x14ac:dyDescent="0.25">
      <c r="A342" s="56"/>
    </row>
    <row r="343" spans="1:1" x14ac:dyDescent="0.25">
      <c r="A343" s="56"/>
    </row>
    <row r="344" spans="1:1" x14ac:dyDescent="0.25">
      <c r="A344" s="56"/>
    </row>
    <row r="345" spans="1:1" x14ac:dyDescent="0.25">
      <c r="A345" s="56"/>
    </row>
    <row r="346" spans="1:1" x14ac:dyDescent="0.25">
      <c r="A346" s="56"/>
    </row>
    <row r="347" spans="1:1" x14ac:dyDescent="0.25">
      <c r="A347" s="56"/>
    </row>
    <row r="348" spans="1:1" x14ac:dyDescent="0.25">
      <c r="A348" s="56"/>
    </row>
    <row r="349" spans="1:1" x14ac:dyDescent="0.25">
      <c r="A349" s="56"/>
    </row>
    <row r="350" spans="1:1" x14ac:dyDescent="0.25">
      <c r="A350" s="56"/>
    </row>
    <row r="351" spans="1:1" x14ac:dyDescent="0.25">
      <c r="A351" s="56"/>
    </row>
    <row r="352" spans="1:1" x14ac:dyDescent="0.25">
      <c r="A352" s="56"/>
    </row>
    <row r="353" spans="1:1" x14ac:dyDescent="0.25">
      <c r="A353" s="56"/>
    </row>
    <row r="354" spans="1:1" x14ac:dyDescent="0.25">
      <c r="A354" s="56"/>
    </row>
    <row r="355" spans="1:1" x14ac:dyDescent="0.25">
      <c r="A355" s="56"/>
    </row>
    <row r="356" spans="1:1" x14ac:dyDescent="0.25">
      <c r="A356" s="56"/>
    </row>
    <row r="357" spans="1:1" x14ac:dyDescent="0.25">
      <c r="A357" s="56"/>
    </row>
    <row r="358" spans="1:1" x14ac:dyDescent="0.25">
      <c r="A358" s="56"/>
    </row>
    <row r="359" spans="1:1" x14ac:dyDescent="0.25">
      <c r="A359" s="56"/>
    </row>
    <row r="360" spans="1:1" x14ac:dyDescent="0.25">
      <c r="A360" s="56"/>
    </row>
    <row r="361" spans="1:1" x14ac:dyDescent="0.25">
      <c r="A361" s="56"/>
    </row>
    <row r="362" spans="1:1" x14ac:dyDescent="0.25">
      <c r="A362" s="56"/>
    </row>
    <row r="363" spans="1:1" x14ac:dyDescent="0.25">
      <c r="A363" s="56"/>
    </row>
    <row r="364" spans="1:1" x14ac:dyDescent="0.25">
      <c r="A364" s="56"/>
    </row>
    <row r="365" spans="1:1" x14ac:dyDescent="0.25">
      <c r="A365" s="56"/>
    </row>
    <row r="366" spans="1:1" x14ac:dyDescent="0.25">
      <c r="A366" s="56"/>
    </row>
    <row r="367" spans="1:1" x14ac:dyDescent="0.25">
      <c r="A367" s="56"/>
    </row>
    <row r="368" spans="1:1" x14ac:dyDescent="0.25">
      <c r="A368" s="56"/>
    </row>
    <row r="369" spans="1:1" x14ac:dyDescent="0.25">
      <c r="A369" s="56"/>
    </row>
    <row r="370" spans="1:1" x14ac:dyDescent="0.25">
      <c r="A370" s="56"/>
    </row>
    <row r="371" spans="1:1" x14ac:dyDescent="0.25">
      <c r="A371" s="56"/>
    </row>
    <row r="372" spans="1:1" x14ac:dyDescent="0.25">
      <c r="A372" s="56"/>
    </row>
    <row r="373" spans="1:1" x14ac:dyDescent="0.25">
      <c r="A373" s="56"/>
    </row>
    <row r="374" spans="1:1" x14ac:dyDescent="0.25">
      <c r="A374" s="56"/>
    </row>
    <row r="375" spans="1:1" x14ac:dyDescent="0.25">
      <c r="A375" s="56"/>
    </row>
    <row r="376" spans="1:1" x14ac:dyDescent="0.25">
      <c r="A376" s="56"/>
    </row>
    <row r="377" spans="1:1" x14ac:dyDescent="0.25">
      <c r="A377" s="56"/>
    </row>
    <row r="378" spans="1:1" x14ac:dyDescent="0.25">
      <c r="A378" s="56"/>
    </row>
    <row r="379" spans="1:1" x14ac:dyDescent="0.25">
      <c r="A379" s="56"/>
    </row>
    <row r="380" spans="1:1" x14ac:dyDescent="0.25">
      <c r="A380" s="56"/>
    </row>
    <row r="381" spans="1:1" x14ac:dyDescent="0.25">
      <c r="A381" s="56"/>
    </row>
    <row r="382" spans="1:1" x14ac:dyDescent="0.25">
      <c r="A382" s="56"/>
    </row>
    <row r="383" spans="1:1" x14ac:dyDescent="0.25">
      <c r="A383" s="56"/>
    </row>
    <row r="384" spans="1:1" x14ac:dyDescent="0.25">
      <c r="A384" s="56"/>
    </row>
    <row r="385" spans="1:1" x14ac:dyDescent="0.25">
      <c r="A385" s="56"/>
    </row>
    <row r="386" spans="1:1" x14ac:dyDescent="0.25">
      <c r="A386" s="56"/>
    </row>
    <row r="387" spans="1:1" x14ac:dyDescent="0.25">
      <c r="A387" s="56"/>
    </row>
    <row r="388" spans="1:1" x14ac:dyDescent="0.25">
      <c r="A388" s="56"/>
    </row>
    <row r="389" spans="1:1" x14ac:dyDescent="0.25">
      <c r="A389" s="56"/>
    </row>
    <row r="390" spans="1:1" x14ac:dyDescent="0.25">
      <c r="A390" s="56"/>
    </row>
    <row r="391" spans="1:1" x14ac:dyDescent="0.25">
      <c r="A391" s="56"/>
    </row>
    <row r="392" spans="1:1" x14ac:dyDescent="0.25">
      <c r="A392" s="56"/>
    </row>
    <row r="393" spans="1:1" x14ac:dyDescent="0.25">
      <c r="A393" s="56"/>
    </row>
    <row r="394" spans="1:1" x14ac:dyDescent="0.25">
      <c r="A394" s="56"/>
    </row>
    <row r="395" spans="1:1" x14ac:dyDescent="0.25">
      <c r="A395" s="56"/>
    </row>
    <row r="396" spans="1:1" x14ac:dyDescent="0.25">
      <c r="A396" s="56"/>
    </row>
    <row r="397" spans="1:1" x14ac:dyDescent="0.25">
      <c r="A397" s="56"/>
    </row>
    <row r="398" spans="1:1" x14ac:dyDescent="0.25">
      <c r="A398" s="56"/>
    </row>
    <row r="399" spans="1:1" x14ac:dyDescent="0.25">
      <c r="A399" s="56"/>
    </row>
    <row r="400" spans="1:1" x14ac:dyDescent="0.25">
      <c r="A400" s="56"/>
    </row>
    <row r="401" spans="1:1" x14ac:dyDescent="0.25">
      <c r="A401" s="56"/>
    </row>
    <row r="402" spans="1:1" x14ac:dyDescent="0.25">
      <c r="A402" s="56"/>
    </row>
    <row r="403" spans="1:1" x14ac:dyDescent="0.25">
      <c r="A403" s="56"/>
    </row>
    <row r="404" spans="1:1" x14ac:dyDescent="0.25">
      <c r="A404" s="56"/>
    </row>
    <row r="405" spans="1:1" x14ac:dyDescent="0.25">
      <c r="A405" s="56"/>
    </row>
    <row r="406" spans="1:1" x14ac:dyDescent="0.25">
      <c r="A406" s="56"/>
    </row>
    <row r="407" spans="1:1" x14ac:dyDescent="0.25">
      <c r="A407" s="56"/>
    </row>
    <row r="408" spans="1:1" x14ac:dyDescent="0.25">
      <c r="A408" s="56"/>
    </row>
    <row r="409" spans="1:1" x14ac:dyDescent="0.25">
      <c r="A409" s="56"/>
    </row>
    <row r="410" spans="1:1" x14ac:dyDescent="0.25">
      <c r="A410" s="56"/>
    </row>
    <row r="411" spans="1:1" x14ac:dyDescent="0.25">
      <c r="A411" s="56"/>
    </row>
    <row r="412" spans="1:1" x14ac:dyDescent="0.25">
      <c r="A412" s="56"/>
    </row>
    <row r="413" spans="1:1" x14ac:dyDescent="0.25">
      <c r="A413" s="56"/>
    </row>
    <row r="414" spans="1:1" x14ac:dyDescent="0.25">
      <c r="A414" s="56"/>
    </row>
    <row r="415" spans="1:1" x14ac:dyDescent="0.25">
      <c r="A415" s="56"/>
    </row>
    <row r="416" spans="1:1" x14ac:dyDescent="0.25">
      <c r="A416" s="56"/>
    </row>
    <row r="417" spans="1:1" x14ac:dyDescent="0.25">
      <c r="A417" s="56"/>
    </row>
    <row r="418" spans="1:1" x14ac:dyDescent="0.25">
      <c r="A418" s="56"/>
    </row>
    <row r="419" spans="1:1" x14ac:dyDescent="0.25">
      <c r="A419" s="56"/>
    </row>
    <row r="420" spans="1:1" x14ac:dyDescent="0.25">
      <c r="A420" s="56"/>
    </row>
    <row r="421" spans="1:1" x14ac:dyDescent="0.25">
      <c r="A421" s="56"/>
    </row>
    <row r="422" spans="1:1" x14ac:dyDescent="0.25">
      <c r="A422" s="56"/>
    </row>
    <row r="423" spans="1:1" x14ac:dyDescent="0.25">
      <c r="A423" s="56"/>
    </row>
    <row r="424" spans="1:1" x14ac:dyDescent="0.25">
      <c r="A424" s="56"/>
    </row>
    <row r="425" spans="1:1" x14ac:dyDescent="0.25">
      <c r="A425" s="56"/>
    </row>
    <row r="426" spans="1:1" x14ac:dyDescent="0.25">
      <c r="A426" s="56"/>
    </row>
    <row r="427" spans="1:1" x14ac:dyDescent="0.25">
      <c r="A427" s="56"/>
    </row>
    <row r="428" spans="1:1" x14ac:dyDescent="0.25">
      <c r="A428" s="56"/>
    </row>
    <row r="429" spans="1:1" x14ac:dyDescent="0.25">
      <c r="A429" s="56"/>
    </row>
    <row r="430" spans="1:1" x14ac:dyDescent="0.25">
      <c r="A430" s="56"/>
    </row>
    <row r="431" spans="1:1" x14ac:dyDescent="0.25">
      <c r="A431" s="56"/>
    </row>
    <row r="432" spans="1:1" x14ac:dyDescent="0.25">
      <c r="A432" s="56"/>
    </row>
    <row r="433" spans="1:1" x14ac:dyDescent="0.25">
      <c r="A433" s="56"/>
    </row>
    <row r="434" spans="1:1" x14ac:dyDescent="0.25">
      <c r="A434" s="56"/>
    </row>
    <row r="435" spans="1:1" x14ac:dyDescent="0.25">
      <c r="A435" s="56"/>
    </row>
    <row r="436" spans="1:1" x14ac:dyDescent="0.25">
      <c r="A436" s="56"/>
    </row>
    <row r="437" spans="1:1" x14ac:dyDescent="0.25">
      <c r="A437" s="56"/>
    </row>
    <row r="438" spans="1:1" x14ac:dyDescent="0.25">
      <c r="A438" s="56"/>
    </row>
    <row r="439" spans="1:1" x14ac:dyDescent="0.25">
      <c r="A439" s="56"/>
    </row>
    <row r="440" spans="1:1" x14ac:dyDescent="0.25">
      <c r="A440" s="56"/>
    </row>
    <row r="441" spans="1:1" x14ac:dyDescent="0.25">
      <c r="A441" s="56"/>
    </row>
    <row r="442" spans="1:1" x14ac:dyDescent="0.25">
      <c r="A442" s="56"/>
    </row>
    <row r="443" spans="1:1" x14ac:dyDescent="0.25">
      <c r="A443" s="56"/>
    </row>
    <row r="444" spans="1:1" x14ac:dyDescent="0.25">
      <c r="A444" s="56"/>
    </row>
    <row r="445" spans="1:1" x14ac:dyDescent="0.25">
      <c r="A445" s="56"/>
    </row>
    <row r="446" spans="1:1" x14ac:dyDescent="0.25">
      <c r="A446" s="56"/>
    </row>
    <row r="447" spans="1:1" x14ac:dyDescent="0.25">
      <c r="A447" s="56"/>
    </row>
    <row r="448" spans="1:1" x14ac:dyDescent="0.25">
      <c r="A448" s="56"/>
    </row>
    <row r="449" spans="1:1" x14ac:dyDescent="0.25">
      <c r="A449" s="56"/>
    </row>
    <row r="450" spans="1:1" x14ac:dyDescent="0.25">
      <c r="A450" s="56"/>
    </row>
    <row r="451" spans="1:1" x14ac:dyDescent="0.25">
      <c r="A451" s="56"/>
    </row>
    <row r="452" spans="1:1" x14ac:dyDescent="0.25">
      <c r="A452" s="56"/>
    </row>
    <row r="453" spans="1:1" x14ac:dyDescent="0.25">
      <c r="A453" s="56"/>
    </row>
    <row r="454" spans="1:1" x14ac:dyDescent="0.25">
      <c r="A454" s="56"/>
    </row>
    <row r="455" spans="1:1" x14ac:dyDescent="0.25">
      <c r="A455" s="56"/>
    </row>
  </sheetData>
  <autoFilter ref="C9:C86" xr:uid="{00000000-0009-0000-0000-000003000000}"/>
  <sortState xmlns:xlrd2="http://schemas.microsoft.com/office/spreadsheetml/2017/richdata2" ref="B10:B81">
    <sortCondition ref="B10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08C02-5800-4798-A98D-9927D6F9F076}">
  <dimension ref="A1:H448"/>
  <sheetViews>
    <sheetView showGridLines="0" workbookViewId="0">
      <pane ySplit="9" topLeftCell="A10" activePane="bottomLeft" state="frozen"/>
      <selection activeCell="A9" sqref="A9"/>
      <selection pane="bottomLeft" activeCell="A9" sqref="A9"/>
    </sheetView>
  </sheetViews>
  <sheetFormatPr defaultRowHeight="15" x14ac:dyDescent="0.2"/>
  <cols>
    <col min="2" max="2" width="14.33203125" customWidth="1"/>
    <col min="5" max="5" width="7" style="126" customWidth="1"/>
    <col min="6" max="6" width="16" style="126" customWidth="1"/>
    <col min="7" max="7" width="16.5" style="127" customWidth="1"/>
    <col min="8" max="8" width="8.5" style="127" customWidth="1"/>
  </cols>
  <sheetData>
    <row r="1" spans="1:8" x14ac:dyDescent="0.2">
      <c r="A1" s="108" t="s">
        <v>1017</v>
      </c>
    </row>
    <row r="2" spans="1:8" hidden="1" x14ac:dyDescent="0.2"/>
    <row r="3" spans="1:8" hidden="1" x14ac:dyDescent="0.2"/>
    <row r="4" spans="1:8" hidden="1" x14ac:dyDescent="0.2"/>
    <row r="5" spans="1:8" hidden="1" x14ac:dyDescent="0.2"/>
    <row r="8" spans="1:8" ht="11.85" customHeight="1" x14ac:dyDescent="0.2">
      <c r="E8" s="128" t="s">
        <v>1031</v>
      </c>
      <c r="F8" s="136"/>
      <c r="G8" s="137"/>
      <c r="H8" s="137"/>
    </row>
    <row r="9" spans="1:8" ht="38.25" x14ac:dyDescent="0.2">
      <c r="A9" s="68" t="s">
        <v>1006</v>
      </c>
      <c r="B9" s="68" t="s">
        <v>1014</v>
      </c>
      <c r="C9" s="68" t="s">
        <v>1015</v>
      </c>
      <c r="E9" s="129" t="s">
        <v>107</v>
      </c>
      <c r="F9" s="130" t="s">
        <v>1028</v>
      </c>
      <c r="G9" s="131" t="s">
        <v>1030</v>
      </c>
      <c r="H9" s="131" t="s">
        <v>1006</v>
      </c>
    </row>
    <row r="10" spans="1:8" ht="12.75" x14ac:dyDescent="0.2">
      <c r="A10" s="138">
        <v>1</v>
      </c>
      <c r="B10" s="139"/>
      <c r="C10" s="140">
        <v>5.9900000000000002E-2</v>
      </c>
      <c r="E10" s="132">
        <v>1</v>
      </c>
      <c r="F10" s="125" t="s">
        <v>108</v>
      </c>
      <c r="G10" s="133">
        <v>0.31569999999999998</v>
      </c>
      <c r="H10" s="134">
        <v>6</v>
      </c>
    </row>
    <row r="11" spans="1:8" ht="12.75" x14ac:dyDescent="0.2">
      <c r="A11" s="138">
        <v>2</v>
      </c>
      <c r="B11" s="139"/>
      <c r="C11" s="140">
        <v>0.11990000000000001</v>
      </c>
      <c r="E11" s="132">
        <v>2</v>
      </c>
      <c r="F11" s="125" t="s">
        <v>109</v>
      </c>
      <c r="G11" s="133">
        <v>0</v>
      </c>
      <c r="H11" s="134">
        <v>0</v>
      </c>
    </row>
    <row r="12" spans="1:8" ht="12.75" x14ac:dyDescent="0.2">
      <c r="A12" s="138">
        <v>3</v>
      </c>
      <c r="B12" s="139"/>
      <c r="C12" s="140">
        <v>0.1799</v>
      </c>
      <c r="E12" s="132">
        <v>3</v>
      </c>
      <c r="F12" s="125" t="s">
        <v>110</v>
      </c>
      <c r="G12" s="133">
        <v>0.30919999999999997</v>
      </c>
      <c r="H12" s="134">
        <v>6</v>
      </c>
    </row>
    <row r="13" spans="1:8" ht="12.75" x14ac:dyDescent="0.2">
      <c r="A13" s="138">
        <v>4</v>
      </c>
      <c r="B13" s="139"/>
      <c r="C13" s="140">
        <v>0.2399</v>
      </c>
      <c r="E13" s="132">
        <v>4</v>
      </c>
      <c r="F13" s="125" t="s">
        <v>111</v>
      </c>
      <c r="G13" s="133">
        <v>0</v>
      </c>
      <c r="H13" s="134">
        <v>0</v>
      </c>
    </row>
    <row r="14" spans="1:8" ht="12.75" x14ac:dyDescent="0.2">
      <c r="A14" s="138">
        <v>5</v>
      </c>
      <c r="B14" s="139"/>
      <c r="C14" s="140">
        <v>0.2999</v>
      </c>
      <c r="E14" s="132">
        <v>5</v>
      </c>
      <c r="F14" s="125" t="s">
        <v>112</v>
      </c>
      <c r="G14" s="133">
        <v>0.376</v>
      </c>
      <c r="H14" s="134">
        <v>7</v>
      </c>
    </row>
    <row r="15" spans="1:8" ht="12.75" x14ac:dyDescent="0.2">
      <c r="A15" s="138">
        <v>6</v>
      </c>
      <c r="B15" s="139"/>
      <c r="C15" s="140">
        <v>0.3599</v>
      </c>
      <c r="E15" s="132">
        <v>6</v>
      </c>
      <c r="F15" s="125" t="s">
        <v>113</v>
      </c>
      <c r="G15" s="133">
        <v>0</v>
      </c>
      <c r="H15" s="134">
        <v>0</v>
      </c>
    </row>
    <row r="16" spans="1:8" ht="12.75" x14ac:dyDescent="0.2">
      <c r="A16" s="138">
        <v>7</v>
      </c>
      <c r="B16" s="139"/>
      <c r="C16" s="140">
        <v>0.4199</v>
      </c>
      <c r="E16" s="132">
        <v>7</v>
      </c>
      <c r="F16" s="125" t="s">
        <v>114</v>
      </c>
      <c r="G16" s="133">
        <v>0.30859999999999999</v>
      </c>
      <c r="H16" s="134">
        <v>6</v>
      </c>
    </row>
    <row r="17" spans="1:8" ht="12.75" x14ac:dyDescent="0.2">
      <c r="A17" s="138">
        <v>8</v>
      </c>
      <c r="B17" s="139"/>
      <c r="C17" s="140">
        <v>0.47989999999999999</v>
      </c>
      <c r="E17" s="132">
        <v>8</v>
      </c>
      <c r="F17" s="125" t="s">
        <v>115</v>
      </c>
      <c r="G17" s="133">
        <v>0.4219</v>
      </c>
      <c r="H17" s="134">
        <v>8</v>
      </c>
    </row>
    <row r="18" spans="1:8" ht="12.75" x14ac:dyDescent="0.2">
      <c r="A18" s="138">
        <v>9</v>
      </c>
      <c r="B18" s="139"/>
      <c r="C18" s="140">
        <v>0.53990000000000005</v>
      </c>
      <c r="E18" s="132">
        <v>9</v>
      </c>
      <c r="F18" s="125" t="s">
        <v>116</v>
      </c>
      <c r="G18" s="133">
        <v>0.1089</v>
      </c>
      <c r="H18" s="134">
        <v>2</v>
      </c>
    </row>
    <row r="19" spans="1:8" ht="12.75" x14ac:dyDescent="0.2">
      <c r="A19" s="141">
        <v>10</v>
      </c>
      <c r="B19" s="142"/>
      <c r="C19" s="140">
        <v>0.69989999999999997</v>
      </c>
      <c r="E19" s="132">
        <v>10</v>
      </c>
      <c r="F19" s="125" t="s">
        <v>117</v>
      </c>
      <c r="G19" s="133">
        <v>0.11559999999999999</v>
      </c>
      <c r="H19" s="134">
        <v>2</v>
      </c>
    </row>
    <row r="20" spans="1:8" ht="12.75" x14ac:dyDescent="0.2">
      <c r="A20" s="141">
        <v>11</v>
      </c>
      <c r="B20" s="142"/>
      <c r="C20" s="140">
        <v>0.79990000000000006</v>
      </c>
      <c r="E20" s="132">
        <v>11</v>
      </c>
      <c r="F20" s="125" t="s">
        <v>118</v>
      </c>
      <c r="G20" s="133">
        <v>0</v>
      </c>
      <c r="H20" s="134">
        <v>0</v>
      </c>
    </row>
    <row r="21" spans="1:8" ht="12.75" x14ac:dyDescent="0.2">
      <c r="A21" s="141">
        <v>12</v>
      </c>
      <c r="B21" s="142"/>
      <c r="C21" s="140">
        <v>1</v>
      </c>
      <c r="E21" s="132">
        <v>12</v>
      </c>
      <c r="F21" s="125" t="s">
        <v>119</v>
      </c>
      <c r="G21" s="133">
        <v>0</v>
      </c>
      <c r="H21" s="134">
        <v>0</v>
      </c>
    </row>
    <row r="22" spans="1:8" ht="12.75" x14ac:dyDescent="0.2">
      <c r="E22" s="132">
        <v>13</v>
      </c>
      <c r="F22" s="125" t="s">
        <v>120</v>
      </c>
      <c r="G22" s="133">
        <v>0</v>
      </c>
      <c r="H22" s="134">
        <v>0</v>
      </c>
    </row>
    <row r="23" spans="1:8" ht="12.75" x14ac:dyDescent="0.2">
      <c r="E23" s="132">
        <v>14</v>
      </c>
      <c r="F23" s="125" t="s">
        <v>121</v>
      </c>
      <c r="G23" s="133">
        <v>0.20080000000000001</v>
      </c>
      <c r="H23" s="134">
        <v>4</v>
      </c>
    </row>
    <row r="24" spans="1:8" ht="12.75" x14ac:dyDescent="0.2">
      <c r="E24" s="132">
        <v>15</v>
      </c>
      <c r="F24" s="125" t="s">
        <v>122</v>
      </c>
      <c r="G24" s="133">
        <v>0</v>
      </c>
      <c r="H24" s="134">
        <v>0</v>
      </c>
    </row>
    <row r="25" spans="1:8" ht="12.75" x14ac:dyDescent="0.2">
      <c r="E25" s="132">
        <v>16</v>
      </c>
      <c r="F25" s="125" t="s">
        <v>123</v>
      </c>
      <c r="G25" s="133">
        <v>0.37690000000000001</v>
      </c>
      <c r="H25" s="134">
        <v>7</v>
      </c>
    </row>
    <row r="26" spans="1:8" ht="12.75" x14ac:dyDescent="0.2">
      <c r="E26" s="132">
        <v>17</v>
      </c>
      <c r="F26" s="125" t="s">
        <v>124</v>
      </c>
      <c r="G26" s="133">
        <v>0.2467</v>
      </c>
      <c r="H26" s="134">
        <v>5</v>
      </c>
    </row>
    <row r="27" spans="1:8" ht="12.75" x14ac:dyDescent="0.2">
      <c r="E27" s="132">
        <v>18</v>
      </c>
      <c r="F27" s="125" t="s">
        <v>125</v>
      </c>
      <c r="G27" s="133">
        <v>0.39400000000000002</v>
      </c>
      <c r="H27" s="134">
        <v>7</v>
      </c>
    </row>
    <row r="28" spans="1:8" ht="12.75" x14ac:dyDescent="0.2">
      <c r="E28" s="132">
        <v>19</v>
      </c>
      <c r="F28" s="125" t="s">
        <v>126</v>
      </c>
      <c r="G28" s="133">
        <v>0</v>
      </c>
      <c r="H28" s="134">
        <v>0</v>
      </c>
    </row>
    <row r="29" spans="1:8" ht="12.75" x14ac:dyDescent="0.2">
      <c r="E29" s="132">
        <v>20</v>
      </c>
      <c r="F29" s="125" t="s">
        <v>127</v>
      </c>
      <c r="G29" s="133">
        <v>0.4521</v>
      </c>
      <c r="H29" s="134">
        <v>8</v>
      </c>
    </row>
    <row r="30" spans="1:8" ht="12.75" x14ac:dyDescent="0.2">
      <c r="E30" s="132">
        <v>21</v>
      </c>
      <c r="F30" s="125" t="s">
        <v>128</v>
      </c>
      <c r="G30" s="133">
        <v>0</v>
      </c>
      <c r="H30" s="134">
        <v>0</v>
      </c>
    </row>
    <row r="31" spans="1:8" ht="12.75" x14ac:dyDescent="0.2">
      <c r="E31" s="132">
        <v>22</v>
      </c>
      <c r="F31" s="125" t="s">
        <v>129</v>
      </c>
      <c r="G31" s="133">
        <v>0</v>
      </c>
      <c r="H31" s="134">
        <v>0</v>
      </c>
    </row>
    <row r="32" spans="1:8" ht="12.75" x14ac:dyDescent="0.2">
      <c r="E32" s="132">
        <v>23</v>
      </c>
      <c r="F32" s="125" t="s">
        <v>130</v>
      </c>
      <c r="G32" s="133">
        <v>0.13370000000000001</v>
      </c>
      <c r="H32" s="134">
        <v>3</v>
      </c>
    </row>
    <row r="33" spans="5:8" ht="12.75" x14ac:dyDescent="0.2">
      <c r="E33" s="132">
        <v>24</v>
      </c>
      <c r="F33" s="125" t="s">
        <v>131</v>
      </c>
      <c r="G33" s="133">
        <v>0.2389</v>
      </c>
      <c r="H33" s="134">
        <v>4</v>
      </c>
    </row>
    <row r="34" spans="5:8" ht="12.75" x14ac:dyDescent="0.2">
      <c r="E34" s="132">
        <v>25</v>
      </c>
      <c r="F34" s="125" t="s">
        <v>132</v>
      </c>
      <c r="G34" s="133">
        <v>0.2646</v>
      </c>
      <c r="H34" s="134">
        <v>5</v>
      </c>
    </row>
    <row r="35" spans="5:8" ht="12.75" x14ac:dyDescent="0.2">
      <c r="E35" s="132">
        <v>26</v>
      </c>
      <c r="F35" s="125" t="s">
        <v>133</v>
      </c>
      <c r="G35" s="133">
        <v>9.3399999999999997E-2</v>
      </c>
      <c r="H35" s="134">
        <v>2</v>
      </c>
    </row>
    <row r="36" spans="5:8" ht="12.75" x14ac:dyDescent="0.2">
      <c r="E36" s="132">
        <v>27</v>
      </c>
      <c r="F36" s="125" t="s">
        <v>134</v>
      </c>
      <c r="G36" s="133">
        <v>0.22950000000000001</v>
      </c>
      <c r="H36" s="134">
        <v>4</v>
      </c>
    </row>
    <row r="37" spans="5:8" ht="12.75" x14ac:dyDescent="0.2">
      <c r="E37" s="132">
        <v>28</v>
      </c>
      <c r="F37" s="125" t="s">
        <v>135</v>
      </c>
      <c r="G37" s="133">
        <v>0</v>
      </c>
      <c r="H37" s="134">
        <v>0</v>
      </c>
    </row>
    <row r="38" spans="5:8" ht="12.75" x14ac:dyDescent="0.2">
      <c r="E38" s="132">
        <v>29</v>
      </c>
      <c r="F38" s="125" t="s">
        <v>136</v>
      </c>
      <c r="G38" s="133">
        <v>0</v>
      </c>
      <c r="H38" s="134">
        <v>0</v>
      </c>
    </row>
    <row r="39" spans="5:8" ht="12.75" x14ac:dyDescent="0.2">
      <c r="E39" s="132">
        <v>30</v>
      </c>
      <c r="F39" s="125" t="s">
        <v>137</v>
      </c>
      <c r="G39" s="133">
        <v>0.307</v>
      </c>
      <c r="H39" s="134">
        <v>6</v>
      </c>
    </row>
    <row r="40" spans="5:8" ht="12.75" x14ac:dyDescent="0.2">
      <c r="E40" s="132">
        <v>31</v>
      </c>
      <c r="F40" s="125" t="s">
        <v>138</v>
      </c>
      <c r="G40" s="133">
        <v>0.23269999999999999</v>
      </c>
      <c r="H40" s="134">
        <v>4</v>
      </c>
    </row>
    <row r="41" spans="5:8" ht="12.75" x14ac:dyDescent="0.2">
      <c r="E41" s="132">
        <v>32</v>
      </c>
      <c r="F41" s="125" t="s">
        <v>139</v>
      </c>
      <c r="G41" s="133">
        <v>0</v>
      </c>
      <c r="H41" s="134">
        <v>0</v>
      </c>
    </row>
    <row r="42" spans="5:8" ht="12.75" x14ac:dyDescent="0.2">
      <c r="E42" s="132">
        <v>33</v>
      </c>
      <c r="F42" s="125" t="s">
        <v>140</v>
      </c>
      <c r="G42" s="133">
        <v>0</v>
      </c>
      <c r="H42" s="134">
        <v>0</v>
      </c>
    </row>
    <row r="43" spans="5:8" ht="12.75" x14ac:dyDescent="0.2">
      <c r="E43" s="132">
        <v>34</v>
      </c>
      <c r="F43" s="125" t="s">
        <v>141</v>
      </c>
      <c r="G43" s="133">
        <v>0</v>
      </c>
      <c r="H43" s="134">
        <v>0</v>
      </c>
    </row>
    <row r="44" spans="5:8" ht="12.75" x14ac:dyDescent="0.2">
      <c r="E44" s="132">
        <v>35</v>
      </c>
      <c r="F44" s="125" t="s">
        <v>142</v>
      </c>
      <c r="G44" s="133">
        <v>0.77949999999999997</v>
      </c>
      <c r="H44" s="134">
        <v>11</v>
      </c>
    </row>
    <row r="45" spans="5:8" ht="12.75" x14ac:dyDescent="0.2">
      <c r="E45" s="132">
        <v>36</v>
      </c>
      <c r="F45" s="125" t="s">
        <v>143</v>
      </c>
      <c r="G45" s="133">
        <v>0.33139999999999997</v>
      </c>
      <c r="H45" s="134">
        <v>6</v>
      </c>
    </row>
    <row r="46" spans="5:8" ht="12.75" x14ac:dyDescent="0.2">
      <c r="E46" s="132">
        <v>37</v>
      </c>
      <c r="F46" s="125" t="s">
        <v>144</v>
      </c>
      <c r="G46" s="133">
        <v>0</v>
      </c>
      <c r="H46" s="134">
        <v>0</v>
      </c>
    </row>
    <row r="47" spans="5:8" ht="12.75" x14ac:dyDescent="0.2">
      <c r="E47" s="132">
        <v>38</v>
      </c>
      <c r="F47" s="125" t="s">
        <v>145</v>
      </c>
      <c r="G47" s="133">
        <v>8.4000000000000005E-2</v>
      </c>
      <c r="H47" s="134">
        <v>2</v>
      </c>
    </row>
    <row r="48" spans="5:8" ht="12.75" x14ac:dyDescent="0.2">
      <c r="E48" s="132">
        <v>39</v>
      </c>
      <c r="F48" s="125" t="s">
        <v>146</v>
      </c>
      <c r="G48" s="133">
        <v>0</v>
      </c>
      <c r="H48" s="134">
        <v>0</v>
      </c>
    </row>
    <row r="49" spans="5:8" ht="12.75" x14ac:dyDescent="0.2">
      <c r="E49" s="132">
        <v>40</v>
      </c>
      <c r="F49" s="125" t="s">
        <v>147</v>
      </c>
      <c r="G49" s="133">
        <v>0.24179999999999999</v>
      </c>
      <c r="H49" s="134">
        <v>5</v>
      </c>
    </row>
    <row r="50" spans="5:8" ht="12.75" x14ac:dyDescent="0.2">
      <c r="E50" s="132">
        <v>41</v>
      </c>
      <c r="F50" s="125" t="s">
        <v>148</v>
      </c>
      <c r="G50" s="133">
        <v>0.3382</v>
      </c>
      <c r="H50" s="134">
        <v>6</v>
      </c>
    </row>
    <row r="51" spans="5:8" ht="12.75" x14ac:dyDescent="0.2">
      <c r="E51" s="132">
        <v>42</v>
      </c>
      <c r="F51" s="125" t="s">
        <v>149</v>
      </c>
      <c r="G51" s="133">
        <v>0</v>
      </c>
      <c r="H51" s="134">
        <v>0</v>
      </c>
    </row>
    <row r="52" spans="5:8" ht="12.75" x14ac:dyDescent="0.2">
      <c r="E52" s="132">
        <v>43</v>
      </c>
      <c r="F52" s="125" t="s">
        <v>150</v>
      </c>
      <c r="G52" s="133">
        <v>0.27339999999999998</v>
      </c>
      <c r="H52" s="134">
        <v>5</v>
      </c>
    </row>
    <row r="53" spans="5:8" ht="12.75" x14ac:dyDescent="0.2">
      <c r="E53" s="132">
        <v>44</v>
      </c>
      <c r="F53" s="125" t="s">
        <v>151</v>
      </c>
      <c r="G53" s="133">
        <v>0.83040000000000003</v>
      </c>
      <c r="H53" s="134">
        <v>12</v>
      </c>
    </row>
    <row r="54" spans="5:8" ht="12.75" x14ac:dyDescent="0.2">
      <c r="E54" s="132">
        <v>45</v>
      </c>
      <c r="F54" s="125" t="s">
        <v>152</v>
      </c>
      <c r="G54" s="133">
        <v>0.38200000000000001</v>
      </c>
      <c r="H54" s="134">
        <v>7</v>
      </c>
    </row>
    <row r="55" spans="5:8" ht="12.75" x14ac:dyDescent="0.2">
      <c r="E55" s="132">
        <v>46</v>
      </c>
      <c r="F55" s="125" t="s">
        <v>153</v>
      </c>
      <c r="G55" s="133">
        <v>0.1198</v>
      </c>
      <c r="H55" s="134">
        <v>2</v>
      </c>
    </row>
    <row r="56" spans="5:8" ht="12.75" x14ac:dyDescent="0.2">
      <c r="E56" s="132">
        <v>47</v>
      </c>
      <c r="F56" s="125" t="s">
        <v>154</v>
      </c>
      <c r="G56" s="133">
        <v>0</v>
      </c>
      <c r="H56" s="134">
        <v>0</v>
      </c>
    </row>
    <row r="57" spans="5:8" ht="12.75" x14ac:dyDescent="0.2">
      <c r="E57" s="132">
        <v>48</v>
      </c>
      <c r="F57" s="125" t="s">
        <v>155</v>
      </c>
      <c r="G57" s="133">
        <v>0.16489999999999999</v>
      </c>
      <c r="H57" s="134">
        <v>3</v>
      </c>
    </row>
    <row r="58" spans="5:8" ht="12.75" x14ac:dyDescent="0.2">
      <c r="E58" s="132">
        <v>49</v>
      </c>
      <c r="F58" s="125" t="s">
        <v>156</v>
      </c>
      <c r="G58" s="133">
        <v>0.47460000000000002</v>
      </c>
      <c r="H58" s="134">
        <v>8</v>
      </c>
    </row>
    <row r="59" spans="5:8" ht="12.75" x14ac:dyDescent="0.2">
      <c r="E59" s="132">
        <v>50</v>
      </c>
      <c r="F59" s="125" t="s">
        <v>157</v>
      </c>
      <c r="G59" s="133">
        <v>0.19040000000000001</v>
      </c>
      <c r="H59" s="134">
        <v>4</v>
      </c>
    </row>
    <row r="60" spans="5:8" ht="12.75" x14ac:dyDescent="0.2">
      <c r="E60" s="132">
        <v>51</v>
      </c>
      <c r="F60" s="125" t="s">
        <v>158</v>
      </c>
      <c r="G60" s="133">
        <v>5.1400000000000001E-2</v>
      </c>
      <c r="H60" s="134">
        <v>1</v>
      </c>
    </row>
    <row r="61" spans="5:8" ht="12.75" x14ac:dyDescent="0.2">
      <c r="E61" s="132">
        <v>52</v>
      </c>
      <c r="F61" s="125" t="s">
        <v>159</v>
      </c>
      <c r="G61" s="133">
        <v>0.28010000000000002</v>
      </c>
      <c r="H61" s="134">
        <v>5</v>
      </c>
    </row>
    <row r="62" spans="5:8" ht="12.75" x14ac:dyDescent="0.2">
      <c r="E62" s="132">
        <v>53</v>
      </c>
      <c r="F62" s="125" t="s">
        <v>160</v>
      </c>
      <c r="G62" s="133">
        <v>0</v>
      </c>
      <c r="H62" s="134">
        <v>0</v>
      </c>
    </row>
    <row r="63" spans="5:8" ht="12.75" x14ac:dyDescent="0.2">
      <c r="E63" s="132">
        <v>54</v>
      </c>
      <c r="F63" s="125" t="s">
        <v>161</v>
      </c>
      <c r="G63" s="133">
        <v>0</v>
      </c>
      <c r="H63" s="134">
        <v>0</v>
      </c>
    </row>
    <row r="64" spans="5:8" ht="12.75" x14ac:dyDescent="0.2">
      <c r="E64" s="132">
        <v>55</v>
      </c>
      <c r="F64" s="125" t="s">
        <v>162</v>
      </c>
      <c r="G64" s="133">
        <v>0</v>
      </c>
      <c r="H64" s="134">
        <v>0</v>
      </c>
    </row>
    <row r="65" spans="5:8" ht="12.75" x14ac:dyDescent="0.2">
      <c r="E65" s="132">
        <v>56</v>
      </c>
      <c r="F65" s="125" t="s">
        <v>163</v>
      </c>
      <c r="G65" s="133">
        <v>0.1646</v>
      </c>
      <c r="H65" s="134">
        <v>3</v>
      </c>
    </row>
    <row r="66" spans="5:8" ht="12.75" x14ac:dyDescent="0.2">
      <c r="E66" s="132">
        <v>57</v>
      </c>
      <c r="F66" s="125" t="s">
        <v>164</v>
      </c>
      <c r="G66" s="133">
        <v>0.86550000000000005</v>
      </c>
      <c r="H66" s="134">
        <v>12</v>
      </c>
    </row>
    <row r="67" spans="5:8" ht="12.75" x14ac:dyDescent="0.2">
      <c r="E67" s="132">
        <v>58</v>
      </c>
      <c r="F67" s="125" t="s">
        <v>165</v>
      </c>
      <c r="G67" s="133">
        <v>0</v>
      </c>
      <c r="H67" s="134">
        <v>0</v>
      </c>
    </row>
    <row r="68" spans="5:8" ht="12.75" x14ac:dyDescent="0.2">
      <c r="E68" s="132">
        <v>59</v>
      </c>
      <c r="F68" s="125" t="s">
        <v>166</v>
      </c>
      <c r="G68" s="133">
        <v>0</v>
      </c>
      <c r="H68" s="134">
        <v>0</v>
      </c>
    </row>
    <row r="69" spans="5:8" ht="12.75" x14ac:dyDescent="0.2">
      <c r="E69" s="132">
        <v>60</v>
      </c>
      <c r="F69" s="125" t="s">
        <v>167</v>
      </c>
      <c r="G69" s="133">
        <v>0</v>
      </c>
      <c r="H69" s="134">
        <v>0</v>
      </c>
    </row>
    <row r="70" spans="5:8" ht="12.75" x14ac:dyDescent="0.2">
      <c r="E70" s="132">
        <v>61</v>
      </c>
      <c r="F70" s="125" t="s">
        <v>168</v>
      </c>
      <c r="G70" s="133">
        <v>0.69059999999999999</v>
      </c>
      <c r="H70" s="134">
        <v>10</v>
      </c>
    </row>
    <row r="71" spans="5:8" ht="12.75" x14ac:dyDescent="0.2">
      <c r="E71" s="132">
        <v>62</v>
      </c>
      <c r="F71" s="125" t="s">
        <v>169</v>
      </c>
      <c r="G71" s="133">
        <v>0</v>
      </c>
      <c r="H71" s="134">
        <v>0</v>
      </c>
    </row>
    <row r="72" spans="5:8" ht="12.75" x14ac:dyDescent="0.2">
      <c r="E72" s="132">
        <v>63</v>
      </c>
      <c r="F72" s="125" t="s">
        <v>170</v>
      </c>
      <c r="G72" s="133">
        <v>0.375</v>
      </c>
      <c r="H72" s="134">
        <v>7</v>
      </c>
    </row>
    <row r="73" spans="5:8" ht="12.75" x14ac:dyDescent="0.2">
      <c r="E73" s="132">
        <v>64</v>
      </c>
      <c r="F73" s="125" t="s">
        <v>171</v>
      </c>
      <c r="G73" s="133">
        <v>0.50649999999999995</v>
      </c>
      <c r="H73" s="134">
        <v>9</v>
      </c>
    </row>
    <row r="74" spans="5:8" ht="12.75" x14ac:dyDescent="0.2">
      <c r="E74" s="132">
        <v>65</v>
      </c>
      <c r="F74" s="125" t="s">
        <v>172</v>
      </c>
      <c r="G74" s="133">
        <v>7.5300000000000006E-2</v>
      </c>
      <c r="H74" s="134">
        <v>2</v>
      </c>
    </row>
    <row r="75" spans="5:8" ht="12.75" x14ac:dyDescent="0.2">
      <c r="E75" s="132">
        <v>66</v>
      </c>
      <c r="F75" s="125" t="s">
        <v>173</v>
      </c>
      <c r="G75" s="133">
        <v>0</v>
      </c>
      <c r="H75" s="134">
        <v>0</v>
      </c>
    </row>
    <row r="76" spans="5:8" ht="12.75" x14ac:dyDescent="0.2">
      <c r="E76" s="132">
        <v>67</v>
      </c>
      <c r="F76" s="125" t="s">
        <v>174</v>
      </c>
      <c r="G76" s="133">
        <v>9.4200000000000006E-2</v>
      </c>
      <c r="H76" s="134">
        <v>2</v>
      </c>
    </row>
    <row r="77" spans="5:8" ht="12.75" x14ac:dyDescent="0.2">
      <c r="E77" s="132">
        <v>68</v>
      </c>
      <c r="F77" s="125" t="s">
        <v>175</v>
      </c>
      <c r="G77" s="133">
        <v>0.28810000000000002</v>
      </c>
      <c r="H77" s="134">
        <v>5</v>
      </c>
    </row>
    <row r="78" spans="5:8" ht="12.75" x14ac:dyDescent="0.2">
      <c r="E78" s="132">
        <v>69</v>
      </c>
      <c r="F78" s="125" t="s">
        <v>176</v>
      </c>
      <c r="G78" s="133">
        <v>0</v>
      </c>
      <c r="H78" s="134">
        <v>0</v>
      </c>
    </row>
    <row r="79" spans="5:8" ht="12.75" x14ac:dyDescent="0.2">
      <c r="E79" s="132">
        <v>70</v>
      </c>
      <c r="F79" s="125" t="s">
        <v>177</v>
      </c>
      <c r="G79" s="133">
        <v>0</v>
      </c>
      <c r="H79" s="134">
        <v>0</v>
      </c>
    </row>
    <row r="80" spans="5:8" ht="12.75" x14ac:dyDescent="0.2">
      <c r="E80" s="132">
        <v>71</v>
      </c>
      <c r="F80" s="125" t="s">
        <v>178</v>
      </c>
      <c r="G80" s="133">
        <v>0.22589999999999999</v>
      </c>
      <c r="H80" s="134">
        <v>4</v>
      </c>
    </row>
    <row r="81" spans="5:8" ht="12.75" x14ac:dyDescent="0.2">
      <c r="E81" s="132">
        <v>72</v>
      </c>
      <c r="F81" s="125" t="s">
        <v>179</v>
      </c>
      <c r="G81" s="133">
        <v>0.2823</v>
      </c>
      <c r="H81" s="134">
        <v>5</v>
      </c>
    </row>
    <row r="82" spans="5:8" ht="12.75" x14ac:dyDescent="0.2">
      <c r="E82" s="132">
        <v>73</v>
      </c>
      <c r="F82" s="125" t="s">
        <v>180</v>
      </c>
      <c r="G82" s="133">
        <v>0.28339999999999999</v>
      </c>
      <c r="H82" s="134">
        <v>5</v>
      </c>
    </row>
    <row r="83" spans="5:8" ht="12.75" x14ac:dyDescent="0.2">
      <c r="E83" s="132">
        <v>74</v>
      </c>
      <c r="F83" s="125" t="s">
        <v>181</v>
      </c>
      <c r="G83" s="133">
        <v>0.23569999999999999</v>
      </c>
      <c r="H83" s="134">
        <v>4</v>
      </c>
    </row>
    <row r="84" spans="5:8" ht="12.75" x14ac:dyDescent="0.2">
      <c r="E84" s="132">
        <v>75</v>
      </c>
      <c r="F84" s="125" t="s">
        <v>182</v>
      </c>
      <c r="G84" s="133">
        <v>0</v>
      </c>
      <c r="H84" s="134">
        <v>0</v>
      </c>
    </row>
    <row r="85" spans="5:8" ht="12.75" x14ac:dyDescent="0.2">
      <c r="E85" s="132">
        <v>76</v>
      </c>
      <c r="F85" s="125" t="s">
        <v>183</v>
      </c>
      <c r="G85" s="133">
        <v>0</v>
      </c>
      <c r="H85" s="134">
        <v>0</v>
      </c>
    </row>
    <row r="86" spans="5:8" ht="12.75" x14ac:dyDescent="0.2">
      <c r="E86" s="132">
        <v>77</v>
      </c>
      <c r="F86" s="125" t="s">
        <v>184</v>
      </c>
      <c r="G86" s="133">
        <v>0.20899999999999999</v>
      </c>
      <c r="H86" s="134">
        <v>4</v>
      </c>
    </row>
    <row r="87" spans="5:8" ht="12.75" x14ac:dyDescent="0.2">
      <c r="E87" s="132">
        <v>78</v>
      </c>
      <c r="F87" s="125" t="s">
        <v>185</v>
      </c>
      <c r="G87" s="133">
        <v>3.4000000000000002E-2</v>
      </c>
      <c r="H87" s="134">
        <v>1</v>
      </c>
    </row>
    <row r="88" spans="5:8" ht="12.75" x14ac:dyDescent="0.2">
      <c r="E88" s="132">
        <v>79</v>
      </c>
      <c r="F88" s="125" t="s">
        <v>186</v>
      </c>
      <c r="G88" s="133">
        <v>0.30940000000000001</v>
      </c>
      <c r="H88" s="134">
        <v>6</v>
      </c>
    </row>
    <row r="89" spans="5:8" ht="12.75" x14ac:dyDescent="0.2">
      <c r="E89" s="132">
        <v>80</v>
      </c>
      <c r="F89" s="125" t="s">
        <v>187</v>
      </c>
      <c r="G89" s="133">
        <v>0</v>
      </c>
      <c r="H89" s="134">
        <v>0</v>
      </c>
    </row>
    <row r="90" spans="5:8" ht="12.75" x14ac:dyDescent="0.2">
      <c r="E90" s="132">
        <v>81</v>
      </c>
      <c r="F90" s="125" t="s">
        <v>188</v>
      </c>
      <c r="G90" s="133">
        <v>0</v>
      </c>
      <c r="H90" s="134">
        <v>0</v>
      </c>
    </row>
    <row r="91" spans="5:8" ht="12.75" x14ac:dyDescent="0.2">
      <c r="E91" s="132">
        <v>82</v>
      </c>
      <c r="F91" s="125" t="s">
        <v>189</v>
      </c>
      <c r="G91" s="133">
        <v>7.51E-2</v>
      </c>
      <c r="H91" s="134">
        <v>2</v>
      </c>
    </row>
    <row r="92" spans="5:8" ht="12.75" x14ac:dyDescent="0.2">
      <c r="E92" s="132">
        <v>83</v>
      </c>
      <c r="F92" s="125" t="s">
        <v>190</v>
      </c>
      <c r="G92" s="133">
        <v>0.2457</v>
      </c>
      <c r="H92" s="134">
        <v>5</v>
      </c>
    </row>
    <row r="93" spans="5:8" ht="12.75" x14ac:dyDescent="0.2">
      <c r="E93" s="132">
        <v>84</v>
      </c>
      <c r="F93" s="125" t="s">
        <v>191</v>
      </c>
      <c r="G93" s="133">
        <v>0</v>
      </c>
      <c r="H93" s="134">
        <v>0</v>
      </c>
    </row>
    <row r="94" spans="5:8" ht="12.75" x14ac:dyDescent="0.2">
      <c r="E94" s="132">
        <v>85</v>
      </c>
      <c r="F94" s="125" t="s">
        <v>192</v>
      </c>
      <c r="G94" s="133">
        <v>0.43169999999999997</v>
      </c>
      <c r="H94" s="134">
        <v>8</v>
      </c>
    </row>
    <row r="95" spans="5:8" ht="12.75" x14ac:dyDescent="0.2">
      <c r="E95" s="132">
        <v>86</v>
      </c>
      <c r="F95" s="125" t="s">
        <v>193</v>
      </c>
      <c r="G95" s="133">
        <v>0.36809999999999998</v>
      </c>
      <c r="H95" s="134">
        <v>7</v>
      </c>
    </row>
    <row r="96" spans="5:8" ht="12.75" x14ac:dyDescent="0.2">
      <c r="E96" s="132">
        <v>87</v>
      </c>
      <c r="F96" s="125" t="s">
        <v>194</v>
      </c>
      <c r="G96" s="133">
        <v>0.24970000000000001</v>
      </c>
      <c r="H96" s="134">
        <v>5</v>
      </c>
    </row>
    <row r="97" spans="5:8" ht="12.75" x14ac:dyDescent="0.2">
      <c r="E97" s="132">
        <v>88</v>
      </c>
      <c r="F97" s="125" t="s">
        <v>195</v>
      </c>
      <c r="G97" s="133">
        <v>0.18410000000000001</v>
      </c>
      <c r="H97" s="134">
        <v>4</v>
      </c>
    </row>
    <row r="98" spans="5:8" ht="12.75" x14ac:dyDescent="0.2">
      <c r="E98" s="132">
        <v>89</v>
      </c>
      <c r="F98" s="125" t="s">
        <v>196</v>
      </c>
      <c r="G98" s="133">
        <v>0.4526</v>
      </c>
      <c r="H98" s="134">
        <v>8</v>
      </c>
    </row>
    <row r="99" spans="5:8" ht="12.75" x14ac:dyDescent="0.2">
      <c r="E99" s="132">
        <v>90</v>
      </c>
      <c r="F99" s="125" t="s">
        <v>197</v>
      </c>
      <c r="G99" s="133">
        <v>0</v>
      </c>
      <c r="H99" s="134">
        <v>0</v>
      </c>
    </row>
    <row r="100" spans="5:8" ht="12.75" x14ac:dyDescent="0.2">
      <c r="E100" s="132">
        <v>91</v>
      </c>
      <c r="F100" s="125" t="s">
        <v>198</v>
      </c>
      <c r="G100" s="133">
        <v>0.46150000000000002</v>
      </c>
      <c r="H100" s="134">
        <v>8</v>
      </c>
    </row>
    <row r="101" spans="5:8" ht="12.75" x14ac:dyDescent="0.2">
      <c r="E101" s="132">
        <v>92</v>
      </c>
      <c r="F101" s="125" t="s">
        <v>199</v>
      </c>
      <c r="G101" s="133">
        <v>0</v>
      </c>
      <c r="H101" s="134">
        <v>0</v>
      </c>
    </row>
    <row r="102" spans="5:8" ht="12.75" x14ac:dyDescent="0.2">
      <c r="E102" s="132">
        <v>93</v>
      </c>
      <c r="F102" s="125" t="s">
        <v>200</v>
      </c>
      <c r="G102" s="133">
        <v>0.78979999999999995</v>
      </c>
      <c r="H102" s="134">
        <v>11</v>
      </c>
    </row>
    <row r="103" spans="5:8" ht="12.75" x14ac:dyDescent="0.2">
      <c r="E103" s="132">
        <v>94</v>
      </c>
      <c r="F103" s="125" t="s">
        <v>201</v>
      </c>
      <c r="G103" s="133">
        <v>0.35909999999999997</v>
      </c>
      <c r="H103" s="134">
        <v>6</v>
      </c>
    </row>
    <row r="104" spans="5:8" ht="12.75" x14ac:dyDescent="0.2">
      <c r="E104" s="132">
        <v>95</v>
      </c>
      <c r="F104" s="125" t="s">
        <v>202</v>
      </c>
      <c r="G104" s="133">
        <v>0.78539999999999999</v>
      </c>
      <c r="H104" s="134">
        <v>11</v>
      </c>
    </row>
    <row r="105" spans="5:8" ht="12.75" x14ac:dyDescent="0.2">
      <c r="E105" s="132">
        <v>96</v>
      </c>
      <c r="F105" s="125" t="s">
        <v>203</v>
      </c>
      <c r="G105" s="133">
        <v>0.35470000000000002</v>
      </c>
      <c r="H105" s="134">
        <v>6</v>
      </c>
    </row>
    <row r="106" spans="5:8" ht="12.75" x14ac:dyDescent="0.2">
      <c r="E106" s="132">
        <v>97</v>
      </c>
      <c r="F106" s="125" t="s">
        <v>204</v>
      </c>
      <c r="G106" s="133">
        <v>0.76170000000000004</v>
      </c>
      <c r="H106" s="134">
        <v>11</v>
      </c>
    </row>
    <row r="107" spans="5:8" ht="12.75" x14ac:dyDescent="0.2">
      <c r="E107" s="132">
        <v>98</v>
      </c>
      <c r="F107" s="125" t="s">
        <v>205</v>
      </c>
      <c r="G107" s="133">
        <v>0.35799999999999998</v>
      </c>
      <c r="H107" s="134">
        <v>6</v>
      </c>
    </row>
    <row r="108" spans="5:8" ht="12.75" x14ac:dyDescent="0.2">
      <c r="E108" s="132">
        <v>99</v>
      </c>
      <c r="F108" s="125" t="s">
        <v>206</v>
      </c>
      <c r="G108" s="133">
        <v>0.20580000000000001</v>
      </c>
      <c r="H108" s="134">
        <v>4</v>
      </c>
    </row>
    <row r="109" spans="5:8" ht="12.75" x14ac:dyDescent="0.2">
      <c r="E109" s="132">
        <v>100</v>
      </c>
      <c r="F109" s="125" t="s">
        <v>207</v>
      </c>
      <c r="G109" s="133">
        <v>0.48060000000000003</v>
      </c>
      <c r="H109" s="134">
        <v>9</v>
      </c>
    </row>
    <row r="110" spans="5:8" ht="12.75" x14ac:dyDescent="0.2">
      <c r="E110" s="132">
        <v>101</v>
      </c>
      <c r="F110" s="125" t="s">
        <v>208</v>
      </c>
      <c r="G110" s="133">
        <v>0.1278</v>
      </c>
      <c r="H110" s="134">
        <v>3</v>
      </c>
    </row>
    <row r="111" spans="5:8" ht="12.75" x14ac:dyDescent="0.2">
      <c r="E111" s="132">
        <v>102</v>
      </c>
      <c r="F111" s="125" t="s">
        <v>209</v>
      </c>
      <c r="G111" s="133">
        <v>0</v>
      </c>
      <c r="H111" s="134">
        <v>0</v>
      </c>
    </row>
    <row r="112" spans="5:8" ht="12.75" x14ac:dyDescent="0.2">
      <c r="E112" s="132">
        <v>103</v>
      </c>
      <c r="F112" s="125" t="s">
        <v>210</v>
      </c>
      <c r="G112" s="133">
        <v>0.62619999999999998</v>
      </c>
      <c r="H112" s="134">
        <v>10</v>
      </c>
    </row>
    <row r="113" spans="5:8" ht="12.75" x14ac:dyDescent="0.2">
      <c r="E113" s="132">
        <v>104</v>
      </c>
      <c r="F113" s="125" t="s">
        <v>211</v>
      </c>
      <c r="G113" s="133">
        <v>0</v>
      </c>
      <c r="H113" s="134">
        <v>0</v>
      </c>
    </row>
    <row r="114" spans="5:8" ht="12.75" x14ac:dyDescent="0.2">
      <c r="E114" s="132">
        <v>105</v>
      </c>
      <c r="F114" s="125" t="s">
        <v>212</v>
      </c>
      <c r="G114" s="133">
        <v>0.1222</v>
      </c>
      <c r="H114" s="134">
        <v>3</v>
      </c>
    </row>
    <row r="115" spans="5:8" ht="12.75" x14ac:dyDescent="0.2">
      <c r="E115" s="132">
        <v>106</v>
      </c>
      <c r="F115" s="125" t="s">
        <v>213</v>
      </c>
      <c r="G115" s="133">
        <v>0</v>
      </c>
      <c r="H115" s="134">
        <v>0</v>
      </c>
    </row>
    <row r="116" spans="5:8" ht="12.75" x14ac:dyDescent="0.2">
      <c r="E116" s="132">
        <v>107</v>
      </c>
      <c r="F116" s="125" t="s">
        <v>214</v>
      </c>
      <c r="G116" s="133">
        <v>0.45939999999999998</v>
      </c>
      <c r="H116" s="134">
        <v>8</v>
      </c>
    </row>
    <row r="117" spans="5:8" ht="12.75" x14ac:dyDescent="0.2">
      <c r="E117" s="132">
        <v>108</v>
      </c>
      <c r="F117" s="125" t="s">
        <v>215</v>
      </c>
      <c r="G117" s="133">
        <v>0</v>
      </c>
      <c r="H117" s="134">
        <v>0</v>
      </c>
    </row>
    <row r="118" spans="5:8" ht="12.75" x14ac:dyDescent="0.2">
      <c r="E118" s="132">
        <v>109</v>
      </c>
      <c r="F118" s="125" t="s">
        <v>216</v>
      </c>
      <c r="G118" s="133">
        <v>0</v>
      </c>
      <c r="H118" s="134">
        <v>0</v>
      </c>
    </row>
    <row r="119" spans="5:8" ht="12.75" x14ac:dyDescent="0.2">
      <c r="E119" s="132">
        <v>110</v>
      </c>
      <c r="F119" s="125" t="s">
        <v>217</v>
      </c>
      <c r="G119" s="133">
        <v>0.16930000000000001</v>
      </c>
      <c r="H119" s="134">
        <v>3</v>
      </c>
    </row>
    <row r="120" spans="5:8" ht="12.75" x14ac:dyDescent="0.2">
      <c r="E120" s="132">
        <v>111</v>
      </c>
      <c r="F120" s="125" t="s">
        <v>218</v>
      </c>
      <c r="G120" s="133">
        <v>0.35120000000000001</v>
      </c>
      <c r="H120" s="134">
        <v>6</v>
      </c>
    </row>
    <row r="121" spans="5:8" ht="12.75" x14ac:dyDescent="0.2">
      <c r="E121" s="132">
        <v>112</v>
      </c>
      <c r="F121" s="125" t="s">
        <v>219</v>
      </c>
      <c r="G121" s="133">
        <v>0</v>
      </c>
      <c r="H121" s="134">
        <v>0</v>
      </c>
    </row>
    <row r="122" spans="5:8" ht="12.75" x14ac:dyDescent="0.2">
      <c r="E122" s="132">
        <v>113</v>
      </c>
      <c r="F122" s="125" t="s">
        <v>220</v>
      </c>
      <c r="G122" s="133">
        <v>0</v>
      </c>
      <c r="H122" s="134">
        <v>0</v>
      </c>
    </row>
    <row r="123" spans="5:8" ht="12.75" x14ac:dyDescent="0.2">
      <c r="E123" s="132">
        <v>114</v>
      </c>
      <c r="F123" s="125" t="s">
        <v>221</v>
      </c>
      <c r="G123" s="133">
        <v>0.57110000000000005</v>
      </c>
      <c r="H123" s="134">
        <v>10</v>
      </c>
    </row>
    <row r="124" spans="5:8" ht="12.75" x14ac:dyDescent="0.2">
      <c r="E124" s="132">
        <v>115</v>
      </c>
      <c r="F124" s="125" t="s">
        <v>222</v>
      </c>
      <c r="G124" s="133">
        <v>0</v>
      </c>
      <c r="H124" s="134">
        <v>0</v>
      </c>
    </row>
    <row r="125" spans="5:8" ht="12.75" x14ac:dyDescent="0.2">
      <c r="E125" s="132">
        <v>116</v>
      </c>
      <c r="F125" s="125" t="s">
        <v>223</v>
      </c>
      <c r="G125" s="133">
        <v>0</v>
      </c>
      <c r="H125" s="134">
        <v>0</v>
      </c>
    </row>
    <row r="126" spans="5:8" ht="12.75" x14ac:dyDescent="0.2">
      <c r="E126" s="132">
        <v>117</v>
      </c>
      <c r="F126" s="125" t="s">
        <v>224</v>
      </c>
      <c r="G126" s="133">
        <v>0.2394</v>
      </c>
      <c r="H126" s="134">
        <v>4</v>
      </c>
    </row>
    <row r="127" spans="5:8" ht="12.75" x14ac:dyDescent="0.2">
      <c r="E127" s="132">
        <v>118</v>
      </c>
      <c r="F127" s="125" t="s">
        <v>225</v>
      </c>
      <c r="G127" s="133">
        <v>0.27100000000000002</v>
      </c>
      <c r="H127" s="134">
        <v>5</v>
      </c>
    </row>
    <row r="128" spans="5:8" ht="12.75" x14ac:dyDescent="0.2">
      <c r="E128" s="132">
        <v>119</v>
      </c>
      <c r="F128" s="125" t="s">
        <v>226</v>
      </c>
      <c r="G128" s="133">
        <v>0</v>
      </c>
      <c r="H128" s="134">
        <v>0</v>
      </c>
    </row>
    <row r="129" spans="5:8" ht="12.75" x14ac:dyDescent="0.2">
      <c r="E129" s="132">
        <v>120</v>
      </c>
      <c r="F129" s="125" t="s">
        <v>227</v>
      </c>
      <c r="G129" s="133">
        <v>0</v>
      </c>
      <c r="H129" s="134">
        <v>0</v>
      </c>
    </row>
    <row r="130" spans="5:8" ht="12.75" x14ac:dyDescent="0.2">
      <c r="E130" s="132">
        <v>121</v>
      </c>
      <c r="F130" s="125" t="s">
        <v>228</v>
      </c>
      <c r="G130" s="133">
        <v>0.27779999999999999</v>
      </c>
      <c r="H130" s="134">
        <v>5</v>
      </c>
    </row>
    <row r="131" spans="5:8" ht="12.75" x14ac:dyDescent="0.2">
      <c r="E131" s="132">
        <v>122</v>
      </c>
      <c r="F131" s="125" t="s">
        <v>229</v>
      </c>
      <c r="G131" s="133">
        <v>0.10589999999999999</v>
      </c>
      <c r="H131" s="134">
        <v>2</v>
      </c>
    </row>
    <row r="132" spans="5:8" ht="12.75" x14ac:dyDescent="0.2">
      <c r="E132" s="132">
        <v>123</v>
      </c>
      <c r="F132" s="125" t="s">
        <v>230</v>
      </c>
      <c r="G132" s="133">
        <v>0</v>
      </c>
      <c r="H132" s="134">
        <v>0</v>
      </c>
    </row>
    <row r="133" spans="5:8" ht="12.75" x14ac:dyDescent="0.2">
      <c r="E133" s="132">
        <v>124</v>
      </c>
      <c r="F133" s="125" t="s">
        <v>231</v>
      </c>
      <c r="G133" s="133">
        <v>0</v>
      </c>
      <c r="H133" s="134">
        <v>0</v>
      </c>
    </row>
    <row r="134" spans="5:8" ht="12.75" x14ac:dyDescent="0.2">
      <c r="E134" s="132">
        <v>125</v>
      </c>
      <c r="F134" s="125" t="s">
        <v>232</v>
      </c>
      <c r="G134" s="133">
        <v>8.6999999999999994E-2</v>
      </c>
      <c r="H134" s="134">
        <v>2</v>
      </c>
    </row>
    <row r="135" spans="5:8" ht="12.75" x14ac:dyDescent="0.2">
      <c r="E135" s="132">
        <v>126</v>
      </c>
      <c r="F135" s="125" t="s">
        <v>233</v>
      </c>
      <c r="G135" s="133">
        <v>0</v>
      </c>
      <c r="H135" s="134">
        <v>0</v>
      </c>
    </row>
    <row r="136" spans="5:8" ht="12.75" x14ac:dyDescent="0.2">
      <c r="E136" s="132">
        <v>127</v>
      </c>
      <c r="F136" s="125" t="s">
        <v>234</v>
      </c>
      <c r="G136" s="133">
        <v>0.18609999999999999</v>
      </c>
      <c r="H136" s="134">
        <v>4</v>
      </c>
    </row>
    <row r="137" spans="5:8" ht="12.75" x14ac:dyDescent="0.2">
      <c r="E137" s="132">
        <v>128</v>
      </c>
      <c r="F137" s="125" t="s">
        <v>235</v>
      </c>
      <c r="G137" s="133">
        <v>0.5645</v>
      </c>
      <c r="H137" s="134">
        <v>10</v>
      </c>
    </row>
    <row r="138" spans="5:8" ht="12.75" x14ac:dyDescent="0.2">
      <c r="E138" s="132">
        <v>129</v>
      </c>
      <c r="F138" s="125" t="s">
        <v>236</v>
      </c>
      <c r="G138" s="133">
        <v>0</v>
      </c>
      <c r="H138" s="134">
        <v>0</v>
      </c>
    </row>
    <row r="139" spans="5:8" ht="12.75" x14ac:dyDescent="0.2">
      <c r="E139" s="132">
        <v>130</v>
      </c>
      <c r="F139" s="125" t="s">
        <v>237</v>
      </c>
      <c r="G139" s="133">
        <v>0</v>
      </c>
      <c r="H139" s="134">
        <v>0</v>
      </c>
    </row>
    <row r="140" spans="5:8" ht="12.75" x14ac:dyDescent="0.2">
      <c r="E140" s="132">
        <v>131</v>
      </c>
      <c r="F140" s="125" t="s">
        <v>238</v>
      </c>
      <c r="G140" s="133">
        <v>7.3200000000000001E-2</v>
      </c>
      <c r="H140" s="134">
        <v>2</v>
      </c>
    </row>
    <row r="141" spans="5:8" ht="12.75" x14ac:dyDescent="0.2">
      <c r="E141" s="132">
        <v>132</v>
      </c>
      <c r="F141" s="125" t="s">
        <v>239</v>
      </c>
      <c r="G141" s="133">
        <v>0</v>
      </c>
      <c r="H141" s="134">
        <v>0</v>
      </c>
    </row>
    <row r="142" spans="5:8" ht="12.75" x14ac:dyDescent="0.2">
      <c r="E142" s="132">
        <v>133</v>
      </c>
      <c r="F142" s="125" t="s">
        <v>240</v>
      </c>
      <c r="G142" s="133">
        <v>0.49209999999999998</v>
      </c>
      <c r="H142" s="134">
        <v>9</v>
      </c>
    </row>
    <row r="143" spans="5:8" ht="12.75" x14ac:dyDescent="0.2">
      <c r="E143" s="132">
        <v>134</v>
      </c>
      <c r="F143" s="125" t="s">
        <v>241</v>
      </c>
      <c r="G143" s="133">
        <v>0</v>
      </c>
      <c r="H143" s="134">
        <v>0</v>
      </c>
    </row>
    <row r="144" spans="5:8" ht="12.75" x14ac:dyDescent="0.2">
      <c r="E144" s="132">
        <v>135</v>
      </c>
      <c r="F144" s="125" t="s">
        <v>242</v>
      </c>
      <c r="G144" s="133">
        <v>0.35139999999999999</v>
      </c>
      <c r="H144" s="134">
        <v>6</v>
      </c>
    </row>
    <row r="145" spans="5:8" ht="12.75" x14ac:dyDescent="0.2">
      <c r="E145" s="132">
        <v>136</v>
      </c>
      <c r="F145" s="125" t="s">
        <v>243</v>
      </c>
      <c r="G145" s="133">
        <v>9.8299999999999998E-2</v>
      </c>
      <c r="H145" s="134">
        <v>2</v>
      </c>
    </row>
    <row r="146" spans="5:8" ht="12.75" x14ac:dyDescent="0.2">
      <c r="E146" s="132">
        <v>137</v>
      </c>
      <c r="F146" s="125" t="s">
        <v>244</v>
      </c>
      <c r="G146" s="133">
        <v>0.85750000000000004</v>
      </c>
      <c r="H146" s="134">
        <v>12</v>
      </c>
    </row>
    <row r="147" spans="5:8" ht="12.75" x14ac:dyDescent="0.2">
      <c r="E147" s="132">
        <v>138</v>
      </c>
      <c r="F147" s="125" t="s">
        <v>245</v>
      </c>
      <c r="G147" s="133">
        <v>0.19040000000000001</v>
      </c>
      <c r="H147" s="134">
        <v>4</v>
      </c>
    </row>
    <row r="148" spans="5:8" ht="12.75" x14ac:dyDescent="0.2">
      <c r="E148" s="132">
        <v>139</v>
      </c>
      <c r="F148" s="125" t="s">
        <v>246</v>
      </c>
      <c r="G148" s="133">
        <v>7.22E-2</v>
      </c>
      <c r="H148" s="134">
        <v>2</v>
      </c>
    </row>
    <row r="149" spans="5:8" ht="12.75" x14ac:dyDescent="0.2">
      <c r="E149" s="132">
        <v>140</v>
      </c>
      <c r="F149" s="125" t="s">
        <v>247</v>
      </c>
      <c r="G149" s="133">
        <v>0</v>
      </c>
      <c r="H149" s="134">
        <v>0</v>
      </c>
    </row>
    <row r="150" spans="5:8" ht="12.75" x14ac:dyDescent="0.2">
      <c r="E150" s="132">
        <v>141</v>
      </c>
      <c r="F150" s="125" t="s">
        <v>248</v>
      </c>
      <c r="G150" s="133">
        <v>0.31019999999999998</v>
      </c>
      <c r="H150" s="134">
        <v>6</v>
      </c>
    </row>
    <row r="151" spans="5:8" ht="12.75" x14ac:dyDescent="0.2">
      <c r="E151" s="132">
        <v>142</v>
      </c>
      <c r="F151" s="125" t="s">
        <v>249</v>
      </c>
      <c r="G151" s="133">
        <v>0.3765</v>
      </c>
      <c r="H151" s="134">
        <v>7</v>
      </c>
    </row>
    <row r="152" spans="5:8" ht="12.75" x14ac:dyDescent="0.2">
      <c r="E152" s="132">
        <v>143</v>
      </c>
      <c r="F152" s="125" t="s">
        <v>250</v>
      </c>
      <c r="G152" s="133">
        <v>0</v>
      </c>
      <c r="H152" s="134">
        <v>0</v>
      </c>
    </row>
    <row r="153" spans="5:8" ht="12.75" x14ac:dyDescent="0.2">
      <c r="E153" s="132">
        <v>144</v>
      </c>
      <c r="F153" s="125" t="s">
        <v>251</v>
      </c>
      <c r="G153" s="133">
        <v>0.185</v>
      </c>
      <c r="H153" s="134">
        <v>4</v>
      </c>
    </row>
    <row r="154" spans="5:8" ht="12.75" x14ac:dyDescent="0.2">
      <c r="E154" s="132">
        <v>145</v>
      </c>
      <c r="F154" s="125" t="s">
        <v>252</v>
      </c>
      <c r="G154" s="133">
        <v>0.21609999999999999</v>
      </c>
      <c r="H154" s="134">
        <v>4</v>
      </c>
    </row>
    <row r="155" spans="5:8" ht="12.75" x14ac:dyDescent="0.2">
      <c r="E155" s="132">
        <v>146</v>
      </c>
      <c r="F155" s="125" t="s">
        <v>253</v>
      </c>
      <c r="G155" s="133">
        <v>0</v>
      </c>
      <c r="H155" s="134">
        <v>0</v>
      </c>
    </row>
    <row r="156" spans="5:8" ht="12.75" x14ac:dyDescent="0.2">
      <c r="E156" s="132">
        <v>147</v>
      </c>
      <c r="F156" s="125" t="s">
        <v>254</v>
      </c>
      <c r="G156" s="133">
        <v>0</v>
      </c>
      <c r="H156" s="134">
        <v>0</v>
      </c>
    </row>
    <row r="157" spans="5:8" ht="12.75" x14ac:dyDescent="0.2">
      <c r="E157" s="132">
        <v>148</v>
      </c>
      <c r="F157" s="125" t="s">
        <v>255</v>
      </c>
      <c r="G157" s="133">
        <v>0</v>
      </c>
      <c r="H157" s="134">
        <v>0</v>
      </c>
    </row>
    <row r="158" spans="5:8" ht="12.75" x14ac:dyDescent="0.2">
      <c r="E158" s="135">
        <v>149</v>
      </c>
      <c r="F158" s="125" t="s">
        <v>256</v>
      </c>
      <c r="G158" s="133">
        <v>0.92479999999999996</v>
      </c>
      <c r="H158" s="134">
        <v>12</v>
      </c>
    </row>
    <row r="159" spans="5:8" ht="12.75" x14ac:dyDescent="0.2">
      <c r="E159" s="132">
        <v>150</v>
      </c>
      <c r="F159" s="125" t="s">
        <v>257</v>
      </c>
      <c r="G159" s="133">
        <v>0.41060000000000002</v>
      </c>
      <c r="H159" s="134">
        <v>7</v>
      </c>
    </row>
    <row r="160" spans="5:8" ht="12.75" x14ac:dyDescent="0.2">
      <c r="E160" s="132">
        <v>151</v>
      </c>
      <c r="F160" s="125" t="s">
        <v>258</v>
      </c>
      <c r="G160" s="133">
        <v>0.37080000000000002</v>
      </c>
      <c r="H160" s="134">
        <v>7</v>
      </c>
    </row>
    <row r="161" spans="5:8" ht="12.75" x14ac:dyDescent="0.2">
      <c r="E161" s="132">
        <v>152</v>
      </c>
      <c r="F161" s="125" t="s">
        <v>259</v>
      </c>
      <c r="G161" s="133">
        <v>0.23100000000000001</v>
      </c>
      <c r="H161" s="134">
        <v>4</v>
      </c>
    </row>
    <row r="162" spans="5:8" ht="12.75" x14ac:dyDescent="0.2">
      <c r="E162" s="132">
        <v>153</v>
      </c>
      <c r="F162" s="125" t="s">
        <v>260</v>
      </c>
      <c r="G162" s="133">
        <v>0.49919999999999998</v>
      </c>
      <c r="H162" s="134">
        <v>9</v>
      </c>
    </row>
    <row r="163" spans="5:8" ht="12.75" x14ac:dyDescent="0.2">
      <c r="E163" s="132">
        <v>154</v>
      </c>
      <c r="F163" s="125" t="s">
        <v>261</v>
      </c>
      <c r="G163" s="133">
        <v>0.2437</v>
      </c>
      <c r="H163" s="134">
        <v>5</v>
      </c>
    </row>
    <row r="164" spans="5:8" ht="12.75" x14ac:dyDescent="0.2">
      <c r="E164" s="132">
        <v>155</v>
      </c>
      <c r="F164" s="125" t="s">
        <v>262</v>
      </c>
      <c r="G164" s="133">
        <v>7.4300000000000005E-2</v>
      </c>
      <c r="H164" s="134">
        <v>2</v>
      </c>
    </row>
    <row r="165" spans="5:8" ht="12.75" x14ac:dyDescent="0.2">
      <c r="E165" s="132">
        <v>156</v>
      </c>
      <c r="F165" s="125" t="s">
        <v>263</v>
      </c>
      <c r="G165" s="133">
        <v>0</v>
      </c>
      <c r="H165" s="134">
        <v>0</v>
      </c>
    </row>
    <row r="166" spans="5:8" ht="12.75" x14ac:dyDescent="0.2">
      <c r="E166" s="132">
        <v>157</v>
      </c>
      <c r="F166" s="125" t="s">
        <v>264</v>
      </c>
      <c r="G166" s="133">
        <v>9.1999999999999998E-2</v>
      </c>
      <c r="H166" s="134">
        <v>2</v>
      </c>
    </row>
    <row r="167" spans="5:8" ht="12.75" x14ac:dyDescent="0.2">
      <c r="E167" s="132">
        <v>158</v>
      </c>
      <c r="F167" s="125" t="s">
        <v>265</v>
      </c>
      <c r="G167" s="133">
        <v>0.105</v>
      </c>
      <c r="H167" s="134">
        <v>2</v>
      </c>
    </row>
    <row r="168" spans="5:8" ht="12.75" x14ac:dyDescent="0.2">
      <c r="E168" s="132">
        <v>159</v>
      </c>
      <c r="F168" s="125" t="s">
        <v>266</v>
      </c>
      <c r="G168" s="133">
        <v>0.1153</v>
      </c>
      <c r="H168" s="134">
        <v>2</v>
      </c>
    </row>
    <row r="169" spans="5:8" ht="12.75" x14ac:dyDescent="0.2">
      <c r="E169" s="132">
        <v>160</v>
      </c>
      <c r="F169" s="125" t="s">
        <v>267</v>
      </c>
      <c r="G169" s="133">
        <v>0.70930000000000004</v>
      </c>
      <c r="H169" s="134">
        <v>11</v>
      </c>
    </row>
    <row r="170" spans="5:8" ht="12.75" x14ac:dyDescent="0.2">
      <c r="E170" s="132">
        <v>161</v>
      </c>
      <c r="F170" s="125" t="s">
        <v>268</v>
      </c>
      <c r="G170" s="133">
        <v>0.34489999999999998</v>
      </c>
      <c r="H170" s="134">
        <v>6</v>
      </c>
    </row>
    <row r="171" spans="5:8" ht="12.75" x14ac:dyDescent="0.2">
      <c r="E171" s="132">
        <v>162</v>
      </c>
      <c r="F171" s="125" t="s">
        <v>269</v>
      </c>
      <c r="G171" s="133">
        <v>0.21970000000000001</v>
      </c>
      <c r="H171" s="134">
        <v>4</v>
      </c>
    </row>
    <row r="172" spans="5:8" ht="12.75" x14ac:dyDescent="0.2">
      <c r="E172" s="132">
        <v>163</v>
      </c>
      <c r="F172" s="125" t="s">
        <v>270</v>
      </c>
      <c r="G172" s="133">
        <v>0.81940000000000002</v>
      </c>
      <c r="H172" s="134">
        <v>12</v>
      </c>
    </row>
    <row r="173" spans="5:8" ht="12.75" x14ac:dyDescent="0.2">
      <c r="E173" s="132">
        <v>164</v>
      </c>
      <c r="F173" s="125" t="s">
        <v>271</v>
      </c>
      <c r="G173" s="133">
        <v>0.10050000000000001</v>
      </c>
      <c r="H173" s="134">
        <v>2</v>
      </c>
    </row>
    <row r="174" spans="5:8" ht="12.75" x14ac:dyDescent="0.2">
      <c r="E174" s="132">
        <v>165</v>
      </c>
      <c r="F174" s="125" t="s">
        <v>272</v>
      </c>
      <c r="G174" s="133">
        <v>0.60870000000000002</v>
      </c>
      <c r="H174" s="134">
        <v>10</v>
      </c>
    </row>
    <row r="175" spans="5:8" ht="12.75" x14ac:dyDescent="0.2">
      <c r="E175" s="132">
        <v>166</v>
      </c>
      <c r="F175" s="125" t="s">
        <v>273</v>
      </c>
      <c r="G175" s="133">
        <v>0</v>
      </c>
      <c r="H175" s="134">
        <v>0</v>
      </c>
    </row>
    <row r="176" spans="5:8" ht="12.75" x14ac:dyDescent="0.2">
      <c r="E176" s="132">
        <v>167</v>
      </c>
      <c r="F176" s="125" t="s">
        <v>274</v>
      </c>
      <c r="G176" s="133">
        <v>0.18729999999999999</v>
      </c>
      <c r="H176" s="134">
        <v>4</v>
      </c>
    </row>
    <row r="177" spans="5:8" ht="12.75" x14ac:dyDescent="0.2">
      <c r="E177" s="132">
        <v>168</v>
      </c>
      <c r="F177" s="125" t="s">
        <v>275</v>
      </c>
      <c r="G177" s="133">
        <v>0.127</v>
      </c>
      <c r="H177" s="134">
        <v>3</v>
      </c>
    </row>
    <row r="178" spans="5:8" ht="12.75" x14ac:dyDescent="0.2">
      <c r="E178" s="132">
        <v>169</v>
      </c>
      <c r="F178" s="125" t="s">
        <v>276</v>
      </c>
      <c r="G178" s="133">
        <v>0.249</v>
      </c>
      <c r="H178" s="134">
        <v>5</v>
      </c>
    </row>
    <row r="179" spans="5:8" ht="12.75" x14ac:dyDescent="0.2">
      <c r="E179" s="132">
        <v>170</v>
      </c>
      <c r="F179" s="125" t="s">
        <v>277</v>
      </c>
      <c r="G179" s="133">
        <v>0.46949999999999997</v>
      </c>
      <c r="H179" s="134">
        <v>8</v>
      </c>
    </row>
    <row r="180" spans="5:8" ht="12.75" x14ac:dyDescent="0.2">
      <c r="E180" s="132">
        <v>171</v>
      </c>
      <c r="F180" s="125" t="s">
        <v>278</v>
      </c>
      <c r="G180" s="133">
        <v>0.1583</v>
      </c>
      <c r="H180" s="134">
        <v>3</v>
      </c>
    </row>
    <row r="181" spans="5:8" ht="12.75" x14ac:dyDescent="0.2">
      <c r="E181" s="132">
        <v>172</v>
      </c>
      <c r="F181" s="125" t="s">
        <v>279</v>
      </c>
      <c r="G181" s="133">
        <v>0.3755</v>
      </c>
      <c r="H181" s="134">
        <v>7</v>
      </c>
    </row>
    <row r="182" spans="5:8" ht="12.75" x14ac:dyDescent="0.2">
      <c r="E182" s="132">
        <v>173</v>
      </c>
      <c r="F182" s="125" t="s">
        <v>280</v>
      </c>
      <c r="G182" s="133">
        <v>0.20580000000000001</v>
      </c>
      <c r="H182" s="134">
        <v>4</v>
      </c>
    </row>
    <row r="183" spans="5:8" ht="12.75" x14ac:dyDescent="0.2">
      <c r="E183" s="132">
        <v>174</v>
      </c>
      <c r="F183" s="125" t="s">
        <v>281</v>
      </c>
      <c r="G183" s="133">
        <v>0.2107</v>
      </c>
      <c r="H183" s="134">
        <v>4</v>
      </c>
    </row>
    <row r="184" spans="5:8" ht="12.75" x14ac:dyDescent="0.2">
      <c r="E184" s="132">
        <v>175</v>
      </c>
      <c r="F184" s="125" t="s">
        <v>282</v>
      </c>
      <c r="G184" s="133">
        <v>7.1599999999999997E-2</v>
      </c>
      <c r="H184" s="134">
        <v>2</v>
      </c>
    </row>
    <row r="185" spans="5:8" ht="12.75" x14ac:dyDescent="0.2">
      <c r="E185" s="132">
        <v>176</v>
      </c>
      <c r="F185" s="125" t="s">
        <v>283</v>
      </c>
      <c r="G185" s="133">
        <v>0.38009999999999999</v>
      </c>
      <c r="H185" s="134">
        <v>7</v>
      </c>
    </row>
    <row r="186" spans="5:8" ht="12.75" x14ac:dyDescent="0.2">
      <c r="E186" s="132">
        <v>177</v>
      </c>
      <c r="F186" s="125" t="s">
        <v>284</v>
      </c>
      <c r="G186" s="133">
        <v>0.1246</v>
      </c>
      <c r="H186" s="134">
        <v>3</v>
      </c>
    </row>
    <row r="187" spans="5:8" ht="12.75" x14ac:dyDescent="0.2">
      <c r="E187" s="132">
        <v>178</v>
      </c>
      <c r="F187" s="125" t="s">
        <v>285</v>
      </c>
      <c r="G187" s="133">
        <v>0.18090000000000001</v>
      </c>
      <c r="H187" s="134">
        <v>4</v>
      </c>
    </row>
    <row r="188" spans="5:8" ht="12.75" x14ac:dyDescent="0.2">
      <c r="E188" s="132">
        <v>179</v>
      </c>
      <c r="F188" s="125" t="s">
        <v>286</v>
      </c>
      <c r="G188" s="133">
        <v>0</v>
      </c>
      <c r="H188" s="134">
        <v>0</v>
      </c>
    </row>
    <row r="189" spans="5:8" ht="12.75" x14ac:dyDescent="0.2">
      <c r="E189" s="132">
        <v>180</v>
      </c>
      <c r="F189" s="125" t="s">
        <v>287</v>
      </c>
      <c r="G189" s="133">
        <v>0</v>
      </c>
      <c r="H189" s="134">
        <v>0</v>
      </c>
    </row>
    <row r="190" spans="5:8" ht="12.75" x14ac:dyDescent="0.2">
      <c r="E190" s="132">
        <v>181</v>
      </c>
      <c r="F190" s="125" t="s">
        <v>288</v>
      </c>
      <c r="G190" s="133">
        <v>0.48509999999999998</v>
      </c>
      <c r="H190" s="134">
        <v>9</v>
      </c>
    </row>
    <row r="191" spans="5:8" ht="12.75" x14ac:dyDescent="0.2">
      <c r="E191" s="132">
        <v>182</v>
      </c>
      <c r="F191" s="125" t="s">
        <v>289</v>
      </c>
      <c r="G191" s="133">
        <v>0.35499999999999998</v>
      </c>
      <c r="H191" s="134">
        <v>6</v>
      </c>
    </row>
    <row r="192" spans="5:8" ht="12.75" x14ac:dyDescent="0.2">
      <c r="E192" s="132">
        <v>183</v>
      </c>
      <c r="F192" s="125" t="s">
        <v>290</v>
      </c>
      <c r="G192" s="133">
        <v>0</v>
      </c>
      <c r="H192" s="134">
        <v>0</v>
      </c>
    </row>
    <row r="193" spans="5:8" ht="12.75" x14ac:dyDescent="0.2">
      <c r="E193" s="132">
        <v>184</v>
      </c>
      <c r="F193" s="125" t="s">
        <v>291</v>
      </c>
      <c r="G193" s="133">
        <v>9.98E-2</v>
      </c>
      <c r="H193" s="134">
        <v>2</v>
      </c>
    </row>
    <row r="194" spans="5:8" ht="12.75" x14ac:dyDescent="0.2">
      <c r="E194" s="132">
        <v>185</v>
      </c>
      <c r="F194" s="125" t="s">
        <v>292</v>
      </c>
      <c r="G194" s="133">
        <v>0.49320000000000003</v>
      </c>
      <c r="H194" s="134">
        <v>9</v>
      </c>
    </row>
    <row r="195" spans="5:8" ht="12.75" x14ac:dyDescent="0.2">
      <c r="E195" s="132">
        <v>186</v>
      </c>
      <c r="F195" s="125" t="s">
        <v>293</v>
      </c>
      <c r="G195" s="133">
        <v>0.3226</v>
      </c>
      <c r="H195" s="134">
        <v>6</v>
      </c>
    </row>
    <row r="196" spans="5:8" ht="12.75" x14ac:dyDescent="0.2">
      <c r="E196" s="132">
        <v>187</v>
      </c>
      <c r="F196" s="125" t="s">
        <v>294</v>
      </c>
      <c r="G196" s="133">
        <v>0.16300000000000001</v>
      </c>
      <c r="H196" s="134">
        <v>3</v>
      </c>
    </row>
    <row r="197" spans="5:8" ht="12.75" x14ac:dyDescent="0.2">
      <c r="E197" s="132">
        <v>188</v>
      </c>
      <c r="F197" s="125" t="s">
        <v>295</v>
      </c>
      <c r="G197" s="133">
        <v>0</v>
      </c>
      <c r="H197" s="134">
        <v>0</v>
      </c>
    </row>
    <row r="198" spans="5:8" ht="12.75" x14ac:dyDescent="0.2">
      <c r="E198" s="132">
        <v>189</v>
      </c>
      <c r="F198" s="125" t="s">
        <v>296</v>
      </c>
      <c r="G198" s="133">
        <v>0.1298</v>
      </c>
      <c r="H198" s="134">
        <v>3</v>
      </c>
    </row>
    <row r="199" spans="5:8" ht="12.75" x14ac:dyDescent="0.2">
      <c r="E199" s="132">
        <v>190</v>
      </c>
      <c r="F199" s="125" t="s">
        <v>297</v>
      </c>
      <c r="G199" s="133">
        <v>0</v>
      </c>
      <c r="H199" s="134">
        <v>0</v>
      </c>
    </row>
    <row r="200" spans="5:8" ht="12.75" x14ac:dyDescent="0.2">
      <c r="E200" s="132">
        <v>191</v>
      </c>
      <c r="F200" s="125" t="s">
        <v>298</v>
      </c>
      <c r="G200" s="133">
        <v>0.35949999999999999</v>
      </c>
      <c r="H200" s="134">
        <v>6</v>
      </c>
    </row>
    <row r="201" spans="5:8" ht="12.75" x14ac:dyDescent="0.2">
      <c r="E201" s="132">
        <v>192</v>
      </c>
      <c r="F201" s="125" t="s">
        <v>299</v>
      </c>
      <c r="G201" s="133">
        <v>0</v>
      </c>
      <c r="H201" s="134">
        <v>0</v>
      </c>
    </row>
    <row r="202" spans="5:8" ht="12.75" x14ac:dyDescent="0.2">
      <c r="E202" s="132">
        <v>193</v>
      </c>
      <c r="F202" s="125" t="s">
        <v>300</v>
      </c>
      <c r="G202" s="133">
        <v>0</v>
      </c>
      <c r="H202" s="134">
        <v>0</v>
      </c>
    </row>
    <row r="203" spans="5:8" ht="12.75" x14ac:dyDescent="0.2">
      <c r="E203" s="132">
        <v>194</v>
      </c>
      <c r="F203" s="125" t="s">
        <v>301</v>
      </c>
      <c r="G203" s="133">
        <v>0</v>
      </c>
      <c r="H203" s="134">
        <v>0</v>
      </c>
    </row>
    <row r="204" spans="5:8" ht="12.75" x14ac:dyDescent="0.2">
      <c r="E204" s="132">
        <v>195</v>
      </c>
      <c r="F204" s="125" t="s">
        <v>302</v>
      </c>
      <c r="G204" s="133">
        <v>0</v>
      </c>
      <c r="H204" s="134">
        <v>0</v>
      </c>
    </row>
    <row r="205" spans="5:8" ht="12.75" x14ac:dyDescent="0.2">
      <c r="E205" s="132">
        <v>196</v>
      </c>
      <c r="F205" s="125" t="s">
        <v>303</v>
      </c>
      <c r="G205" s="133">
        <v>0.2424</v>
      </c>
      <c r="H205" s="134">
        <v>5</v>
      </c>
    </row>
    <row r="206" spans="5:8" ht="12.75" x14ac:dyDescent="0.2">
      <c r="E206" s="132">
        <v>197</v>
      </c>
      <c r="F206" s="125" t="s">
        <v>304</v>
      </c>
      <c r="G206" s="133">
        <v>0.33510000000000001</v>
      </c>
      <c r="H206" s="134">
        <v>6</v>
      </c>
    </row>
    <row r="207" spans="5:8" ht="12.75" x14ac:dyDescent="0.2">
      <c r="E207" s="132">
        <v>198</v>
      </c>
      <c r="F207" s="125" t="s">
        <v>305</v>
      </c>
      <c r="G207" s="133">
        <v>0.1205</v>
      </c>
      <c r="H207" s="134">
        <v>3</v>
      </c>
    </row>
    <row r="208" spans="5:8" ht="12.75" x14ac:dyDescent="0.2">
      <c r="E208" s="132">
        <v>199</v>
      </c>
      <c r="F208" s="125" t="s">
        <v>306</v>
      </c>
      <c r="G208" s="133">
        <v>8.3500000000000005E-2</v>
      </c>
      <c r="H208" s="134">
        <v>2</v>
      </c>
    </row>
    <row r="209" spans="5:8" ht="12.75" x14ac:dyDescent="0.2">
      <c r="E209" s="132">
        <v>200</v>
      </c>
      <c r="F209" s="125" t="s">
        <v>307</v>
      </c>
      <c r="G209" s="133">
        <v>0</v>
      </c>
      <c r="H209" s="134">
        <v>0</v>
      </c>
    </row>
    <row r="210" spans="5:8" ht="12.75" x14ac:dyDescent="0.2">
      <c r="E210" s="132">
        <v>201</v>
      </c>
      <c r="F210" s="125" t="s">
        <v>308</v>
      </c>
      <c r="G210" s="133">
        <v>0.77</v>
      </c>
      <c r="H210" s="134">
        <v>11</v>
      </c>
    </row>
    <row r="211" spans="5:8" ht="12.75" x14ac:dyDescent="0.2">
      <c r="E211" s="132">
        <v>202</v>
      </c>
      <c r="F211" s="125" t="s">
        <v>309</v>
      </c>
      <c r="G211" s="133">
        <v>0</v>
      </c>
      <c r="H211" s="134">
        <v>0</v>
      </c>
    </row>
    <row r="212" spans="5:8" ht="12.75" x14ac:dyDescent="0.2">
      <c r="E212" s="132">
        <v>203</v>
      </c>
      <c r="F212" s="125" t="s">
        <v>310</v>
      </c>
      <c r="G212" s="133">
        <v>0</v>
      </c>
      <c r="H212" s="134">
        <v>0</v>
      </c>
    </row>
    <row r="213" spans="5:8" ht="12.75" x14ac:dyDescent="0.2">
      <c r="E213" s="132">
        <v>204</v>
      </c>
      <c r="F213" s="125" t="s">
        <v>311</v>
      </c>
      <c r="G213" s="133">
        <v>0.1255</v>
      </c>
      <c r="H213" s="134">
        <v>3</v>
      </c>
    </row>
    <row r="214" spans="5:8" ht="12.75" x14ac:dyDescent="0.2">
      <c r="E214" s="132">
        <v>205</v>
      </c>
      <c r="F214" s="125" t="s">
        <v>312</v>
      </c>
      <c r="G214" s="133">
        <v>0</v>
      </c>
      <c r="H214" s="134">
        <v>0</v>
      </c>
    </row>
    <row r="215" spans="5:8" ht="12.75" x14ac:dyDescent="0.2">
      <c r="E215" s="132">
        <v>206</v>
      </c>
      <c r="F215" s="125" t="s">
        <v>313</v>
      </c>
      <c r="G215" s="133">
        <v>0</v>
      </c>
      <c r="H215" s="134">
        <v>0</v>
      </c>
    </row>
    <row r="216" spans="5:8" ht="12.75" x14ac:dyDescent="0.2">
      <c r="E216" s="132">
        <v>207</v>
      </c>
      <c r="F216" s="125" t="s">
        <v>314</v>
      </c>
      <c r="G216" s="133">
        <v>0.1298</v>
      </c>
      <c r="H216" s="134">
        <v>3</v>
      </c>
    </row>
    <row r="217" spans="5:8" ht="12.75" x14ac:dyDescent="0.2">
      <c r="E217" s="132">
        <v>208</v>
      </c>
      <c r="F217" s="125" t="s">
        <v>315</v>
      </c>
      <c r="G217" s="133">
        <v>6.7799999999999999E-2</v>
      </c>
      <c r="H217" s="134">
        <v>2</v>
      </c>
    </row>
    <row r="218" spans="5:8" ht="12.75" x14ac:dyDescent="0.2">
      <c r="E218" s="132">
        <v>209</v>
      </c>
      <c r="F218" s="125" t="s">
        <v>316</v>
      </c>
      <c r="G218" s="133">
        <v>0.70740000000000003</v>
      </c>
      <c r="H218" s="134">
        <v>11</v>
      </c>
    </row>
    <row r="219" spans="5:8" ht="12.75" x14ac:dyDescent="0.2">
      <c r="E219" s="132">
        <v>210</v>
      </c>
      <c r="F219" s="125" t="s">
        <v>317</v>
      </c>
      <c r="G219" s="133">
        <v>0.28539999999999999</v>
      </c>
      <c r="H219" s="134">
        <v>5</v>
      </c>
    </row>
    <row r="220" spans="5:8" ht="12.75" x14ac:dyDescent="0.2">
      <c r="E220" s="132">
        <v>211</v>
      </c>
      <c r="F220" s="125" t="s">
        <v>318</v>
      </c>
      <c r="G220" s="133">
        <v>0.20710000000000001</v>
      </c>
      <c r="H220" s="134">
        <v>4</v>
      </c>
    </row>
    <row r="221" spans="5:8" ht="12.75" x14ac:dyDescent="0.2">
      <c r="E221" s="132">
        <v>212</v>
      </c>
      <c r="F221" s="125" t="s">
        <v>319</v>
      </c>
      <c r="G221" s="133">
        <v>0.22739999999999999</v>
      </c>
      <c r="H221" s="134">
        <v>4</v>
      </c>
    </row>
    <row r="222" spans="5:8" ht="12.75" x14ac:dyDescent="0.2">
      <c r="E222" s="132">
        <v>213</v>
      </c>
      <c r="F222" s="125" t="s">
        <v>320</v>
      </c>
      <c r="G222" s="133">
        <v>0.16300000000000001</v>
      </c>
      <c r="H222" s="134">
        <v>3</v>
      </c>
    </row>
    <row r="223" spans="5:8" ht="12.75" x14ac:dyDescent="0.2">
      <c r="E223" s="132">
        <v>214</v>
      </c>
      <c r="F223" s="125" t="s">
        <v>321</v>
      </c>
      <c r="G223" s="133">
        <v>0.36870000000000003</v>
      </c>
      <c r="H223" s="134">
        <v>7</v>
      </c>
    </row>
    <row r="224" spans="5:8" ht="12.75" x14ac:dyDescent="0.2">
      <c r="E224" s="132">
        <v>215</v>
      </c>
      <c r="F224" s="125" t="s">
        <v>322</v>
      </c>
      <c r="G224" s="133">
        <v>0.42299999999999999</v>
      </c>
      <c r="H224" s="134">
        <v>8</v>
      </c>
    </row>
    <row r="225" spans="5:8" ht="12.75" x14ac:dyDescent="0.2">
      <c r="E225" s="132">
        <v>216</v>
      </c>
      <c r="F225" s="125" t="s">
        <v>323</v>
      </c>
      <c r="G225" s="133">
        <v>0</v>
      </c>
      <c r="H225" s="134">
        <v>0</v>
      </c>
    </row>
    <row r="226" spans="5:8" ht="12.75" x14ac:dyDescent="0.2">
      <c r="E226" s="132">
        <v>217</v>
      </c>
      <c r="F226" s="125" t="s">
        <v>324</v>
      </c>
      <c r="G226" s="133">
        <v>0.10199999999999999</v>
      </c>
      <c r="H226" s="134">
        <v>2</v>
      </c>
    </row>
    <row r="227" spans="5:8" ht="12.75" x14ac:dyDescent="0.2">
      <c r="E227" s="132">
        <v>218</v>
      </c>
      <c r="F227" s="125" t="s">
        <v>325</v>
      </c>
      <c r="G227" s="133">
        <v>0.24179999999999999</v>
      </c>
      <c r="H227" s="134">
        <v>5</v>
      </c>
    </row>
    <row r="228" spans="5:8" ht="12.75" x14ac:dyDescent="0.2">
      <c r="E228" s="132">
        <v>219</v>
      </c>
      <c r="F228" s="125" t="s">
        <v>326</v>
      </c>
      <c r="G228" s="133">
        <v>5.5599999999999997E-2</v>
      </c>
      <c r="H228" s="134">
        <v>1</v>
      </c>
    </row>
    <row r="229" spans="5:8" ht="12.75" x14ac:dyDescent="0.2">
      <c r="E229" s="132">
        <v>220</v>
      </c>
      <c r="F229" s="125" t="s">
        <v>327</v>
      </c>
      <c r="G229" s="133">
        <v>0.32740000000000002</v>
      </c>
      <c r="H229" s="134">
        <v>6</v>
      </c>
    </row>
    <row r="230" spans="5:8" ht="12.75" x14ac:dyDescent="0.2">
      <c r="E230" s="132">
        <v>221</v>
      </c>
      <c r="F230" s="125" t="s">
        <v>328</v>
      </c>
      <c r="G230" s="133">
        <v>0.38279999999999997</v>
      </c>
      <c r="H230" s="134">
        <v>7</v>
      </c>
    </row>
    <row r="231" spans="5:8" ht="12.75" x14ac:dyDescent="0.2">
      <c r="E231" s="132">
        <v>222</v>
      </c>
      <c r="F231" s="125" t="s">
        <v>329</v>
      </c>
      <c r="G231" s="133">
        <v>0</v>
      </c>
      <c r="H231" s="134">
        <v>0</v>
      </c>
    </row>
    <row r="232" spans="5:8" ht="12.75" x14ac:dyDescent="0.2">
      <c r="E232" s="132">
        <v>223</v>
      </c>
      <c r="F232" s="125" t="s">
        <v>330</v>
      </c>
      <c r="G232" s="133">
        <v>0.66020000000000001</v>
      </c>
      <c r="H232" s="134">
        <v>10</v>
      </c>
    </row>
    <row r="233" spans="5:8" ht="12.75" x14ac:dyDescent="0.2">
      <c r="E233" s="132">
        <v>224</v>
      </c>
      <c r="F233" s="125" t="s">
        <v>331</v>
      </c>
      <c r="G233" s="133">
        <v>0.3543</v>
      </c>
      <c r="H233" s="134">
        <v>6</v>
      </c>
    </row>
    <row r="234" spans="5:8" ht="12.75" x14ac:dyDescent="0.2">
      <c r="E234" s="132">
        <v>225</v>
      </c>
      <c r="F234" s="125" t="s">
        <v>332</v>
      </c>
      <c r="G234" s="133">
        <v>0</v>
      </c>
      <c r="H234" s="134">
        <v>0</v>
      </c>
    </row>
    <row r="235" spans="5:8" ht="12.75" x14ac:dyDescent="0.2">
      <c r="E235" s="132">
        <v>226</v>
      </c>
      <c r="F235" s="125" t="s">
        <v>333</v>
      </c>
      <c r="G235" s="133">
        <v>0.39129999999999998</v>
      </c>
      <c r="H235" s="134">
        <v>7</v>
      </c>
    </row>
    <row r="236" spans="5:8" ht="12.75" x14ac:dyDescent="0.2">
      <c r="E236" s="132">
        <v>227</v>
      </c>
      <c r="F236" s="125" t="s">
        <v>334</v>
      </c>
      <c r="G236" s="133">
        <v>0.53490000000000004</v>
      </c>
      <c r="H236" s="134">
        <v>9</v>
      </c>
    </row>
    <row r="237" spans="5:8" ht="12.75" x14ac:dyDescent="0.2">
      <c r="E237" s="132">
        <v>228</v>
      </c>
      <c r="F237" s="125" t="s">
        <v>335</v>
      </c>
      <c r="G237" s="133">
        <v>0</v>
      </c>
      <c r="H237" s="134">
        <v>0</v>
      </c>
    </row>
    <row r="238" spans="5:8" ht="12.75" x14ac:dyDescent="0.2">
      <c r="E238" s="132">
        <v>229</v>
      </c>
      <c r="F238" s="125" t="s">
        <v>336</v>
      </c>
      <c r="G238" s="133">
        <v>0.41160000000000002</v>
      </c>
      <c r="H238" s="134">
        <v>7</v>
      </c>
    </row>
    <row r="239" spans="5:8" ht="12.75" x14ac:dyDescent="0.2">
      <c r="E239" s="132">
        <v>230</v>
      </c>
      <c r="F239" s="125" t="s">
        <v>337</v>
      </c>
      <c r="G239" s="133">
        <v>0.16819999999999999</v>
      </c>
      <c r="H239" s="134">
        <v>3</v>
      </c>
    </row>
    <row r="240" spans="5:8" ht="12.75" x14ac:dyDescent="0.2">
      <c r="E240" s="132">
        <v>231</v>
      </c>
      <c r="F240" s="125" t="s">
        <v>338</v>
      </c>
      <c r="G240" s="133">
        <v>0.1857</v>
      </c>
      <c r="H240" s="134">
        <v>4</v>
      </c>
    </row>
    <row r="241" spans="5:8" ht="12.75" x14ac:dyDescent="0.2">
      <c r="E241" s="132">
        <v>232</v>
      </c>
      <c r="F241" s="125" t="s">
        <v>339</v>
      </c>
      <c r="G241" s="133">
        <v>0</v>
      </c>
      <c r="H241" s="134">
        <v>0</v>
      </c>
    </row>
    <row r="242" spans="5:8" ht="12.75" x14ac:dyDescent="0.2">
      <c r="E242" s="132">
        <v>233</v>
      </c>
      <c r="F242" s="125" t="s">
        <v>340</v>
      </c>
      <c r="G242" s="133">
        <v>0</v>
      </c>
      <c r="H242" s="134">
        <v>0</v>
      </c>
    </row>
    <row r="243" spans="5:8" ht="12.75" x14ac:dyDescent="0.2">
      <c r="E243" s="132">
        <v>234</v>
      </c>
      <c r="F243" s="125" t="s">
        <v>341</v>
      </c>
      <c r="G243" s="133">
        <v>0.31709999999999999</v>
      </c>
      <c r="H243" s="134">
        <v>6</v>
      </c>
    </row>
    <row r="244" spans="5:8" ht="12.75" x14ac:dyDescent="0.2">
      <c r="E244" s="132">
        <v>235</v>
      </c>
      <c r="F244" s="125" t="s">
        <v>342</v>
      </c>
      <c r="G244" s="133">
        <v>0</v>
      </c>
      <c r="H244" s="134">
        <v>0</v>
      </c>
    </row>
    <row r="245" spans="5:8" ht="12.75" x14ac:dyDescent="0.2">
      <c r="E245" s="132">
        <v>236</v>
      </c>
      <c r="F245" s="125" t="s">
        <v>343</v>
      </c>
      <c r="G245" s="133">
        <v>0.6694</v>
      </c>
      <c r="H245" s="134">
        <v>10</v>
      </c>
    </row>
    <row r="246" spans="5:8" ht="12.75" x14ac:dyDescent="0.2">
      <c r="E246" s="132">
        <v>237</v>
      </c>
      <c r="F246" s="125" t="s">
        <v>344</v>
      </c>
      <c r="G246" s="133">
        <v>0</v>
      </c>
      <c r="H246" s="134">
        <v>0</v>
      </c>
    </row>
    <row r="247" spans="5:8" ht="12.75" x14ac:dyDescent="0.2">
      <c r="E247" s="132">
        <v>238</v>
      </c>
      <c r="F247" s="125" t="s">
        <v>345</v>
      </c>
      <c r="G247" s="133">
        <v>0.2321</v>
      </c>
      <c r="H247" s="134">
        <v>4</v>
      </c>
    </row>
    <row r="248" spans="5:8" ht="12.75" x14ac:dyDescent="0.2">
      <c r="E248" s="132">
        <v>239</v>
      </c>
      <c r="F248" s="125" t="s">
        <v>346</v>
      </c>
      <c r="G248" s="133">
        <v>0.32040000000000002</v>
      </c>
      <c r="H248" s="134">
        <v>6</v>
      </c>
    </row>
    <row r="249" spans="5:8" ht="12.75" x14ac:dyDescent="0.2">
      <c r="E249" s="132">
        <v>240</v>
      </c>
      <c r="F249" s="125" t="s">
        <v>347</v>
      </c>
      <c r="G249" s="133">
        <v>0.17699999999999999</v>
      </c>
      <c r="H249" s="134">
        <v>3</v>
      </c>
    </row>
    <row r="250" spans="5:8" ht="12.75" x14ac:dyDescent="0.2">
      <c r="E250" s="132">
        <v>241</v>
      </c>
      <c r="F250" s="125" t="s">
        <v>348</v>
      </c>
      <c r="G250" s="133">
        <v>0</v>
      </c>
      <c r="H250" s="134">
        <v>0</v>
      </c>
    </row>
    <row r="251" spans="5:8" ht="12.75" x14ac:dyDescent="0.2">
      <c r="E251" s="132">
        <v>242</v>
      </c>
      <c r="F251" s="125" t="s">
        <v>349</v>
      </c>
      <c r="G251" s="133">
        <v>0.47199999999999998</v>
      </c>
      <c r="H251" s="134">
        <v>8</v>
      </c>
    </row>
    <row r="252" spans="5:8" ht="12.75" x14ac:dyDescent="0.2">
      <c r="E252" s="132">
        <v>243</v>
      </c>
      <c r="F252" s="125" t="s">
        <v>350</v>
      </c>
      <c r="G252" s="133">
        <v>0.53849999999999998</v>
      </c>
      <c r="H252" s="134">
        <v>9</v>
      </c>
    </row>
    <row r="253" spans="5:8" ht="12.75" x14ac:dyDescent="0.2">
      <c r="E253" s="132">
        <v>244</v>
      </c>
      <c r="F253" s="125" t="s">
        <v>351</v>
      </c>
      <c r="G253" s="133">
        <v>0.56710000000000005</v>
      </c>
      <c r="H253" s="134">
        <v>10</v>
      </c>
    </row>
    <row r="254" spans="5:8" ht="12.75" x14ac:dyDescent="0.2">
      <c r="E254" s="132">
        <v>245</v>
      </c>
      <c r="F254" s="125" t="s">
        <v>352</v>
      </c>
      <c r="G254" s="133">
        <v>0</v>
      </c>
      <c r="H254" s="134">
        <v>0</v>
      </c>
    </row>
    <row r="255" spans="5:8" ht="12.75" x14ac:dyDescent="0.2">
      <c r="E255" s="132">
        <v>246</v>
      </c>
      <c r="F255" s="125" t="s">
        <v>353</v>
      </c>
      <c r="G255" s="133">
        <v>0.1009</v>
      </c>
      <c r="H255" s="134">
        <v>2</v>
      </c>
    </row>
    <row r="256" spans="5:8" ht="12.75" x14ac:dyDescent="0.2">
      <c r="E256" s="132">
        <v>247</v>
      </c>
      <c r="F256" s="125" t="s">
        <v>354</v>
      </c>
      <c r="G256" s="133">
        <v>0</v>
      </c>
      <c r="H256" s="134">
        <v>0</v>
      </c>
    </row>
    <row r="257" spans="5:8" ht="12.75" x14ac:dyDescent="0.2">
      <c r="E257" s="132">
        <v>248</v>
      </c>
      <c r="F257" s="125" t="s">
        <v>355</v>
      </c>
      <c r="G257" s="133">
        <v>0.80169999999999997</v>
      </c>
      <c r="H257" s="134">
        <v>12</v>
      </c>
    </row>
    <row r="258" spans="5:8" ht="12.75" x14ac:dyDescent="0.2">
      <c r="E258" s="132">
        <v>249</v>
      </c>
      <c r="F258" s="125" t="s">
        <v>356</v>
      </c>
      <c r="G258" s="133">
        <v>0.28079999999999999</v>
      </c>
      <c r="H258" s="134">
        <v>5</v>
      </c>
    </row>
    <row r="259" spans="5:8" ht="12.75" x14ac:dyDescent="0.2">
      <c r="E259" s="132">
        <v>250</v>
      </c>
      <c r="F259" s="125" t="s">
        <v>357</v>
      </c>
      <c r="G259" s="133">
        <v>0.2082</v>
      </c>
      <c r="H259" s="134">
        <v>4</v>
      </c>
    </row>
    <row r="260" spans="5:8" ht="12.75" x14ac:dyDescent="0.2">
      <c r="E260" s="132">
        <v>251</v>
      </c>
      <c r="F260" s="125" t="s">
        <v>358</v>
      </c>
      <c r="G260" s="133">
        <v>0.44750000000000001</v>
      </c>
      <c r="H260" s="134">
        <v>8</v>
      </c>
    </row>
    <row r="261" spans="5:8" ht="12.75" x14ac:dyDescent="0.2">
      <c r="E261" s="132">
        <v>252</v>
      </c>
      <c r="F261" s="125" t="s">
        <v>359</v>
      </c>
      <c r="G261" s="133">
        <v>0.23880000000000001</v>
      </c>
      <c r="H261" s="134">
        <v>4</v>
      </c>
    </row>
    <row r="262" spans="5:8" ht="12.75" x14ac:dyDescent="0.2">
      <c r="E262" s="132">
        <v>253</v>
      </c>
      <c r="F262" s="125" t="s">
        <v>360</v>
      </c>
      <c r="G262" s="133">
        <v>0.46879999999999999</v>
      </c>
      <c r="H262" s="134">
        <v>8</v>
      </c>
    </row>
    <row r="263" spans="5:8" ht="12.75" x14ac:dyDescent="0.2">
      <c r="E263" s="132">
        <v>254</v>
      </c>
      <c r="F263" s="125" t="s">
        <v>361</v>
      </c>
      <c r="G263" s="133">
        <v>0</v>
      </c>
      <c r="H263" s="134">
        <v>0</v>
      </c>
    </row>
    <row r="264" spans="5:8" ht="12.75" x14ac:dyDescent="0.2">
      <c r="E264" s="132">
        <v>255</v>
      </c>
      <c r="F264" s="125" t="s">
        <v>362</v>
      </c>
      <c r="G264" s="133">
        <v>0</v>
      </c>
      <c r="H264" s="134">
        <v>0</v>
      </c>
    </row>
    <row r="265" spans="5:8" ht="12.75" x14ac:dyDescent="0.2">
      <c r="E265" s="132">
        <v>256</v>
      </c>
      <c r="F265" s="125" t="s">
        <v>363</v>
      </c>
      <c r="G265" s="133">
        <v>0</v>
      </c>
      <c r="H265" s="134">
        <v>0</v>
      </c>
    </row>
    <row r="266" spans="5:8" ht="12.75" x14ac:dyDescent="0.2">
      <c r="E266" s="132">
        <v>257</v>
      </c>
      <c r="F266" s="125" t="s">
        <v>364</v>
      </c>
      <c r="G266" s="133">
        <v>0</v>
      </c>
      <c r="H266" s="134">
        <v>0</v>
      </c>
    </row>
    <row r="267" spans="5:8" ht="12.75" x14ac:dyDescent="0.2">
      <c r="E267" s="132">
        <v>258</v>
      </c>
      <c r="F267" s="125" t="s">
        <v>365</v>
      </c>
      <c r="G267" s="133">
        <v>0.58889999999999998</v>
      </c>
      <c r="H267" s="134">
        <v>10</v>
      </c>
    </row>
    <row r="268" spans="5:8" ht="12.75" x14ac:dyDescent="0.2">
      <c r="E268" s="132">
        <v>259</v>
      </c>
      <c r="F268" s="125" t="s">
        <v>366</v>
      </c>
      <c r="G268" s="133">
        <v>0</v>
      </c>
      <c r="H268" s="134">
        <v>0</v>
      </c>
    </row>
    <row r="269" spans="5:8" ht="12.75" x14ac:dyDescent="0.2">
      <c r="E269" s="132">
        <v>260</v>
      </c>
      <c r="F269" s="125" t="s">
        <v>367</v>
      </c>
      <c r="G269" s="133">
        <v>0</v>
      </c>
      <c r="H269" s="134">
        <v>0</v>
      </c>
    </row>
    <row r="270" spans="5:8" ht="12.75" x14ac:dyDescent="0.2">
      <c r="E270" s="132">
        <v>261</v>
      </c>
      <c r="F270" s="125" t="s">
        <v>368</v>
      </c>
      <c r="G270" s="133">
        <v>0.20830000000000001</v>
      </c>
      <c r="H270" s="134">
        <v>4</v>
      </c>
    </row>
    <row r="271" spans="5:8" ht="12.75" x14ac:dyDescent="0.2">
      <c r="E271" s="132">
        <v>262</v>
      </c>
      <c r="F271" s="125" t="s">
        <v>369</v>
      </c>
      <c r="G271" s="133">
        <v>0.39650000000000002</v>
      </c>
      <c r="H271" s="134">
        <v>7</v>
      </c>
    </row>
    <row r="272" spans="5:8" ht="12.75" x14ac:dyDescent="0.2">
      <c r="E272" s="132">
        <v>263</v>
      </c>
      <c r="F272" s="125" t="s">
        <v>370</v>
      </c>
      <c r="G272" s="133">
        <v>0.44440000000000002</v>
      </c>
      <c r="H272" s="134">
        <v>8</v>
      </c>
    </row>
    <row r="273" spans="5:8" ht="12.75" x14ac:dyDescent="0.2">
      <c r="E273" s="132">
        <v>264</v>
      </c>
      <c r="F273" s="125" t="s">
        <v>371</v>
      </c>
      <c r="G273" s="133">
        <v>0.1245</v>
      </c>
      <c r="H273" s="134">
        <v>3</v>
      </c>
    </row>
    <row r="274" spans="5:8" ht="12.75" x14ac:dyDescent="0.2">
      <c r="E274" s="132">
        <v>265</v>
      </c>
      <c r="F274" s="125" t="s">
        <v>372</v>
      </c>
      <c r="G274" s="133">
        <v>0.21820000000000001</v>
      </c>
      <c r="H274" s="134">
        <v>4</v>
      </c>
    </row>
    <row r="275" spans="5:8" ht="12.75" x14ac:dyDescent="0.2">
      <c r="E275" s="132">
        <v>266</v>
      </c>
      <c r="F275" s="125" t="s">
        <v>373</v>
      </c>
      <c r="G275" s="133">
        <v>0.10979999999999999</v>
      </c>
      <c r="H275" s="134">
        <v>2</v>
      </c>
    </row>
    <row r="276" spans="5:8" ht="12.75" x14ac:dyDescent="0.2">
      <c r="E276" s="132">
        <v>267</v>
      </c>
      <c r="F276" s="125" t="s">
        <v>374</v>
      </c>
      <c r="G276" s="133">
        <v>0</v>
      </c>
      <c r="H276" s="134">
        <v>0</v>
      </c>
    </row>
    <row r="277" spans="5:8" ht="12.75" x14ac:dyDescent="0.2">
      <c r="E277" s="132">
        <v>268</v>
      </c>
      <c r="F277" s="125" t="s">
        <v>375</v>
      </c>
      <c r="G277" s="133">
        <v>0</v>
      </c>
      <c r="H277" s="134">
        <v>0</v>
      </c>
    </row>
    <row r="278" spans="5:8" ht="12.75" x14ac:dyDescent="0.2">
      <c r="E278" s="132">
        <v>269</v>
      </c>
      <c r="F278" s="125" t="s">
        <v>376</v>
      </c>
      <c r="G278" s="133">
        <v>6.2399999999999997E-2</v>
      </c>
      <c r="H278" s="134">
        <v>2</v>
      </c>
    </row>
    <row r="279" spans="5:8" ht="12.75" x14ac:dyDescent="0.2">
      <c r="E279" s="132">
        <v>270</v>
      </c>
      <c r="F279" s="125" t="s">
        <v>377</v>
      </c>
      <c r="G279" s="133">
        <v>0</v>
      </c>
      <c r="H279" s="134">
        <v>0</v>
      </c>
    </row>
    <row r="280" spans="5:8" ht="12.75" x14ac:dyDescent="0.2">
      <c r="E280" s="132">
        <v>271</v>
      </c>
      <c r="F280" s="125" t="s">
        <v>378</v>
      </c>
      <c r="G280" s="133">
        <v>0.1603</v>
      </c>
      <c r="H280" s="134">
        <v>3</v>
      </c>
    </row>
    <row r="281" spans="5:8" ht="12.75" x14ac:dyDescent="0.2">
      <c r="E281" s="132">
        <v>272</v>
      </c>
      <c r="F281" s="125" t="s">
        <v>379</v>
      </c>
      <c r="G281" s="133">
        <v>0.39090000000000003</v>
      </c>
      <c r="H281" s="134">
        <v>7</v>
      </c>
    </row>
    <row r="282" spans="5:8" ht="12.75" x14ac:dyDescent="0.2">
      <c r="E282" s="132">
        <v>273</v>
      </c>
      <c r="F282" s="125" t="s">
        <v>380</v>
      </c>
      <c r="G282" s="133">
        <v>0.29060000000000002</v>
      </c>
      <c r="H282" s="134">
        <v>5</v>
      </c>
    </row>
    <row r="283" spans="5:8" ht="12.75" x14ac:dyDescent="0.2">
      <c r="E283" s="132">
        <v>274</v>
      </c>
      <c r="F283" s="125" t="s">
        <v>381</v>
      </c>
      <c r="G283" s="133">
        <v>0.67700000000000005</v>
      </c>
      <c r="H283" s="134">
        <v>10</v>
      </c>
    </row>
    <row r="284" spans="5:8" ht="12.75" x14ac:dyDescent="0.2">
      <c r="E284" s="132">
        <v>275</v>
      </c>
      <c r="F284" s="125" t="s">
        <v>382</v>
      </c>
      <c r="G284" s="133">
        <v>0.20050000000000001</v>
      </c>
      <c r="H284" s="134">
        <v>4</v>
      </c>
    </row>
    <row r="285" spans="5:8" ht="12.75" x14ac:dyDescent="0.2">
      <c r="E285" s="132">
        <v>276</v>
      </c>
      <c r="F285" s="125" t="s">
        <v>383</v>
      </c>
      <c r="G285" s="133">
        <v>8.3400000000000002E-2</v>
      </c>
      <c r="H285" s="134">
        <v>2</v>
      </c>
    </row>
    <row r="286" spans="5:8" ht="12.75" x14ac:dyDescent="0.2">
      <c r="E286" s="132">
        <v>277</v>
      </c>
      <c r="F286" s="125" t="s">
        <v>384</v>
      </c>
      <c r="G286" s="133">
        <v>0.80349999999999999</v>
      </c>
      <c r="H286" s="134">
        <v>12</v>
      </c>
    </row>
    <row r="287" spans="5:8" ht="12.75" x14ac:dyDescent="0.2">
      <c r="E287" s="132">
        <v>278</v>
      </c>
      <c r="F287" s="125" t="s">
        <v>385</v>
      </c>
      <c r="G287" s="133">
        <v>0.33200000000000002</v>
      </c>
      <c r="H287" s="134">
        <v>6</v>
      </c>
    </row>
    <row r="288" spans="5:8" ht="12.75" x14ac:dyDescent="0.2">
      <c r="E288" s="132">
        <v>279</v>
      </c>
      <c r="F288" s="125" t="s">
        <v>386</v>
      </c>
      <c r="G288" s="133">
        <v>0</v>
      </c>
      <c r="H288" s="134">
        <v>0</v>
      </c>
    </row>
    <row r="289" spans="5:8" ht="12.75" x14ac:dyDescent="0.2">
      <c r="E289" s="132">
        <v>280</v>
      </c>
      <c r="F289" s="125" t="s">
        <v>387</v>
      </c>
      <c r="G289" s="133">
        <v>0</v>
      </c>
      <c r="H289" s="134">
        <v>0</v>
      </c>
    </row>
    <row r="290" spans="5:8" ht="12.75" x14ac:dyDescent="0.2">
      <c r="E290" s="132">
        <v>281</v>
      </c>
      <c r="F290" s="125" t="s">
        <v>388</v>
      </c>
      <c r="G290" s="133">
        <v>0.8569</v>
      </c>
      <c r="H290" s="134">
        <v>12</v>
      </c>
    </row>
    <row r="291" spans="5:8" ht="12.75" x14ac:dyDescent="0.2">
      <c r="E291" s="132">
        <v>282</v>
      </c>
      <c r="F291" s="125" t="s">
        <v>389</v>
      </c>
      <c r="G291" s="133">
        <v>0</v>
      </c>
      <c r="H291" s="134">
        <v>0</v>
      </c>
    </row>
    <row r="292" spans="5:8" ht="12.75" x14ac:dyDescent="0.2">
      <c r="E292" s="132">
        <v>283</v>
      </c>
      <c r="F292" s="125" t="s">
        <v>390</v>
      </c>
      <c r="G292" s="133">
        <v>0</v>
      </c>
      <c r="H292" s="134">
        <v>0</v>
      </c>
    </row>
    <row r="293" spans="5:8" ht="12.75" x14ac:dyDescent="0.2">
      <c r="E293" s="132">
        <v>284</v>
      </c>
      <c r="F293" s="125" t="s">
        <v>391</v>
      </c>
      <c r="G293" s="133">
        <v>0.24640000000000001</v>
      </c>
      <c r="H293" s="134">
        <v>5</v>
      </c>
    </row>
    <row r="294" spans="5:8" ht="12.75" x14ac:dyDescent="0.2">
      <c r="E294" s="132">
        <v>285</v>
      </c>
      <c r="F294" s="125" t="s">
        <v>392</v>
      </c>
      <c r="G294" s="133">
        <v>0.40460000000000002</v>
      </c>
      <c r="H294" s="134">
        <v>7</v>
      </c>
    </row>
    <row r="295" spans="5:8" ht="12.75" x14ac:dyDescent="0.2">
      <c r="E295" s="132">
        <v>286</v>
      </c>
      <c r="F295" s="125" t="s">
        <v>393</v>
      </c>
      <c r="G295" s="133">
        <v>0</v>
      </c>
      <c r="H295" s="134">
        <v>0</v>
      </c>
    </row>
    <row r="296" spans="5:8" ht="12.75" x14ac:dyDescent="0.2">
      <c r="E296" s="132">
        <v>287</v>
      </c>
      <c r="F296" s="125" t="s">
        <v>394</v>
      </c>
      <c r="G296" s="133">
        <v>0.2041</v>
      </c>
      <c r="H296" s="134">
        <v>4</v>
      </c>
    </row>
    <row r="297" spans="5:8" ht="12.75" x14ac:dyDescent="0.2">
      <c r="E297" s="132">
        <v>288</v>
      </c>
      <c r="F297" s="125" t="s">
        <v>395</v>
      </c>
      <c r="G297" s="133">
        <v>6.9400000000000003E-2</v>
      </c>
      <c r="H297" s="134">
        <v>2</v>
      </c>
    </row>
    <row r="298" spans="5:8" ht="12.75" x14ac:dyDescent="0.2">
      <c r="E298" s="132">
        <v>289</v>
      </c>
      <c r="F298" s="125" t="s">
        <v>396</v>
      </c>
      <c r="G298" s="133">
        <v>0.37640000000000001</v>
      </c>
      <c r="H298" s="134">
        <v>7</v>
      </c>
    </row>
    <row r="299" spans="5:8" ht="12.75" x14ac:dyDescent="0.2">
      <c r="E299" s="132">
        <v>290</v>
      </c>
      <c r="F299" s="125" t="s">
        <v>397</v>
      </c>
      <c r="G299" s="133">
        <v>0.16639999999999999</v>
      </c>
      <c r="H299" s="134">
        <v>3</v>
      </c>
    </row>
    <row r="300" spans="5:8" ht="12.75" x14ac:dyDescent="0.2">
      <c r="E300" s="132">
        <v>291</v>
      </c>
      <c r="F300" s="125" t="s">
        <v>398</v>
      </c>
      <c r="G300" s="133">
        <v>0.20810000000000001</v>
      </c>
      <c r="H300" s="134">
        <v>4</v>
      </c>
    </row>
    <row r="301" spans="5:8" ht="12.75" x14ac:dyDescent="0.2">
      <c r="E301" s="132">
        <v>292</v>
      </c>
      <c r="F301" s="125" t="s">
        <v>399</v>
      </c>
      <c r="G301" s="133">
        <v>0.34770000000000001</v>
      </c>
      <c r="H301" s="134">
        <v>6</v>
      </c>
    </row>
    <row r="302" spans="5:8" ht="12.75" x14ac:dyDescent="0.2">
      <c r="E302" s="132">
        <v>293</v>
      </c>
      <c r="F302" s="125" t="s">
        <v>400</v>
      </c>
      <c r="G302" s="133">
        <v>0.5444</v>
      </c>
      <c r="H302" s="134">
        <v>10</v>
      </c>
    </row>
    <row r="303" spans="5:8" ht="12.75" x14ac:dyDescent="0.2">
      <c r="E303" s="132">
        <v>294</v>
      </c>
      <c r="F303" s="125" t="s">
        <v>401</v>
      </c>
      <c r="G303" s="133">
        <v>0</v>
      </c>
      <c r="H303" s="134">
        <v>0</v>
      </c>
    </row>
    <row r="304" spans="5:8" ht="12.75" x14ac:dyDescent="0.2">
      <c r="E304" s="132">
        <v>295</v>
      </c>
      <c r="F304" s="125" t="s">
        <v>402</v>
      </c>
      <c r="G304" s="133">
        <v>0.20380000000000001</v>
      </c>
      <c r="H304" s="134">
        <v>4</v>
      </c>
    </row>
    <row r="305" spans="5:8" ht="12.75" x14ac:dyDescent="0.2">
      <c r="E305" s="132">
        <v>296</v>
      </c>
      <c r="F305" s="125" t="s">
        <v>403</v>
      </c>
      <c r="G305" s="133">
        <v>0.45119999999999999</v>
      </c>
      <c r="H305" s="134">
        <v>8</v>
      </c>
    </row>
    <row r="306" spans="5:8" ht="12.75" x14ac:dyDescent="0.2">
      <c r="E306" s="132">
        <v>297</v>
      </c>
      <c r="F306" s="125" t="s">
        <v>404</v>
      </c>
      <c r="G306" s="133">
        <v>0</v>
      </c>
      <c r="H306" s="134">
        <v>0</v>
      </c>
    </row>
    <row r="307" spans="5:8" ht="12.75" x14ac:dyDescent="0.2">
      <c r="E307" s="132">
        <v>298</v>
      </c>
      <c r="F307" s="125" t="s">
        <v>405</v>
      </c>
      <c r="G307" s="133">
        <v>4.48E-2</v>
      </c>
      <c r="H307" s="134">
        <v>1</v>
      </c>
    </row>
    <row r="308" spans="5:8" ht="12.75" x14ac:dyDescent="0.2">
      <c r="E308" s="132">
        <v>299</v>
      </c>
      <c r="F308" s="125" t="s">
        <v>406</v>
      </c>
      <c r="G308" s="133">
        <v>0</v>
      </c>
      <c r="H308" s="134">
        <v>0</v>
      </c>
    </row>
    <row r="309" spans="5:8" ht="12.75" x14ac:dyDescent="0.2">
      <c r="E309" s="132">
        <v>300</v>
      </c>
      <c r="F309" s="125" t="s">
        <v>407</v>
      </c>
      <c r="G309" s="133">
        <v>0.44130000000000003</v>
      </c>
      <c r="H309" s="134">
        <v>8</v>
      </c>
    </row>
    <row r="310" spans="5:8" ht="12.75" x14ac:dyDescent="0.2">
      <c r="E310" s="132">
        <v>301</v>
      </c>
      <c r="F310" s="125" t="s">
        <v>408</v>
      </c>
      <c r="G310" s="133">
        <v>0.21529999999999999</v>
      </c>
      <c r="H310" s="134">
        <v>4</v>
      </c>
    </row>
    <row r="311" spans="5:8" ht="12.75" x14ac:dyDescent="0.2">
      <c r="E311" s="132">
        <v>302</v>
      </c>
      <c r="F311" s="125" t="s">
        <v>409</v>
      </c>
      <c r="G311" s="133">
        <v>0</v>
      </c>
      <c r="H311" s="134">
        <v>0</v>
      </c>
    </row>
    <row r="312" spans="5:8" ht="12.75" x14ac:dyDescent="0.2">
      <c r="E312" s="132">
        <v>303</v>
      </c>
      <c r="F312" s="125" t="s">
        <v>410</v>
      </c>
      <c r="G312" s="133">
        <v>0</v>
      </c>
      <c r="H312" s="134">
        <v>0</v>
      </c>
    </row>
    <row r="313" spans="5:8" ht="12.75" x14ac:dyDescent="0.2">
      <c r="E313" s="132">
        <v>304</v>
      </c>
      <c r="F313" s="125" t="s">
        <v>411</v>
      </c>
      <c r="G313" s="133">
        <v>0.27579999999999999</v>
      </c>
      <c r="H313" s="134">
        <v>5</v>
      </c>
    </row>
    <row r="314" spans="5:8" ht="12.75" x14ac:dyDescent="0.2">
      <c r="E314" s="132">
        <v>305</v>
      </c>
      <c r="F314" s="125" t="s">
        <v>412</v>
      </c>
      <c r="G314" s="133">
        <v>0.155</v>
      </c>
      <c r="H314" s="134">
        <v>3</v>
      </c>
    </row>
    <row r="315" spans="5:8" ht="12.75" x14ac:dyDescent="0.2">
      <c r="E315" s="132">
        <v>306</v>
      </c>
      <c r="F315" s="125" t="s">
        <v>413</v>
      </c>
      <c r="G315" s="133">
        <v>0.44090000000000001</v>
      </c>
      <c r="H315" s="134">
        <v>8</v>
      </c>
    </row>
    <row r="316" spans="5:8" ht="12.75" x14ac:dyDescent="0.2">
      <c r="E316" s="132">
        <v>307</v>
      </c>
      <c r="F316" s="125" t="s">
        <v>414</v>
      </c>
      <c r="G316" s="133">
        <v>0.1714</v>
      </c>
      <c r="H316" s="134">
        <v>3</v>
      </c>
    </row>
    <row r="317" spans="5:8" ht="12.75" x14ac:dyDescent="0.2">
      <c r="E317" s="132">
        <v>308</v>
      </c>
      <c r="F317" s="125" t="s">
        <v>415</v>
      </c>
      <c r="G317" s="133">
        <v>0.46300000000000002</v>
      </c>
      <c r="H317" s="134">
        <v>8</v>
      </c>
    </row>
    <row r="318" spans="5:8" ht="12.75" x14ac:dyDescent="0.2">
      <c r="E318" s="132">
        <v>309</v>
      </c>
      <c r="F318" s="125" t="s">
        <v>416</v>
      </c>
      <c r="G318" s="133">
        <v>0.60629999999999995</v>
      </c>
      <c r="H318" s="134">
        <v>10</v>
      </c>
    </row>
    <row r="319" spans="5:8" ht="12.75" x14ac:dyDescent="0.2">
      <c r="E319" s="132">
        <v>310</v>
      </c>
      <c r="F319" s="125" t="s">
        <v>417</v>
      </c>
      <c r="G319" s="133">
        <v>0.60299999999999998</v>
      </c>
      <c r="H319" s="134">
        <v>10</v>
      </c>
    </row>
    <row r="320" spans="5:8" ht="12.75" x14ac:dyDescent="0.2">
      <c r="E320" s="132">
        <v>311</v>
      </c>
      <c r="F320" s="125" t="s">
        <v>418</v>
      </c>
      <c r="G320" s="133">
        <v>0</v>
      </c>
      <c r="H320" s="134">
        <v>0</v>
      </c>
    </row>
    <row r="321" spans="5:8" ht="12.75" x14ac:dyDescent="0.2">
      <c r="E321" s="132">
        <v>312</v>
      </c>
      <c r="F321" s="125" t="s">
        <v>419</v>
      </c>
      <c r="G321" s="133">
        <v>0</v>
      </c>
      <c r="H321" s="134">
        <v>0</v>
      </c>
    </row>
    <row r="322" spans="5:8" ht="12.75" x14ac:dyDescent="0.2">
      <c r="E322" s="132">
        <v>313</v>
      </c>
      <c r="F322" s="125" t="s">
        <v>420</v>
      </c>
      <c r="G322" s="133">
        <v>0</v>
      </c>
      <c r="H322" s="134">
        <v>0</v>
      </c>
    </row>
    <row r="323" spans="5:8" ht="12.75" x14ac:dyDescent="0.2">
      <c r="E323" s="132">
        <v>314</v>
      </c>
      <c r="F323" s="125" t="s">
        <v>421</v>
      </c>
      <c r="G323" s="133">
        <v>0.35439999999999999</v>
      </c>
      <c r="H323" s="134">
        <v>6</v>
      </c>
    </row>
    <row r="324" spans="5:8" ht="12.75" x14ac:dyDescent="0.2">
      <c r="E324" s="132">
        <v>315</v>
      </c>
      <c r="F324" s="125" t="s">
        <v>422</v>
      </c>
      <c r="G324" s="133">
        <v>8.5400000000000004E-2</v>
      </c>
      <c r="H324" s="134">
        <v>2</v>
      </c>
    </row>
    <row r="325" spans="5:8" ht="12.75" x14ac:dyDescent="0.2">
      <c r="E325" s="132">
        <v>316</v>
      </c>
      <c r="F325" s="125" t="s">
        <v>423</v>
      </c>
      <c r="G325" s="133">
        <v>0.65480000000000005</v>
      </c>
      <c r="H325" s="134">
        <v>10</v>
      </c>
    </row>
    <row r="326" spans="5:8" ht="12.75" x14ac:dyDescent="0.2">
      <c r="E326" s="132">
        <v>317</v>
      </c>
      <c r="F326" s="125" t="s">
        <v>424</v>
      </c>
      <c r="G326" s="133">
        <v>7.4300000000000005E-2</v>
      </c>
      <c r="H326" s="134">
        <v>2</v>
      </c>
    </row>
    <row r="327" spans="5:8" ht="12.75" x14ac:dyDescent="0.2">
      <c r="E327" s="132">
        <v>318</v>
      </c>
      <c r="F327" s="125" t="s">
        <v>425</v>
      </c>
      <c r="G327" s="133">
        <v>0.34949999999999998</v>
      </c>
      <c r="H327" s="134">
        <v>6</v>
      </c>
    </row>
    <row r="328" spans="5:8" ht="12.75" x14ac:dyDescent="0.2">
      <c r="E328" s="132">
        <v>319</v>
      </c>
      <c r="F328" s="125" t="s">
        <v>426</v>
      </c>
      <c r="G328" s="133">
        <v>0</v>
      </c>
      <c r="H328" s="134">
        <v>0</v>
      </c>
    </row>
    <row r="329" spans="5:8" ht="12.75" x14ac:dyDescent="0.2">
      <c r="E329" s="132">
        <v>320</v>
      </c>
      <c r="F329" s="125" t="s">
        <v>427</v>
      </c>
      <c r="G329" s="133">
        <v>0</v>
      </c>
      <c r="H329" s="134">
        <v>0</v>
      </c>
    </row>
    <row r="330" spans="5:8" ht="12.75" x14ac:dyDescent="0.2">
      <c r="E330" s="132">
        <v>321</v>
      </c>
      <c r="F330" s="125" t="s">
        <v>428</v>
      </c>
      <c r="G330" s="133">
        <v>0.1376</v>
      </c>
      <c r="H330" s="134">
        <v>3</v>
      </c>
    </row>
    <row r="331" spans="5:8" ht="12.75" x14ac:dyDescent="0.2">
      <c r="E331" s="132">
        <v>322</v>
      </c>
      <c r="F331" s="125" t="s">
        <v>429</v>
      </c>
      <c r="G331" s="133">
        <v>0.27379999999999999</v>
      </c>
      <c r="H331" s="134">
        <v>5</v>
      </c>
    </row>
    <row r="332" spans="5:8" ht="12.75" x14ac:dyDescent="0.2">
      <c r="E332" s="132">
        <v>323</v>
      </c>
      <c r="F332" s="125" t="s">
        <v>430</v>
      </c>
      <c r="G332" s="133">
        <v>0.21890000000000001</v>
      </c>
      <c r="H332" s="134">
        <v>4</v>
      </c>
    </row>
    <row r="333" spans="5:8" ht="12.75" x14ac:dyDescent="0.2">
      <c r="E333" s="132">
        <v>324</v>
      </c>
      <c r="F333" s="125" t="s">
        <v>431</v>
      </c>
      <c r="G333" s="133">
        <v>0</v>
      </c>
      <c r="H333" s="134">
        <v>0</v>
      </c>
    </row>
    <row r="334" spans="5:8" ht="12.75" x14ac:dyDescent="0.2">
      <c r="E334" s="132">
        <v>325</v>
      </c>
      <c r="F334" s="125" t="s">
        <v>432</v>
      </c>
      <c r="G334" s="133">
        <v>0.44669999999999999</v>
      </c>
      <c r="H334" s="134">
        <v>8</v>
      </c>
    </row>
    <row r="335" spans="5:8" ht="12.75" x14ac:dyDescent="0.2">
      <c r="E335" s="132">
        <v>326</v>
      </c>
      <c r="F335" s="125" t="s">
        <v>433</v>
      </c>
      <c r="G335" s="133">
        <v>7.8399999999999997E-2</v>
      </c>
      <c r="H335" s="134">
        <v>2</v>
      </c>
    </row>
    <row r="336" spans="5:8" ht="12.75" x14ac:dyDescent="0.2">
      <c r="E336" s="132">
        <v>327</v>
      </c>
      <c r="F336" s="125" t="s">
        <v>434</v>
      </c>
      <c r="G336" s="133">
        <v>0.24149999999999999</v>
      </c>
      <c r="H336" s="134">
        <v>5</v>
      </c>
    </row>
    <row r="337" spans="5:8" ht="12.75" x14ac:dyDescent="0.2">
      <c r="E337" s="132">
        <v>328</v>
      </c>
      <c r="F337" s="125" t="s">
        <v>435</v>
      </c>
      <c r="G337" s="133">
        <v>0</v>
      </c>
      <c r="H337" s="134">
        <v>0</v>
      </c>
    </row>
    <row r="338" spans="5:8" ht="12.75" x14ac:dyDescent="0.2">
      <c r="E338" s="132">
        <v>329</v>
      </c>
      <c r="F338" s="125" t="s">
        <v>436</v>
      </c>
      <c r="G338" s="133">
        <v>0</v>
      </c>
      <c r="H338" s="134">
        <v>0</v>
      </c>
    </row>
    <row r="339" spans="5:8" ht="12.75" x14ac:dyDescent="0.2">
      <c r="E339" s="132">
        <v>330</v>
      </c>
      <c r="F339" s="125" t="s">
        <v>437</v>
      </c>
      <c r="G339" s="133">
        <v>7.2900000000000006E-2</v>
      </c>
      <c r="H339" s="134">
        <v>2</v>
      </c>
    </row>
    <row r="340" spans="5:8" ht="12.75" x14ac:dyDescent="0.2">
      <c r="E340" s="132">
        <v>331</v>
      </c>
      <c r="F340" s="125" t="s">
        <v>438</v>
      </c>
      <c r="G340" s="133">
        <v>0.32300000000000001</v>
      </c>
      <c r="H340" s="134">
        <v>6</v>
      </c>
    </row>
    <row r="341" spans="5:8" ht="12.75" x14ac:dyDescent="0.2">
      <c r="E341" s="132">
        <v>332</v>
      </c>
      <c r="F341" s="125" t="s">
        <v>439</v>
      </c>
      <c r="G341" s="133">
        <v>0.56589999999999996</v>
      </c>
      <c r="H341" s="134">
        <v>10</v>
      </c>
    </row>
    <row r="342" spans="5:8" ht="12.75" x14ac:dyDescent="0.2">
      <c r="E342" s="132">
        <v>333</v>
      </c>
      <c r="F342" s="125" t="s">
        <v>440</v>
      </c>
      <c r="G342" s="133">
        <v>0</v>
      </c>
      <c r="H342" s="134">
        <v>0</v>
      </c>
    </row>
    <row r="343" spans="5:8" ht="12.75" x14ac:dyDescent="0.2">
      <c r="E343" s="132">
        <v>334</v>
      </c>
      <c r="F343" s="125" t="s">
        <v>441</v>
      </c>
      <c r="G343" s="133">
        <v>0</v>
      </c>
      <c r="H343" s="134">
        <v>0</v>
      </c>
    </row>
    <row r="344" spans="5:8" ht="12.75" x14ac:dyDescent="0.2">
      <c r="E344" s="132">
        <v>335</v>
      </c>
      <c r="F344" s="125" t="s">
        <v>442</v>
      </c>
      <c r="G344" s="133">
        <v>6.5500000000000003E-2</v>
      </c>
      <c r="H344" s="134">
        <v>2</v>
      </c>
    </row>
    <row r="345" spans="5:8" ht="12.75" x14ac:dyDescent="0.2">
      <c r="E345" s="135">
        <v>336</v>
      </c>
      <c r="F345" s="125" t="s">
        <v>443</v>
      </c>
      <c r="G345" s="133">
        <v>0.36599999999999999</v>
      </c>
      <c r="H345" s="134">
        <v>7</v>
      </c>
    </row>
    <row r="346" spans="5:8" ht="12.75" x14ac:dyDescent="0.2">
      <c r="E346" s="132">
        <v>337</v>
      </c>
      <c r="F346" s="125" t="s">
        <v>444</v>
      </c>
      <c r="G346" s="133">
        <v>0.31109999999999999</v>
      </c>
      <c r="H346" s="134">
        <v>6</v>
      </c>
    </row>
    <row r="347" spans="5:8" ht="12.75" x14ac:dyDescent="0.2">
      <c r="E347" s="132">
        <v>338</v>
      </c>
      <c r="F347" s="125" t="s">
        <v>445</v>
      </c>
      <c r="G347" s="133">
        <v>0</v>
      </c>
      <c r="H347" s="134">
        <v>0</v>
      </c>
    </row>
    <row r="348" spans="5:8" ht="12.75" x14ac:dyDescent="0.2">
      <c r="E348" s="132">
        <v>339</v>
      </c>
      <c r="F348" s="125" t="s">
        <v>446</v>
      </c>
      <c r="G348" s="133">
        <v>0</v>
      </c>
      <c r="H348" s="134">
        <v>0</v>
      </c>
    </row>
    <row r="349" spans="5:8" ht="12.75" x14ac:dyDescent="0.2">
      <c r="E349" s="132">
        <v>340</v>
      </c>
      <c r="F349" s="125" t="s">
        <v>447</v>
      </c>
      <c r="G349" s="133">
        <v>0.29920000000000002</v>
      </c>
      <c r="H349" s="134">
        <v>5</v>
      </c>
    </row>
    <row r="350" spans="5:8" ht="12.75" x14ac:dyDescent="0.2">
      <c r="E350" s="132">
        <v>341</v>
      </c>
      <c r="F350" s="125" t="s">
        <v>448</v>
      </c>
      <c r="G350" s="133">
        <v>0</v>
      </c>
      <c r="H350" s="134">
        <v>0</v>
      </c>
    </row>
    <row r="351" spans="5:8" ht="12.75" x14ac:dyDescent="0.2">
      <c r="E351" s="132">
        <v>342</v>
      </c>
      <c r="F351" s="125" t="s">
        <v>449</v>
      </c>
      <c r="G351" s="133">
        <v>0.13300000000000001</v>
      </c>
      <c r="H351" s="134">
        <v>3</v>
      </c>
    </row>
    <row r="352" spans="5:8" ht="12.75" x14ac:dyDescent="0.2">
      <c r="E352" s="132">
        <v>343</v>
      </c>
      <c r="F352" s="125" t="s">
        <v>450</v>
      </c>
      <c r="G352" s="133">
        <v>0.53069999999999995</v>
      </c>
      <c r="H352" s="134">
        <v>9</v>
      </c>
    </row>
    <row r="353" spans="5:8" ht="12.75" x14ac:dyDescent="0.2">
      <c r="E353" s="132">
        <v>344</v>
      </c>
      <c r="F353" s="125" t="s">
        <v>451</v>
      </c>
      <c r="G353" s="133">
        <v>7.0199999999999999E-2</v>
      </c>
      <c r="H353" s="134">
        <v>2</v>
      </c>
    </row>
    <row r="354" spans="5:8" ht="12.75" x14ac:dyDescent="0.2">
      <c r="E354" s="132">
        <v>345</v>
      </c>
      <c r="F354" s="125" t="s">
        <v>452</v>
      </c>
      <c r="G354" s="133">
        <v>0</v>
      </c>
      <c r="H354" s="134">
        <v>0</v>
      </c>
    </row>
    <row r="355" spans="5:8" ht="12.75" x14ac:dyDescent="0.2">
      <c r="E355" s="132">
        <v>346</v>
      </c>
      <c r="F355" s="125" t="s">
        <v>453</v>
      </c>
      <c r="G355" s="133">
        <v>0.35820000000000002</v>
      </c>
      <c r="H355" s="134">
        <v>6</v>
      </c>
    </row>
    <row r="356" spans="5:8" ht="12.75" x14ac:dyDescent="0.2">
      <c r="E356" s="132">
        <v>347</v>
      </c>
      <c r="F356" s="125" t="s">
        <v>454</v>
      </c>
      <c r="G356" s="133">
        <v>0.35199999999999998</v>
      </c>
      <c r="H356" s="134">
        <v>6</v>
      </c>
    </row>
    <row r="357" spans="5:8" ht="12.75" x14ac:dyDescent="0.2">
      <c r="E357" s="132">
        <v>348</v>
      </c>
      <c r="F357" s="125" t="s">
        <v>455</v>
      </c>
      <c r="G357" s="133">
        <v>0.74350000000000005</v>
      </c>
      <c r="H357" s="134">
        <v>11</v>
      </c>
    </row>
    <row r="358" spans="5:8" ht="12.75" x14ac:dyDescent="0.2">
      <c r="E358" s="132">
        <v>349</v>
      </c>
      <c r="F358" s="125" t="s">
        <v>456</v>
      </c>
      <c r="G358" s="133">
        <v>0.371</v>
      </c>
      <c r="H358" s="134">
        <v>7</v>
      </c>
    </row>
    <row r="359" spans="5:8" ht="12.75" x14ac:dyDescent="0.2">
      <c r="E359" s="132">
        <v>350</v>
      </c>
      <c r="F359" s="125" t="s">
        <v>457</v>
      </c>
      <c r="G359" s="133">
        <v>0.12280000000000001</v>
      </c>
      <c r="H359" s="134">
        <v>3</v>
      </c>
    </row>
    <row r="360" spans="5:8" ht="12.75" x14ac:dyDescent="0.2">
      <c r="E360" s="132">
        <v>351</v>
      </c>
      <c r="F360" s="125" t="s">
        <v>458</v>
      </c>
      <c r="G360" s="133">
        <v>0</v>
      </c>
      <c r="H360" s="134">
        <v>0</v>
      </c>
    </row>
    <row r="361" spans="5:8" ht="12.75" x14ac:dyDescent="0.2">
      <c r="E361" s="132">
        <v>352</v>
      </c>
      <c r="F361" s="125" t="s">
        <v>917</v>
      </c>
      <c r="G361" s="133">
        <f>VLOOKUP(125,lowinc_bysend,3)</f>
        <v>8.6999999999999994E-2</v>
      </c>
      <c r="H361" s="134">
        <f>VLOOKUP(125,lowinc_bysend,4)</f>
        <v>2</v>
      </c>
    </row>
    <row r="362" spans="5:8" ht="12.75" x14ac:dyDescent="0.2">
      <c r="E362" s="132">
        <v>406</v>
      </c>
      <c r="F362" s="125" t="s">
        <v>459</v>
      </c>
      <c r="G362" s="133">
        <v>0.46210000000000001</v>
      </c>
      <c r="H362" s="134">
        <v>8</v>
      </c>
    </row>
    <row r="363" spans="5:8" ht="12.75" x14ac:dyDescent="0.2">
      <c r="E363" s="132">
        <v>600</v>
      </c>
      <c r="F363" s="125" t="s">
        <v>460</v>
      </c>
      <c r="G363" s="133">
        <v>9.3299999999999994E-2</v>
      </c>
      <c r="H363" s="134">
        <v>2</v>
      </c>
    </row>
    <row r="364" spans="5:8" ht="12.75" x14ac:dyDescent="0.2">
      <c r="E364" s="132">
        <v>603</v>
      </c>
      <c r="F364" s="125" t="s">
        <v>1029</v>
      </c>
      <c r="G364" s="133">
        <v>0.57820000000000005</v>
      </c>
      <c r="H364" s="134">
        <v>10</v>
      </c>
    </row>
    <row r="365" spans="5:8" ht="12.75" x14ac:dyDescent="0.2">
      <c r="E365" s="132">
        <v>605</v>
      </c>
      <c r="F365" s="125" t="s">
        <v>462</v>
      </c>
      <c r="G365" s="133">
        <v>0.31509999999999999</v>
      </c>
      <c r="H365" s="134">
        <v>6</v>
      </c>
    </row>
    <row r="366" spans="5:8" ht="12.75" x14ac:dyDescent="0.2">
      <c r="E366" s="132">
        <v>610</v>
      </c>
      <c r="F366" s="125" t="s">
        <v>463</v>
      </c>
      <c r="G366" s="133">
        <v>0.23219999999999999</v>
      </c>
      <c r="H366" s="134">
        <v>4</v>
      </c>
    </row>
    <row r="367" spans="5:8" ht="12.75" x14ac:dyDescent="0.2">
      <c r="E367" s="132">
        <v>615</v>
      </c>
      <c r="F367" s="125" t="s">
        <v>464</v>
      </c>
      <c r="G367" s="133">
        <v>0.61780000000000002</v>
      </c>
      <c r="H367" s="134">
        <v>10</v>
      </c>
    </row>
    <row r="368" spans="5:8" ht="12.75" x14ac:dyDescent="0.2">
      <c r="E368" s="132">
        <v>616</v>
      </c>
      <c r="F368" s="125" t="s">
        <v>465</v>
      </c>
      <c r="G368" s="133">
        <v>0.33550000000000002</v>
      </c>
      <c r="H368" s="134">
        <v>6</v>
      </c>
    </row>
    <row r="369" spans="5:8" ht="12.75" x14ac:dyDescent="0.2">
      <c r="E369" s="132">
        <v>618</v>
      </c>
      <c r="F369" s="125" t="s">
        <v>466</v>
      </c>
      <c r="G369" s="133">
        <v>0.36870000000000003</v>
      </c>
      <c r="H369" s="134">
        <v>7</v>
      </c>
    </row>
    <row r="370" spans="5:8" ht="12.75" x14ac:dyDescent="0.2">
      <c r="E370" s="132">
        <v>620</v>
      </c>
      <c r="F370" s="125" t="s">
        <v>467</v>
      </c>
      <c r="G370" s="133">
        <v>0.15790000000000001</v>
      </c>
      <c r="H370" s="134">
        <v>3</v>
      </c>
    </row>
    <row r="371" spans="5:8" ht="12.75" x14ac:dyDescent="0.2">
      <c r="E371" s="132">
        <v>622</v>
      </c>
      <c r="F371" s="125" t="s">
        <v>468</v>
      </c>
      <c r="G371" s="133">
        <v>0.31290000000000001</v>
      </c>
      <c r="H371" s="134">
        <v>6</v>
      </c>
    </row>
    <row r="372" spans="5:8" ht="12.75" x14ac:dyDescent="0.2">
      <c r="E372" s="132">
        <v>625</v>
      </c>
      <c r="F372" s="125" t="s">
        <v>469</v>
      </c>
      <c r="G372" s="133">
        <v>0.23050000000000001</v>
      </c>
      <c r="H372" s="134">
        <v>4</v>
      </c>
    </row>
    <row r="373" spans="5:8" ht="12.75" x14ac:dyDescent="0.2">
      <c r="E373" s="132">
        <v>632</v>
      </c>
      <c r="F373" s="125" t="s">
        <v>470</v>
      </c>
      <c r="G373" s="133">
        <v>0.33660000000000001</v>
      </c>
      <c r="H373" s="134">
        <v>6</v>
      </c>
    </row>
    <row r="374" spans="5:8" ht="12.75" x14ac:dyDescent="0.2">
      <c r="E374" s="132">
        <v>635</v>
      </c>
      <c r="F374" s="125" t="s">
        <v>471</v>
      </c>
      <c r="G374" s="133">
        <v>0.39739999999999998</v>
      </c>
      <c r="H374" s="134">
        <v>7</v>
      </c>
    </row>
    <row r="375" spans="5:8" ht="12.75" x14ac:dyDescent="0.2">
      <c r="E375" s="132">
        <v>640</v>
      </c>
      <c r="F375" s="125" t="s">
        <v>472</v>
      </c>
      <c r="G375" s="133">
        <v>8.7300000000000003E-2</v>
      </c>
      <c r="H375" s="134">
        <v>2</v>
      </c>
    </row>
    <row r="376" spans="5:8" ht="12.75" x14ac:dyDescent="0.2">
      <c r="E376" s="132">
        <v>645</v>
      </c>
      <c r="F376" s="125" t="s">
        <v>473</v>
      </c>
      <c r="G376" s="133">
        <v>0.50980000000000003</v>
      </c>
      <c r="H376" s="134">
        <v>9</v>
      </c>
    </row>
    <row r="377" spans="5:8" ht="12.75" x14ac:dyDescent="0.2">
      <c r="E377" s="132">
        <v>650</v>
      </c>
      <c r="F377" s="125" t="s">
        <v>474</v>
      </c>
      <c r="G377" s="133">
        <v>0.19570000000000001</v>
      </c>
      <c r="H377" s="134">
        <v>4</v>
      </c>
    </row>
    <row r="378" spans="5:8" ht="12.75" x14ac:dyDescent="0.2">
      <c r="E378" s="132">
        <v>655</v>
      </c>
      <c r="F378" s="125" t="s">
        <v>475</v>
      </c>
      <c r="G378" s="133">
        <v>4.4699999999999997E-2</v>
      </c>
      <c r="H378" s="134">
        <v>1</v>
      </c>
    </row>
    <row r="379" spans="5:8" ht="12.75" x14ac:dyDescent="0.2">
      <c r="E379" s="132">
        <v>658</v>
      </c>
      <c r="F379" s="125" t="s">
        <v>476</v>
      </c>
      <c r="G379" s="133">
        <v>0.28050000000000003</v>
      </c>
      <c r="H379" s="134">
        <v>5</v>
      </c>
    </row>
    <row r="380" spans="5:8" ht="12.75" x14ac:dyDescent="0.2">
      <c r="E380" s="132">
        <v>660</v>
      </c>
      <c r="F380" s="125" t="s">
        <v>477</v>
      </c>
      <c r="G380" s="133">
        <v>0.2722</v>
      </c>
      <c r="H380" s="134">
        <v>5</v>
      </c>
    </row>
    <row r="381" spans="5:8" ht="12.75" x14ac:dyDescent="0.2">
      <c r="E381" s="132">
        <v>662</v>
      </c>
      <c r="F381" s="125" t="s">
        <v>478</v>
      </c>
      <c r="G381" s="133">
        <v>0.40820000000000001</v>
      </c>
      <c r="H381" s="134">
        <v>7</v>
      </c>
    </row>
    <row r="382" spans="5:8" ht="12.75" x14ac:dyDescent="0.2">
      <c r="E382" s="132">
        <v>665</v>
      </c>
      <c r="F382" s="125" t="s">
        <v>479</v>
      </c>
      <c r="G382" s="133">
        <v>0.20960000000000001</v>
      </c>
      <c r="H382" s="134">
        <v>4</v>
      </c>
    </row>
    <row r="383" spans="5:8" ht="12.75" x14ac:dyDescent="0.2">
      <c r="E383" s="132">
        <v>670</v>
      </c>
      <c r="F383" s="125" t="s">
        <v>480</v>
      </c>
      <c r="G383" s="133">
        <v>0.22800000000000001</v>
      </c>
      <c r="H383" s="134">
        <v>4</v>
      </c>
    </row>
    <row r="384" spans="5:8" ht="12.75" x14ac:dyDescent="0.2">
      <c r="E384" s="132">
        <v>672</v>
      </c>
      <c r="F384" s="125" t="s">
        <v>481</v>
      </c>
      <c r="G384" s="133">
        <v>0.41880000000000001</v>
      </c>
      <c r="H384" s="134">
        <v>7</v>
      </c>
    </row>
    <row r="385" spans="5:8" ht="12.75" x14ac:dyDescent="0.2">
      <c r="E385" s="132">
        <v>673</v>
      </c>
      <c r="F385" s="125" t="s">
        <v>482</v>
      </c>
      <c r="G385" s="133">
        <v>9.06E-2</v>
      </c>
      <c r="H385" s="134">
        <v>2</v>
      </c>
    </row>
    <row r="386" spans="5:8" ht="12.75" x14ac:dyDescent="0.2">
      <c r="E386" s="132">
        <v>674</v>
      </c>
      <c r="F386" s="125" t="s">
        <v>483</v>
      </c>
      <c r="G386" s="133">
        <v>0.53480000000000005</v>
      </c>
      <c r="H386" s="134">
        <v>9</v>
      </c>
    </row>
    <row r="387" spans="5:8" ht="12.75" x14ac:dyDescent="0.2">
      <c r="E387" s="132">
        <v>675</v>
      </c>
      <c r="F387" s="125" t="s">
        <v>484</v>
      </c>
      <c r="G387" s="133">
        <v>8.5999999999999993E-2</v>
      </c>
      <c r="H387" s="134">
        <v>2</v>
      </c>
    </row>
    <row r="388" spans="5:8" ht="12.75" x14ac:dyDescent="0.2">
      <c r="E388" s="132">
        <v>680</v>
      </c>
      <c r="F388" s="125" t="s">
        <v>485</v>
      </c>
      <c r="G388" s="133">
        <v>0.22109999999999999</v>
      </c>
      <c r="H388" s="134">
        <v>4</v>
      </c>
    </row>
    <row r="389" spans="5:8" ht="12.75" x14ac:dyDescent="0.2">
      <c r="E389" s="132">
        <v>683</v>
      </c>
      <c r="F389" s="125" t="s">
        <v>486</v>
      </c>
      <c r="G389" s="133">
        <v>0.2014</v>
      </c>
      <c r="H389" s="134">
        <v>4</v>
      </c>
    </row>
    <row r="390" spans="5:8" ht="12.75" x14ac:dyDescent="0.2">
      <c r="E390" s="132">
        <v>685</v>
      </c>
      <c r="F390" s="125" t="s">
        <v>487</v>
      </c>
      <c r="G390" s="133">
        <v>0.55610000000000004</v>
      </c>
      <c r="H390" s="134">
        <v>10</v>
      </c>
    </row>
    <row r="391" spans="5:8" ht="12.75" x14ac:dyDescent="0.2">
      <c r="E391" s="132">
        <v>690</v>
      </c>
      <c r="F391" s="125" t="s">
        <v>488</v>
      </c>
      <c r="G391" s="133">
        <v>0.12959999999999999</v>
      </c>
      <c r="H391" s="134">
        <v>3</v>
      </c>
    </row>
    <row r="392" spans="5:8" ht="12.75" x14ac:dyDescent="0.2">
      <c r="E392" s="132">
        <v>695</v>
      </c>
      <c r="F392" s="125" t="s">
        <v>489</v>
      </c>
      <c r="G392" s="133">
        <v>8.6900000000000005E-2</v>
      </c>
      <c r="H392" s="134">
        <v>2</v>
      </c>
    </row>
    <row r="393" spans="5:8" ht="12.75" x14ac:dyDescent="0.2">
      <c r="E393" s="132">
        <v>698</v>
      </c>
      <c r="F393" s="125" t="s">
        <v>490</v>
      </c>
      <c r="G393" s="133">
        <v>0.12239999999999999</v>
      </c>
      <c r="H393" s="134">
        <v>3</v>
      </c>
    </row>
    <row r="394" spans="5:8" ht="12.75" x14ac:dyDescent="0.2">
      <c r="E394" s="132">
        <v>700</v>
      </c>
      <c r="F394" s="125" t="s">
        <v>491</v>
      </c>
      <c r="G394" s="133">
        <v>0.38169999999999998</v>
      </c>
      <c r="H394" s="134">
        <v>7</v>
      </c>
    </row>
    <row r="395" spans="5:8" ht="12.75" x14ac:dyDescent="0.2">
      <c r="E395" s="132">
        <v>705</v>
      </c>
      <c r="F395" s="125" t="s">
        <v>492</v>
      </c>
      <c r="G395" s="133">
        <v>9.1800000000000007E-2</v>
      </c>
      <c r="H395" s="134">
        <v>2</v>
      </c>
    </row>
    <row r="396" spans="5:8" ht="12.75" x14ac:dyDescent="0.2">
      <c r="E396" s="132">
        <v>710</v>
      </c>
      <c r="F396" s="125" t="s">
        <v>493</v>
      </c>
      <c r="G396" s="133">
        <v>0.11890000000000001</v>
      </c>
      <c r="H396" s="134">
        <v>2</v>
      </c>
    </row>
    <row r="397" spans="5:8" ht="12.75" x14ac:dyDescent="0.2">
      <c r="E397" s="132">
        <v>712</v>
      </c>
      <c r="F397" s="125" t="s">
        <v>494</v>
      </c>
      <c r="G397" s="133">
        <v>0.35070000000000001</v>
      </c>
      <c r="H397" s="134">
        <v>6</v>
      </c>
    </row>
    <row r="398" spans="5:8" ht="12.75" x14ac:dyDescent="0.2">
      <c r="E398" s="132">
        <v>715</v>
      </c>
      <c r="F398" s="125" t="s">
        <v>495</v>
      </c>
      <c r="G398" s="133">
        <v>0.24840000000000001</v>
      </c>
      <c r="H398" s="134">
        <v>5</v>
      </c>
    </row>
    <row r="399" spans="5:8" ht="12.75" x14ac:dyDescent="0.2">
      <c r="E399" s="132">
        <v>717</v>
      </c>
      <c r="F399" s="125" t="s">
        <v>496</v>
      </c>
      <c r="G399" s="133">
        <v>0.40610000000000002</v>
      </c>
      <c r="H399" s="134">
        <v>7</v>
      </c>
    </row>
    <row r="400" spans="5:8" ht="12.75" x14ac:dyDescent="0.2">
      <c r="E400" s="132">
        <v>720</v>
      </c>
      <c r="F400" s="125" t="s">
        <v>497</v>
      </c>
      <c r="G400" s="133">
        <v>0.3574</v>
      </c>
      <c r="H400" s="134">
        <v>6</v>
      </c>
    </row>
    <row r="401" spans="5:8" ht="12.75" x14ac:dyDescent="0.2">
      <c r="E401" s="132">
        <v>725</v>
      </c>
      <c r="F401" s="125" t="s">
        <v>498</v>
      </c>
      <c r="G401" s="133">
        <v>0.1114</v>
      </c>
      <c r="H401" s="134">
        <v>2</v>
      </c>
    </row>
    <row r="402" spans="5:8" ht="12.75" x14ac:dyDescent="0.2">
      <c r="E402" s="132">
        <v>728</v>
      </c>
      <c r="F402" s="125" t="s">
        <v>499</v>
      </c>
      <c r="G402" s="133">
        <v>0.52210000000000001</v>
      </c>
      <c r="H402" s="134">
        <v>9</v>
      </c>
    </row>
    <row r="403" spans="5:8" ht="12.75" x14ac:dyDescent="0.2">
      <c r="E403" s="132">
        <v>730</v>
      </c>
      <c r="F403" s="125" t="s">
        <v>500</v>
      </c>
      <c r="G403" s="133">
        <v>0.10639999999999999</v>
      </c>
      <c r="H403" s="134">
        <v>2</v>
      </c>
    </row>
    <row r="404" spans="5:8" ht="12.75" x14ac:dyDescent="0.2">
      <c r="E404" s="132">
        <v>735</v>
      </c>
      <c r="F404" s="125" t="s">
        <v>501</v>
      </c>
      <c r="G404" s="133">
        <v>0.23830000000000001</v>
      </c>
      <c r="H404" s="134">
        <v>4</v>
      </c>
    </row>
    <row r="405" spans="5:8" ht="12.75" x14ac:dyDescent="0.2">
      <c r="E405" s="132">
        <v>740</v>
      </c>
      <c r="F405" s="125" t="s">
        <v>502</v>
      </c>
      <c r="G405" s="133">
        <v>0.17249999999999999</v>
      </c>
      <c r="H405" s="134">
        <v>3</v>
      </c>
    </row>
    <row r="406" spans="5:8" ht="12.75" x14ac:dyDescent="0.2">
      <c r="E406" s="132">
        <v>745</v>
      </c>
      <c r="F406" s="125" t="s">
        <v>503</v>
      </c>
      <c r="G406" s="133">
        <v>0.14810000000000001</v>
      </c>
      <c r="H406" s="134">
        <v>3</v>
      </c>
    </row>
    <row r="407" spans="5:8" ht="12.75" x14ac:dyDescent="0.2">
      <c r="E407" s="132">
        <v>750</v>
      </c>
      <c r="F407" s="125" t="s">
        <v>504</v>
      </c>
      <c r="G407" s="133">
        <v>0.35049999999999998</v>
      </c>
      <c r="H407" s="134">
        <v>6</v>
      </c>
    </row>
    <row r="408" spans="5:8" ht="12.75" x14ac:dyDescent="0.2">
      <c r="E408" s="132">
        <v>753</v>
      </c>
      <c r="F408" s="125" t="s">
        <v>505</v>
      </c>
      <c r="G408" s="133">
        <v>0.3251</v>
      </c>
      <c r="H408" s="134">
        <v>6</v>
      </c>
    </row>
    <row r="409" spans="5:8" ht="12.75" x14ac:dyDescent="0.2">
      <c r="E409" s="132">
        <v>755</v>
      </c>
      <c r="F409" s="125" t="s">
        <v>506</v>
      </c>
      <c r="G409" s="133">
        <v>0.53249999999999997</v>
      </c>
      <c r="H409" s="134">
        <v>9</v>
      </c>
    </row>
    <row r="410" spans="5:8" ht="12.75" x14ac:dyDescent="0.2">
      <c r="E410" s="132">
        <v>760</v>
      </c>
      <c r="F410" s="125" t="s">
        <v>507</v>
      </c>
      <c r="G410" s="133">
        <v>0.21060000000000001</v>
      </c>
      <c r="H410" s="134">
        <v>4</v>
      </c>
    </row>
    <row r="411" spans="5:8" ht="12.75" x14ac:dyDescent="0.2">
      <c r="E411" s="132">
        <v>763</v>
      </c>
      <c r="F411" s="125" t="s">
        <v>508</v>
      </c>
      <c r="G411" s="133">
        <v>0.19719999999999999</v>
      </c>
      <c r="H411" s="134">
        <v>4</v>
      </c>
    </row>
    <row r="412" spans="5:8" ht="12.75" x14ac:dyDescent="0.2">
      <c r="E412" s="132">
        <v>765</v>
      </c>
      <c r="F412" s="125" t="s">
        <v>509</v>
      </c>
      <c r="G412" s="133">
        <v>0.38669999999999999</v>
      </c>
      <c r="H412" s="134">
        <v>7</v>
      </c>
    </row>
    <row r="413" spans="5:8" ht="12.75" x14ac:dyDescent="0.2">
      <c r="E413" s="132">
        <v>766</v>
      </c>
      <c r="F413" s="125" t="s">
        <v>510</v>
      </c>
      <c r="G413" s="133">
        <v>0.30449999999999999</v>
      </c>
      <c r="H413" s="134">
        <v>6</v>
      </c>
    </row>
    <row r="414" spans="5:8" ht="12.75" x14ac:dyDescent="0.2">
      <c r="E414" s="132">
        <v>767</v>
      </c>
      <c r="F414" s="125" t="s">
        <v>511</v>
      </c>
      <c r="G414" s="133">
        <v>0.47110000000000002</v>
      </c>
      <c r="H414" s="134">
        <v>8</v>
      </c>
    </row>
    <row r="415" spans="5:8" ht="12.75" x14ac:dyDescent="0.2">
      <c r="E415" s="132">
        <v>770</v>
      </c>
      <c r="F415" s="125" t="s">
        <v>512</v>
      </c>
      <c r="G415" s="133">
        <v>0.26340000000000002</v>
      </c>
      <c r="H415" s="134">
        <v>5</v>
      </c>
    </row>
    <row r="416" spans="5:8" ht="12.75" x14ac:dyDescent="0.2">
      <c r="E416" s="132">
        <v>773</v>
      </c>
      <c r="F416" s="125" t="s">
        <v>513</v>
      </c>
      <c r="G416" s="133">
        <v>0.27200000000000002</v>
      </c>
      <c r="H416" s="134">
        <v>5</v>
      </c>
    </row>
    <row r="417" spans="5:8" ht="12.75" x14ac:dyDescent="0.2">
      <c r="E417" s="132">
        <v>774</v>
      </c>
      <c r="F417" s="125" t="s">
        <v>514</v>
      </c>
      <c r="G417" s="133">
        <v>0.29749999999999999</v>
      </c>
      <c r="H417" s="134">
        <v>5</v>
      </c>
    </row>
    <row r="418" spans="5:8" ht="12.75" x14ac:dyDescent="0.2">
      <c r="E418" s="132">
        <v>775</v>
      </c>
      <c r="F418" s="125" t="s">
        <v>515</v>
      </c>
      <c r="G418" s="133">
        <v>0.15329999999999999</v>
      </c>
      <c r="H418" s="134">
        <v>3</v>
      </c>
    </row>
    <row r="419" spans="5:8" ht="12.75" x14ac:dyDescent="0.2">
      <c r="E419" s="132">
        <v>778</v>
      </c>
      <c r="F419" s="125" t="s">
        <v>516</v>
      </c>
      <c r="G419" s="133">
        <v>0.50549999999999995</v>
      </c>
      <c r="H419" s="134">
        <v>9</v>
      </c>
    </row>
    <row r="420" spans="5:8" ht="12.75" x14ac:dyDescent="0.2">
      <c r="E420" s="132">
        <v>780</v>
      </c>
      <c r="F420" s="125" t="s">
        <v>517</v>
      </c>
      <c r="G420" s="133">
        <v>0.2601</v>
      </c>
      <c r="H420" s="134">
        <v>5</v>
      </c>
    </row>
    <row r="421" spans="5:8" ht="12.75" x14ac:dyDescent="0.2">
      <c r="E421" s="132">
        <v>801</v>
      </c>
      <c r="F421" s="125" t="s">
        <v>518</v>
      </c>
      <c r="G421" s="133">
        <v>0.41949999999999998</v>
      </c>
      <c r="H421" s="134">
        <v>7</v>
      </c>
    </row>
    <row r="422" spans="5:8" ht="12.75" x14ac:dyDescent="0.2">
      <c r="E422" s="132">
        <v>805</v>
      </c>
      <c r="F422" s="125" t="s">
        <v>519</v>
      </c>
      <c r="G422" s="133">
        <v>0.1389</v>
      </c>
      <c r="H422" s="134">
        <v>3</v>
      </c>
    </row>
    <row r="423" spans="5:8" ht="12.75" x14ac:dyDescent="0.2">
      <c r="E423" s="132">
        <v>806</v>
      </c>
      <c r="F423" s="125" t="s">
        <v>520</v>
      </c>
      <c r="G423" s="133">
        <v>0.37640000000000001</v>
      </c>
      <c r="H423" s="134">
        <v>7</v>
      </c>
    </row>
    <row r="424" spans="5:8" ht="12.75" x14ac:dyDescent="0.2">
      <c r="E424" s="132">
        <v>810</v>
      </c>
      <c r="F424" s="125" t="s">
        <v>521</v>
      </c>
      <c r="G424" s="133">
        <v>0.37709999999999999</v>
      </c>
      <c r="H424" s="134">
        <v>7</v>
      </c>
    </row>
    <row r="425" spans="5:8" ht="12.75" x14ac:dyDescent="0.2">
      <c r="E425" s="132">
        <v>815</v>
      </c>
      <c r="F425" s="125" t="s">
        <v>522</v>
      </c>
      <c r="G425" s="133">
        <v>0.50800000000000001</v>
      </c>
      <c r="H425" s="134">
        <v>9</v>
      </c>
    </row>
    <row r="426" spans="5:8" ht="12.75" x14ac:dyDescent="0.2">
      <c r="E426" s="132">
        <v>817</v>
      </c>
      <c r="F426" s="125" t="s">
        <v>523</v>
      </c>
      <c r="G426" s="133">
        <v>0.31840000000000002</v>
      </c>
      <c r="H426" s="134">
        <v>6</v>
      </c>
    </row>
    <row r="427" spans="5:8" ht="12.75" x14ac:dyDescent="0.2">
      <c r="E427" s="132">
        <v>818</v>
      </c>
      <c r="F427" s="125" t="s">
        <v>524</v>
      </c>
      <c r="G427" s="133">
        <v>0.50819999999999999</v>
      </c>
      <c r="H427" s="134">
        <v>9</v>
      </c>
    </row>
    <row r="428" spans="5:8" ht="12.75" x14ac:dyDescent="0.2">
      <c r="E428" s="132">
        <v>821</v>
      </c>
      <c r="F428" s="125" t="s">
        <v>525</v>
      </c>
      <c r="G428" s="133">
        <v>0.54269999999999996</v>
      </c>
      <c r="H428" s="134">
        <v>10</v>
      </c>
    </row>
    <row r="429" spans="5:8" ht="12.75" x14ac:dyDescent="0.2">
      <c r="E429" s="132">
        <v>823</v>
      </c>
      <c r="F429" s="125" t="s">
        <v>526</v>
      </c>
      <c r="G429" s="133">
        <v>0.7228</v>
      </c>
      <c r="H429" s="134">
        <v>11</v>
      </c>
    </row>
    <row r="430" spans="5:8" ht="12.75" x14ac:dyDescent="0.2">
      <c r="E430" s="132">
        <v>825</v>
      </c>
      <c r="F430" s="125" t="s">
        <v>527</v>
      </c>
      <c r="G430" s="133">
        <v>0.57499999999999996</v>
      </c>
      <c r="H430" s="134">
        <v>10</v>
      </c>
    </row>
    <row r="431" spans="5:8" ht="12.75" x14ac:dyDescent="0.2">
      <c r="E431" s="132">
        <v>828</v>
      </c>
      <c r="F431" s="125" t="s">
        <v>528</v>
      </c>
      <c r="G431" s="133">
        <v>0.60450000000000004</v>
      </c>
      <c r="H431" s="134">
        <v>10</v>
      </c>
    </row>
    <row r="432" spans="5:8" ht="12.75" x14ac:dyDescent="0.2">
      <c r="E432" s="132">
        <v>829</v>
      </c>
      <c r="F432" s="125" t="s">
        <v>529</v>
      </c>
      <c r="G432" s="133">
        <v>0.63039999999999996</v>
      </c>
      <c r="H432" s="134">
        <v>10</v>
      </c>
    </row>
    <row r="433" spans="5:8" ht="12.75" x14ac:dyDescent="0.2">
      <c r="E433" s="132">
        <v>830</v>
      </c>
      <c r="F433" s="125" t="s">
        <v>530</v>
      </c>
      <c r="G433" s="133">
        <v>0.39369999999999999</v>
      </c>
      <c r="H433" s="134">
        <v>7</v>
      </c>
    </row>
    <row r="434" spans="5:8" ht="12.75" x14ac:dyDescent="0.2">
      <c r="E434" s="132">
        <v>832</v>
      </c>
      <c r="F434" s="125" t="s">
        <v>531</v>
      </c>
      <c r="G434" s="133">
        <v>0.31900000000000001</v>
      </c>
      <c r="H434" s="134">
        <v>6</v>
      </c>
    </row>
    <row r="435" spans="5:8" ht="12.75" x14ac:dyDescent="0.2">
      <c r="E435" s="132">
        <v>851</v>
      </c>
      <c r="F435" s="125" t="s">
        <v>532</v>
      </c>
      <c r="G435" s="133">
        <v>0.46250000000000002</v>
      </c>
      <c r="H435" s="134">
        <v>8</v>
      </c>
    </row>
    <row r="436" spans="5:8" ht="12.75" x14ac:dyDescent="0.2">
      <c r="E436" s="132">
        <v>852</v>
      </c>
      <c r="F436" s="125" t="s">
        <v>533</v>
      </c>
      <c r="G436" s="133">
        <v>0.27960000000000002</v>
      </c>
      <c r="H436" s="134">
        <v>5</v>
      </c>
    </row>
    <row r="437" spans="5:8" ht="12.75" x14ac:dyDescent="0.2">
      <c r="E437" s="132">
        <v>853</v>
      </c>
      <c r="F437" s="125" t="s">
        <v>534</v>
      </c>
      <c r="G437" s="133">
        <v>0.51600000000000001</v>
      </c>
      <c r="H437" s="134">
        <v>9</v>
      </c>
    </row>
    <row r="438" spans="5:8" ht="12.75" x14ac:dyDescent="0.2">
      <c r="E438" s="132">
        <v>855</v>
      </c>
      <c r="F438" s="125" t="s">
        <v>535</v>
      </c>
      <c r="G438" s="133">
        <v>0.27889999999999998</v>
      </c>
      <c r="H438" s="134">
        <v>5</v>
      </c>
    </row>
    <row r="439" spans="5:8" ht="12.75" x14ac:dyDescent="0.2">
      <c r="E439" s="132">
        <v>860</v>
      </c>
      <c r="F439" s="125" t="s">
        <v>536</v>
      </c>
      <c r="G439" s="133">
        <v>0.47870000000000001</v>
      </c>
      <c r="H439" s="134">
        <v>8</v>
      </c>
    </row>
    <row r="440" spans="5:8" ht="12.75" x14ac:dyDescent="0.2">
      <c r="E440" s="132">
        <v>871</v>
      </c>
      <c r="F440" s="125" t="s">
        <v>537</v>
      </c>
      <c r="G440" s="133">
        <v>0.19189999999999999</v>
      </c>
      <c r="H440" s="134">
        <v>4</v>
      </c>
    </row>
    <row r="441" spans="5:8" ht="12.75" x14ac:dyDescent="0.2">
      <c r="E441" s="132">
        <v>872</v>
      </c>
      <c r="F441" s="125" t="s">
        <v>538</v>
      </c>
      <c r="G441" s="133">
        <v>0.58220000000000005</v>
      </c>
      <c r="H441" s="134">
        <v>10</v>
      </c>
    </row>
    <row r="442" spans="5:8" ht="12.75" x14ac:dyDescent="0.2">
      <c r="E442" s="132">
        <v>873</v>
      </c>
      <c r="F442" s="125" t="s">
        <v>539</v>
      </c>
      <c r="G442" s="133">
        <v>0.308</v>
      </c>
      <c r="H442" s="134">
        <v>6</v>
      </c>
    </row>
    <row r="443" spans="5:8" ht="12.75" x14ac:dyDescent="0.2">
      <c r="E443" s="132">
        <v>876</v>
      </c>
      <c r="F443" s="125" t="s">
        <v>540</v>
      </c>
      <c r="G443" s="133">
        <v>0.34839999999999999</v>
      </c>
      <c r="H443" s="134">
        <v>6</v>
      </c>
    </row>
    <row r="444" spans="5:8" ht="12.75" x14ac:dyDescent="0.2">
      <c r="E444" s="132">
        <v>878</v>
      </c>
      <c r="F444" s="125" t="s">
        <v>541</v>
      </c>
      <c r="G444" s="133">
        <v>0.32</v>
      </c>
      <c r="H444" s="134">
        <v>6</v>
      </c>
    </row>
    <row r="445" spans="5:8" ht="12.75" x14ac:dyDescent="0.2">
      <c r="E445" s="132">
        <v>879</v>
      </c>
      <c r="F445" s="125" t="s">
        <v>542</v>
      </c>
      <c r="G445" s="133">
        <v>0.35730000000000001</v>
      </c>
      <c r="H445" s="134">
        <v>6</v>
      </c>
    </row>
    <row r="446" spans="5:8" ht="12.75" x14ac:dyDescent="0.2">
      <c r="E446" s="132">
        <v>885</v>
      </c>
      <c r="F446" s="125" t="s">
        <v>543</v>
      </c>
      <c r="G446" s="133">
        <v>0.44280000000000003</v>
      </c>
      <c r="H446" s="134">
        <v>8</v>
      </c>
    </row>
    <row r="447" spans="5:8" ht="12.75" x14ac:dyDescent="0.2">
      <c r="E447" s="132">
        <v>910</v>
      </c>
      <c r="F447" s="125" t="s">
        <v>544</v>
      </c>
      <c r="G447" s="133">
        <v>0.2969</v>
      </c>
      <c r="H447" s="134">
        <v>5</v>
      </c>
    </row>
    <row r="448" spans="5:8" ht="12.75" x14ac:dyDescent="0.2">
      <c r="E448" s="132">
        <v>915</v>
      </c>
      <c r="F448" s="125" t="s">
        <v>545</v>
      </c>
      <c r="G448" s="133">
        <v>0.1837</v>
      </c>
      <c r="H448" s="134">
        <v>4</v>
      </c>
    </row>
  </sheetData>
  <autoFilter ref="E9:H448" xr:uid="{BD9C9E2F-BC21-4D4D-AA70-3F962EBB646C}"/>
  <sortState xmlns:xlrd2="http://schemas.microsoft.com/office/spreadsheetml/2017/richdata2" ref="E10:H448">
    <sortCondition ref="E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791"/>
  <sheetViews>
    <sheetView showGridLines="0" workbookViewId="0">
      <pane ySplit="9" topLeftCell="A767" activePane="bottomLeft" state="frozen"/>
      <selection activeCell="A9" sqref="A9"/>
      <selection pane="bottomLeft" activeCell="A9" sqref="A9"/>
    </sheetView>
  </sheetViews>
  <sheetFormatPr defaultColWidth="8.6640625" defaultRowHeight="12" x14ac:dyDescent="0.2"/>
  <cols>
    <col min="1" max="1" width="5.1640625" style="4" customWidth="1"/>
    <col min="2" max="2" width="10.5" style="5" customWidth="1"/>
    <col min="3" max="3" width="17.6640625" style="5" customWidth="1"/>
    <col min="4" max="9" width="6.6640625" style="5" customWidth="1"/>
    <col min="10" max="10" width="6.6640625" style="2" customWidth="1"/>
    <col min="11" max="15" width="6.6640625" style="5" customWidth="1"/>
    <col min="16" max="16" width="8" style="5" customWidth="1"/>
    <col min="17" max="17" width="6.6640625" style="5" customWidth="1"/>
    <col min="18" max="18" width="8" style="5" customWidth="1"/>
    <col min="19" max="19" width="2.5" style="4" customWidth="1"/>
    <col min="20" max="21" width="8.6640625" style="20"/>
    <col min="22" max="22" width="1.5" style="4" customWidth="1"/>
    <col min="23" max="23" width="8.6640625" style="18"/>
    <col min="24" max="25" width="8.6640625" style="4"/>
    <col min="26" max="26" width="9.5" customWidth="1"/>
    <col min="27" max="16384" width="8.6640625" style="4"/>
  </cols>
  <sheetData>
    <row r="1" spans="1:23" x14ac:dyDescent="0.2">
      <c r="B1" s="1" t="s">
        <v>1002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V1" s="20"/>
    </row>
    <row r="2" spans="1:23" x14ac:dyDescent="0.2">
      <c r="B2" s="2"/>
      <c r="C2" s="2"/>
      <c r="D2" s="2"/>
      <c r="E2" s="2"/>
      <c r="F2" s="2"/>
      <c r="G2" s="2"/>
      <c r="H2" s="2"/>
      <c r="I2" s="2"/>
      <c r="K2" s="2"/>
      <c r="L2" s="2"/>
      <c r="M2" s="2"/>
      <c r="N2" s="2"/>
      <c r="O2" s="2"/>
      <c r="P2" s="2"/>
      <c r="Q2" s="2"/>
      <c r="R2" s="2"/>
    </row>
    <row r="3" spans="1:23" x14ac:dyDescent="0.2">
      <c r="B3" s="2">
        <v>1</v>
      </c>
      <c r="C3" s="2">
        <v>2</v>
      </c>
      <c r="D3" s="2">
        <v>3</v>
      </c>
      <c r="E3" s="2">
        <v>4</v>
      </c>
      <c r="F3" s="2">
        <v>5</v>
      </c>
      <c r="G3" s="2">
        <v>6</v>
      </c>
      <c r="H3" s="2">
        <v>7</v>
      </c>
      <c r="I3" s="2">
        <v>8</v>
      </c>
      <c r="J3" s="2">
        <v>9</v>
      </c>
      <c r="K3" s="2">
        <v>10</v>
      </c>
      <c r="L3" s="2">
        <v>11</v>
      </c>
      <c r="M3" s="2">
        <v>12</v>
      </c>
      <c r="N3" s="2">
        <v>13</v>
      </c>
      <c r="O3" s="2">
        <v>14</v>
      </c>
      <c r="P3" s="2">
        <v>15</v>
      </c>
      <c r="Q3" s="2">
        <v>16</v>
      </c>
      <c r="R3" s="2">
        <v>17</v>
      </c>
      <c r="S3" s="2">
        <v>18</v>
      </c>
      <c r="T3" s="2">
        <v>19</v>
      </c>
      <c r="U3" s="2">
        <v>20</v>
      </c>
      <c r="V3" s="2">
        <v>21</v>
      </c>
    </row>
    <row r="4" spans="1:23" x14ac:dyDescent="0.2">
      <c r="E4" s="2"/>
      <c r="F4" s="2"/>
      <c r="K4" s="2"/>
      <c r="L4" s="2"/>
      <c r="M4" s="2"/>
      <c r="P4" s="2"/>
      <c r="Q4" s="2"/>
      <c r="R4" s="2"/>
    </row>
    <row r="5" spans="1:23" x14ac:dyDescent="0.2">
      <c r="C5" s="2"/>
      <c r="D5" s="1"/>
      <c r="E5" s="2"/>
      <c r="F5" s="2"/>
      <c r="J5" s="1"/>
    </row>
    <row r="6" spans="1:23" x14ac:dyDescent="0.2">
      <c r="A6" s="6"/>
      <c r="B6" s="6" t="s">
        <v>0</v>
      </c>
      <c r="C6" s="7"/>
      <c r="D6" s="7"/>
      <c r="E6" s="7"/>
      <c r="F6" s="7"/>
      <c r="G6" s="8"/>
      <c r="H6" s="8"/>
      <c r="I6" s="8"/>
      <c r="J6" s="7"/>
      <c r="K6" s="8"/>
      <c r="L6" s="8"/>
      <c r="M6" s="8"/>
      <c r="N6" s="8"/>
      <c r="O6" s="8"/>
      <c r="P6" s="7"/>
      <c r="Q6" s="7"/>
      <c r="R6" s="25"/>
      <c r="T6" s="26" t="s">
        <v>95</v>
      </c>
      <c r="U6" s="27" t="s">
        <v>96</v>
      </c>
      <c r="W6" s="67"/>
    </row>
    <row r="7" spans="1:23" x14ac:dyDescent="0.2">
      <c r="A7" s="9" t="s">
        <v>106</v>
      </c>
      <c r="B7" s="9"/>
      <c r="C7" s="9"/>
      <c r="D7" s="39" t="s">
        <v>1</v>
      </c>
      <c r="E7" s="40"/>
      <c r="F7" s="40"/>
      <c r="G7" s="40"/>
      <c r="H7" s="40"/>
      <c r="I7" s="40"/>
      <c r="J7" s="41" t="s">
        <v>2</v>
      </c>
      <c r="K7" s="42"/>
      <c r="L7" s="43" t="s">
        <v>3</v>
      </c>
      <c r="M7" s="43"/>
      <c r="N7" s="42"/>
      <c r="O7" s="39"/>
      <c r="P7" s="28" t="s">
        <v>4</v>
      </c>
      <c r="Q7" s="10"/>
      <c r="R7" s="10" t="s">
        <v>5</v>
      </c>
      <c r="T7" s="29" t="s">
        <v>93</v>
      </c>
      <c r="U7" s="30" t="s">
        <v>93</v>
      </c>
      <c r="W7" s="67"/>
    </row>
    <row r="8" spans="1:23" x14ac:dyDescent="0.2">
      <c r="A8" s="11" t="s">
        <v>548</v>
      </c>
      <c r="B8" s="11" t="s">
        <v>6</v>
      </c>
      <c r="C8" s="11" t="s">
        <v>7</v>
      </c>
      <c r="D8" s="44" t="s">
        <v>8</v>
      </c>
      <c r="E8" s="45" t="s">
        <v>9</v>
      </c>
      <c r="F8" s="45" t="s">
        <v>10</v>
      </c>
      <c r="G8" s="45" t="s">
        <v>11</v>
      </c>
      <c r="H8" s="45" t="s">
        <v>12</v>
      </c>
      <c r="I8" s="45" t="s">
        <v>13</v>
      </c>
      <c r="J8" s="44" t="s">
        <v>14</v>
      </c>
      <c r="K8" s="46" t="s">
        <v>15</v>
      </c>
      <c r="L8" s="45" t="s">
        <v>8</v>
      </c>
      <c r="M8" s="45" t="s">
        <v>9</v>
      </c>
      <c r="N8" s="46" t="s">
        <v>16</v>
      </c>
      <c r="O8" s="47" t="s">
        <v>17</v>
      </c>
      <c r="P8" s="12" t="s">
        <v>18</v>
      </c>
      <c r="Q8" s="11" t="s">
        <v>19</v>
      </c>
      <c r="R8" s="11" t="s">
        <v>20</v>
      </c>
      <c r="T8" s="31" t="s">
        <v>94</v>
      </c>
      <c r="U8" s="32" t="s">
        <v>94</v>
      </c>
      <c r="W8" s="67" t="s">
        <v>997</v>
      </c>
    </row>
    <row r="9" spans="1:23" x14ac:dyDescent="0.2">
      <c r="A9" s="33" t="s">
        <v>107</v>
      </c>
      <c r="B9" s="33"/>
      <c r="C9" s="33"/>
      <c r="D9" s="48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34"/>
      <c r="Q9" s="34"/>
      <c r="R9" s="34"/>
      <c r="W9" s="63" t="s">
        <v>998</v>
      </c>
    </row>
    <row r="10" spans="1:23" x14ac:dyDescent="0.2">
      <c r="A10" s="20">
        <v>409</v>
      </c>
      <c r="B10" s="2">
        <v>409201094</v>
      </c>
      <c r="C10" s="5" t="s">
        <v>21</v>
      </c>
      <c r="D10" s="50">
        <v>0</v>
      </c>
      <c r="E10" s="50">
        <v>0</v>
      </c>
      <c r="F10" s="50">
        <v>0</v>
      </c>
      <c r="G10" s="50">
        <v>2</v>
      </c>
      <c r="H10" s="50">
        <v>0</v>
      </c>
      <c r="I10" s="50">
        <v>0</v>
      </c>
      <c r="J10" s="50">
        <v>7.4999999999999997E-2</v>
      </c>
      <c r="K10" s="50"/>
      <c r="L10" s="50">
        <v>0</v>
      </c>
      <c r="M10" s="50">
        <v>0</v>
      </c>
      <c r="N10" s="50">
        <v>0</v>
      </c>
      <c r="O10" s="50">
        <v>0</v>
      </c>
      <c r="P10" s="13">
        <v>2</v>
      </c>
      <c r="Q10" s="13">
        <v>0</v>
      </c>
      <c r="R10" s="13">
        <v>2</v>
      </c>
      <c r="T10" s="35">
        <f t="shared" ref="T10:T73" si="0">P10+Q10</f>
        <v>2</v>
      </c>
      <c r="U10" s="36">
        <f t="shared" ref="U10:U73" si="1">T10/R10</f>
        <v>1</v>
      </c>
      <c r="W10" s="20">
        <f>VALUE(IF($B10&lt;499999999,MID($B10,1,3)*1000+MID($B10,4,3),MID($B10,1,4)*1000+MID($B10,5,3)))</f>
        <v>409201</v>
      </c>
    </row>
    <row r="11" spans="1:23" x14ac:dyDescent="0.2">
      <c r="A11" s="20">
        <v>409</v>
      </c>
      <c r="B11" s="2">
        <v>409201201</v>
      </c>
      <c r="C11" s="5" t="s">
        <v>21</v>
      </c>
      <c r="D11" s="50">
        <v>0</v>
      </c>
      <c r="E11" s="50">
        <v>0</v>
      </c>
      <c r="F11" s="50">
        <v>29</v>
      </c>
      <c r="G11" s="50">
        <v>182</v>
      </c>
      <c r="H11" s="50">
        <v>0</v>
      </c>
      <c r="I11" s="50">
        <v>0</v>
      </c>
      <c r="J11" s="50">
        <v>8.9250000000000007</v>
      </c>
      <c r="K11" s="50"/>
      <c r="L11" s="50">
        <v>0</v>
      </c>
      <c r="M11" s="50">
        <v>0</v>
      </c>
      <c r="N11" s="50">
        <v>27</v>
      </c>
      <c r="O11" s="50">
        <v>0</v>
      </c>
      <c r="P11" s="13">
        <v>157</v>
      </c>
      <c r="Q11" s="13">
        <v>31</v>
      </c>
      <c r="R11" s="13">
        <v>238</v>
      </c>
      <c r="T11" s="35">
        <f t="shared" si="0"/>
        <v>188</v>
      </c>
      <c r="U11" s="36">
        <f t="shared" si="1"/>
        <v>0.78991596638655459</v>
      </c>
      <c r="W11" s="20">
        <f t="shared" ref="W11:W74" si="2">VALUE(IF($B11&lt;499999999,MID($B11,1,3)*1000+MID($B11,4,3),MID($B11,1,4)*1000+MID($B11,5,3)))</f>
        <v>409201</v>
      </c>
    </row>
    <row r="12" spans="1:23" x14ac:dyDescent="0.2">
      <c r="A12" s="20">
        <v>410</v>
      </c>
      <c r="B12" s="2">
        <v>410035035</v>
      </c>
      <c r="C12" s="5" t="s">
        <v>22</v>
      </c>
      <c r="D12" s="50">
        <v>0</v>
      </c>
      <c r="E12" s="50">
        <v>0</v>
      </c>
      <c r="F12" s="50">
        <v>0</v>
      </c>
      <c r="G12" s="50">
        <v>36</v>
      </c>
      <c r="H12" s="50">
        <v>186</v>
      </c>
      <c r="I12" s="50">
        <v>0</v>
      </c>
      <c r="J12" s="50">
        <v>10.5</v>
      </c>
      <c r="K12" s="50"/>
      <c r="L12" s="50">
        <v>0</v>
      </c>
      <c r="M12" s="50">
        <v>0</v>
      </c>
      <c r="N12" s="50">
        <v>58</v>
      </c>
      <c r="O12" s="50">
        <v>0</v>
      </c>
      <c r="P12" s="13">
        <v>221</v>
      </c>
      <c r="Q12" s="13">
        <v>0</v>
      </c>
      <c r="R12" s="13">
        <v>280</v>
      </c>
      <c r="T12" s="35">
        <f t="shared" si="0"/>
        <v>221</v>
      </c>
      <c r="U12" s="36">
        <f t="shared" si="1"/>
        <v>0.78928571428571426</v>
      </c>
      <c r="W12" s="20">
        <f t="shared" si="2"/>
        <v>410035</v>
      </c>
    </row>
    <row r="13" spans="1:23" x14ac:dyDescent="0.2">
      <c r="A13" s="20">
        <v>410</v>
      </c>
      <c r="B13" s="2">
        <v>410035057</v>
      </c>
      <c r="C13" s="5" t="s">
        <v>22</v>
      </c>
      <c r="D13" s="50">
        <v>0</v>
      </c>
      <c r="E13" s="50">
        <v>0</v>
      </c>
      <c r="F13" s="50">
        <v>0</v>
      </c>
      <c r="G13" s="50">
        <v>27</v>
      </c>
      <c r="H13" s="50">
        <v>47</v>
      </c>
      <c r="I13" s="50">
        <v>0</v>
      </c>
      <c r="J13" s="50">
        <v>3.6</v>
      </c>
      <c r="K13" s="50"/>
      <c r="L13" s="50">
        <v>0</v>
      </c>
      <c r="M13" s="50">
        <v>0</v>
      </c>
      <c r="N13" s="50">
        <v>22</v>
      </c>
      <c r="O13" s="50">
        <v>0</v>
      </c>
      <c r="P13" s="13">
        <v>72</v>
      </c>
      <c r="Q13" s="13">
        <v>0</v>
      </c>
      <c r="R13" s="13">
        <v>96</v>
      </c>
      <c r="T13" s="35">
        <f t="shared" si="0"/>
        <v>72</v>
      </c>
      <c r="U13" s="36">
        <f t="shared" si="1"/>
        <v>0.75</v>
      </c>
      <c r="W13" s="20">
        <f t="shared" si="2"/>
        <v>410035</v>
      </c>
    </row>
    <row r="14" spans="1:23" x14ac:dyDescent="0.2">
      <c r="A14" s="20">
        <v>410</v>
      </c>
      <c r="B14" s="2">
        <v>410035093</v>
      </c>
      <c r="C14" s="5" t="s">
        <v>22</v>
      </c>
      <c r="D14" s="50">
        <v>0</v>
      </c>
      <c r="E14" s="50">
        <v>0</v>
      </c>
      <c r="F14" s="50">
        <v>0</v>
      </c>
      <c r="G14" s="50">
        <v>1</v>
      </c>
      <c r="H14" s="50">
        <v>1</v>
      </c>
      <c r="I14" s="50">
        <v>0</v>
      </c>
      <c r="J14" s="50">
        <v>7.4999999999999997E-2</v>
      </c>
      <c r="K14" s="50"/>
      <c r="L14" s="50">
        <v>0</v>
      </c>
      <c r="M14" s="50">
        <v>0</v>
      </c>
      <c r="N14" s="50">
        <v>0</v>
      </c>
      <c r="O14" s="50">
        <v>0</v>
      </c>
      <c r="P14" s="13">
        <v>2</v>
      </c>
      <c r="Q14" s="13">
        <v>0</v>
      </c>
      <c r="R14" s="13">
        <v>2</v>
      </c>
      <c r="T14" s="35">
        <f t="shared" si="0"/>
        <v>2</v>
      </c>
      <c r="U14" s="36">
        <f t="shared" si="1"/>
        <v>1</v>
      </c>
      <c r="W14" s="20">
        <f t="shared" si="2"/>
        <v>410035</v>
      </c>
    </row>
    <row r="15" spans="1:23" x14ac:dyDescent="0.2">
      <c r="A15" s="20">
        <v>410</v>
      </c>
      <c r="B15" s="2">
        <v>410035160</v>
      </c>
      <c r="C15" s="5" t="s">
        <v>22</v>
      </c>
      <c r="D15" s="50">
        <v>0</v>
      </c>
      <c r="E15" s="50">
        <v>0</v>
      </c>
      <c r="F15" s="50">
        <v>0</v>
      </c>
      <c r="G15" s="50">
        <v>0</v>
      </c>
      <c r="H15" s="50">
        <v>1</v>
      </c>
      <c r="I15" s="50">
        <v>0</v>
      </c>
      <c r="J15" s="50">
        <v>3.7499999999999999E-2</v>
      </c>
      <c r="K15" s="50"/>
      <c r="L15" s="50">
        <v>0</v>
      </c>
      <c r="M15" s="50">
        <v>0</v>
      </c>
      <c r="N15" s="50">
        <v>0</v>
      </c>
      <c r="O15" s="50">
        <v>0</v>
      </c>
      <c r="P15" s="13">
        <v>1</v>
      </c>
      <c r="Q15" s="13">
        <v>0</v>
      </c>
      <c r="R15" s="13">
        <v>1</v>
      </c>
      <c r="T15" s="35">
        <f t="shared" si="0"/>
        <v>1</v>
      </c>
      <c r="U15" s="36">
        <f t="shared" si="1"/>
        <v>1</v>
      </c>
      <c r="W15" s="20">
        <f t="shared" si="2"/>
        <v>410035</v>
      </c>
    </row>
    <row r="16" spans="1:23" x14ac:dyDescent="0.2">
      <c r="A16" s="20">
        <v>410</v>
      </c>
      <c r="B16" s="2">
        <v>410035163</v>
      </c>
      <c r="C16" s="5" t="s">
        <v>22</v>
      </c>
      <c r="D16" s="50">
        <v>0</v>
      </c>
      <c r="E16" s="50">
        <v>0</v>
      </c>
      <c r="F16" s="50">
        <v>0</v>
      </c>
      <c r="G16" s="50">
        <v>0</v>
      </c>
      <c r="H16" s="50">
        <v>2</v>
      </c>
      <c r="I16" s="50">
        <v>0</v>
      </c>
      <c r="J16" s="50">
        <v>7.4999999999999997E-2</v>
      </c>
      <c r="K16" s="50"/>
      <c r="L16" s="50">
        <v>0</v>
      </c>
      <c r="M16" s="50">
        <v>0</v>
      </c>
      <c r="N16" s="50">
        <v>0</v>
      </c>
      <c r="O16" s="50">
        <v>0</v>
      </c>
      <c r="P16" s="13">
        <v>1</v>
      </c>
      <c r="Q16" s="13">
        <v>0</v>
      </c>
      <c r="R16" s="13">
        <v>2</v>
      </c>
      <c r="T16" s="35">
        <f t="shared" si="0"/>
        <v>1</v>
      </c>
      <c r="U16" s="36">
        <f t="shared" si="1"/>
        <v>0.5</v>
      </c>
      <c r="W16" s="20">
        <f t="shared" si="2"/>
        <v>410035</v>
      </c>
    </row>
    <row r="17" spans="1:23" x14ac:dyDescent="0.2">
      <c r="A17" s="20">
        <v>410</v>
      </c>
      <c r="B17" s="2">
        <v>410035248</v>
      </c>
      <c r="C17" s="5" t="s">
        <v>22</v>
      </c>
      <c r="D17" s="50">
        <v>0</v>
      </c>
      <c r="E17" s="50">
        <v>0</v>
      </c>
      <c r="F17" s="50">
        <v>0</v>
      </c>
      <c r="G17" s="50">
        <v>0</v>
      </c>
      <c r="H17" s="50">
        <v>3</v>
      </c>
      <c r="I17" s="50">
        <v>0</v>
      </c>
      <c r="J17" s="50">
        <v>0.1125</v>
      </c>
      <c r="K17" s="50"/>
      <c r="L17" s="50">
        <v>0</v>
      </c>
      <c r="M17" s="50">
        <v>0</v>
      </c>
      <c r="N17" s="50">
        <v>0</v>
      </c>
      <c r="O17" s="50">
        <v>0</v>
      </c>
      <c r="P17" s="13">
        <v>2</v>
      </c>
      <c r="Q17" s="13">
        <v>0</v>
      </c>
      <c r="R17" s="13">
        <v>3</v>
      </c>
      <c r="T17" s="35">
        <f t="shared" si="0"/>
        <v>2</v>
      </c>
      <c r="U17" s="36">
        <f t="shared" si="1"/>
        <v>0.66666666666666663</v>
      </c>
      <c r="W17" s="20">
        <f t="shared" si="2"/>
        <v>410035</v>
      </c>
    </row>
    <row r="18" spans="1:23" x14ac:dyDescent="0.2">
      <c r="A18" s="20">
        <v>410</v>
      </c>
      <c r="B18" s="2">
        <v>410035346</v>
      </c>
      <c r="C18" s="5" t="s">
        <v>22</v>
      </c>
      <c r="D18" s="50">
        <v>0</v>
      </c>
      <c r="E18" s="50">
        <v>0</v>
      </c>
      <c r="F18" s="50">
        <v>0</v>
      </c>
      <c r="G18" s="50">
        <v>1</v>
      </c>
      <c r="H18" s="50">
        <v>2</v>
      </c>
      <c r="I18" s="50">
        <v>0</v>
      </c>
      <c r="J18" s="50">
        <v>0.1125</v>
      </c>
      <c r="K18" s="50"/>
      <c r="L18" s="50">
        <v>0</v>
      </c>
      <c r="M18" s="50">
        <v>0</v>
      </c>
      <c r="N18" s="50">
        <v>0</v>
      </c>
      <c r="O18" s="50">
        <v>0</v>
      </c>
      <c r="P18" s="13">
        <v>1</v>
      </c>
      <c r="Q18" s="13">
        <v>0</v>
      </c>
      <c r="R18" s="13">
        <v>3</v>
      </c>
      <c r="T18" s="35">
        <f t="shared" si="0"/>
        <v>1</v>
      </c>
      <c r="U18" s="36">
        <f t="shared" si="1"/>
        <v>0.33333333333333331</v>
      </c>
      <c r="W18" s="20">
        <f t="shared" si="2"/>
        <v>410035</v>
      </c>
    </row>
    <row r="19" spans="1:23" x14ac:dyDescent="0.2">
      <c r="A19" s="20">
        <v>410</v>
      </c>
      <c r="B19" s="2">
        <v>410057035</v>
      </c>
      <c r="C19" s="5" t="s">
        <v>22</v>
      </c>
      <c r="D19" s="50">
        <v>0</v>
      </c>
      <c r="E19" s="50">
        <v>0</v>
      </c>
      <c r="F19" s="50">
        <v>0</v>
      </c>
      <c r="G19" s="50">
        <v>2</v>
      </c>
      <c r="H19" s="50">
        <v>1</v>
      </c>
      <c r="I19" s="50">
        <v>0</v>
      </c>
      <c r="J19" s="50">
        <v>0.15</v>
      </c>
      <c r="K19" s="50"/>
      <c r="L19" s="50">
        <v>0</v>
      </c>
      <c r="M19" s="50">
        <v>0</v>
      </c>
      <c r="N19" s="50">
        <v>1</v>
      </c>
      <c r="O19" s="50">
        <v>0</v>
      </c>
      <c r="P19" s="13">
        <v>1</v>
      </c>
      <c r="Q19" s="13">
        <v>0</v>
      </c>
      <c r="R19" s="13">
        <v>4</v>
      </c>
      <c r="T19" s="35">
        <f t="shared" si="0"/>
        <v>1</v>
      </c>
      <c r="U19" s="36">
        <f t="shared" si="1"/>
        <v>0.25</v>
      </c>
      <c r="W19" s="20">
        <f t="shared" si="2"/>
        <v>410057</v>
      </c>
    </row>
    <row r="20" spans="1:23" x14ac:dyDescent="0.2">
      <c r="A20" s="20">
        <v>410</v>
      </c>
      <c r="B20" s="2">
        <v>410057057</v>
      </c>
      <c r="C20" s="5" t="s">
        <v>22</v>
      </c>
      <c r="D20" s="50">
        <v>0</v>
      </c>
      <c r="E20" s="50">
        <v>0</v>
      </c>
      <c r="F20" s="50">
        <v>0</v>
      </c>
      <c r="G20" s="50">
        <v>44</v>
      </c>
      <c r="H20" s="50">
        <v>153</v>
      </c>
      <c r="I20" s="50">
        <v>0</v>
      </c>
      <c r="J20" s="50">
        <v>7.875</v>
      </c>
      <c r="K20" s="50"/>
      <c r="L20" s="50">
        <v>0</v>
      </c>
      <c r="M20" s="50">
        <v>0</v>
      </c>
      <c r="N20" s="50">
        <v>13</v>
      </c>
      <c r="O20" s="50">
        <v>0</v>
      </c>
      <c r="P20" s="13">
        <v>175</v>
      </c>
      <c r="Q20" s="13">
        <v>0</v>
      </c>
      <c r="R20" s="13">
        <v>210</v>
      </c>
      <c r="T20" s="35">
        <f t="shared" si="0"/>
        <v>175</v>
      </c>
      <c r="U20" s="36">
        <f t="shared" si="1"/>
        <v>0.83333333333333337</v>
      </c>
      <c r="W20" s="20">
        <f t="shared" si="2"/>
        <v>410057</v>
      </c>
    </row>
    <row r="21" spans="1:23" x14ac:dyDescent="0.2">
      <c r="A21" s="20">
        <v>410</v>
      </c>
      <c r="B21" s="2">
        <v>410057093</v>
      </c>
      <c r="C21" s="5" t="s">
        <v>22</v>
      </c>
      <c r="D21" s="50">
        <v>0</v>
      </c>
      <c r="E21" s="50">
        <v>0</v>
      </c>
      <c r="F21" s="50">
        <v>0</v>
      </c>
      <c r="G21" s="50">
        <v>0</v>
      </c>
      <c r="H21" s="50">
        <v>1</v>
      </c>
      <c r="I21" s="50">
        <v>0</v>
      </c>
      <c r="J21" s="50">
        <v>3.7499999999999999E-2</v>
      </c>
      <c r="K21" s="50"/>
      <c r="L21" s="50">
        <v>0</v>
      </c>
      <c r="M21" s="50">
        <v>0</v>
      </c>
      <c r="N21" s="50">
        <v>0</v>
      </c>
      <c r="O21" s="50">
        <v>0</v>
      </c>
      <c r="P21" s="13">
        <v>1</v>
      </c>
      <c r="Q21" s="13">
        <v>0</v>
      </c>
      <c r="R21" s="13">
        <v>1</v>
      </c>
      <c r="T21" s="35">
        <f t="shared" si="0"/>
        <v>1</v>
      </c>
      <c r="U21" s="36">
        <f t="shared" si="1"/>
        <v>1</v>
      </c>
      <c r="W21" s="20">
        <f t="shared" si="2"/>
        <v>410057</v>
      </c>
    </row>
    <row r="22" spans="1:23" x14ac:dyDescent="0.2">
      <c r="A22" s="20">
        <v>410</v>
      </c>
      <c r="B22" s="2">
        <v>410057248</v>
      </c>
      <c r="C22" s="5" t="s">
        <v>22</v>
      </c>
      <c r="D22" s="50">
        <v>0</v>
      </c>
      <c r="E22" s="50">
        <v>0</v>
      </c>
      <c r="F22" s="50">
        <v>0</v>
      </c>
      <c r="G22" s="50">
        <v>2</v>
      </c>
      <c r="H22" s="50">
        <v>0</v>
      </c>
      <c r="I22" s="50">
        <v>0</v>
      </c>
      <c r="J22" s="50">
        <v>7.4999999999999997E-2</v>
      </c>
      <c r="K22" s="50"/>
      <c r="L22" s="50">
        <v>0</v>
      </c>
      <c r="M22" s="50">
        <v>0</v>
      </c>
      <c r="N22" s="50">
        <v>0</v>
      </c>
      <c r="O22" s="50">
        <v>0</v>
      </c>
      <c r="P22" s="13">
        <v>2</v>
      </c>
      <c r="Q22" s="13">
        <v>0</v>
      </c>
      <c r="R22" s="13">
        <v>2</v>
      </c>
      <c r="T22" s="35">
        <f t="shared" si="0"/>
        <v>2</v>
      </c>
      <c r="U22" s="36">
        <f t="shared" si="1"/>
        <v>1</v>
      </c>
      <c r="W22" s="20">
        <f t="shared" si="2"/>
        <v>410057</v>
      </c>
    </row>
    <row r="23" spans="1:23" x14ac:dyDescent="0.2">
      <c r="A23" s="20">
        <v>412</v>
      </c>
      <c r="B23" s="2">
        <v>412035035</v>
      </c>
      <c r="C23" s="5" t="s">
        <v>23</v>
      </c>
      <c r="D23" s="50">
        <v>0</v>
      </c>
      <c r="E23" s="50">
        <v>0</v>
      </c>
      <c r="F23" s="50">
        <v>0</v>
      </c>
      <c r="G23" s="50">
        <v>75</v>
      </c>
      <c r="H23" s="50">
        <v>219</v>
      </c>
      <c r="I23" s="50">
        <v>197</v>
      </c>
      <c r="J23" s="50">
        <v>18.45</v>
      </c>
      <c r="K23" s="50"/>
      <c r="L23" s="50">
        <v>0</v>
      </c>
      <c r="M23" s="50">
        <v>0</v>
      </c>
      <c r="N23" s="50">
        <v>1</v>
      </c>
      <c r="O23" s="50">
        <v>0</v>
      </c>
      <c r="P23" s="13">
        <v>173</v>
      </c>
      <c r="Q23" s="13">
        <v>104</v>
      </c>
      <c r="R23" s="13">
        <v>492</v>
      </c>
      <c r="T23" s="35">
        <f t="shared" si="0"/>
        <v>277</v>
      </c>
      <c r="U23" s="36">
        <f t="shared" si="1"/>
        <v>0.56300813008130079</v>
      </c>
      <c r="W23" s="20">
        <f t="shared" si="2"/>
        <v>412035</v>
      </c>
    </row>
    <row r="24" spans="1:23" x14ac:dyDescent="0.2">
      <c r="A24" s="20">
        <v>412</v>
      </c>
      <c r="B24" s="2">
        <v>412035044</v>
      </c>
      <c r="C24" s="5" t="s">
        <v>23</v>
      </c>
      <c r="D24" s="50">
        <v>0</v>
      </c>
      <c r="E24" s="50">
        <v>0</v>
      </c>
      <c r="F24" s="50">
        <v>0</v>
      </c>
      <c r="G24" s="50">
        <v>0</v>
      </c>
      <c r="H24" s="50">
        <v>1</v>
      </c>
      <c r="I24" s="50">
        <v>0</v>
      </c>
      <c r="J24" s="50">
        <v>3.7499999999999999E-2</v>
      </c>
      <c r="K24" s="50"/>
      <c r="L24" s="50">
        <v>0</v>
      </c>
      <c r="M24" s="50">
        <v>0</v>
      </c>
      <c r="N24" s="50">
        <v>0</v>
      </c>
      <c r="O24" s="50">
        <v>0</v>
      </c>
      <c r="P24" s="13">
        <v>1</v>
      </c>
      <c r="Q24" s="13">
        <v>0</v>
      </c>
      <c r="R24" s="13">
        <v>1</v>
      </c>
      <c r="T24" s="35">
        <f t="shared" si="0"/>
        <v>1</v>
      </c>
      <c r="U24" s="36">
        <f t="shared" si="1"/>
        <v>1</v>
      </c>
      <c r="W24" s="20">
        <f t="shared" si="2"/>
        <v>412035</v>
      </c>
    </row>
    <row r="25" spans="1:23" x14ac:dyDescent="0.2">
      <c r="A25" s="20">
        <v>412</v>
      </c>
      <c r="B25" s="2">
        <v>412035050</v>
      </c>
      <c r="C25" s="5" t="s">
        <v>23</v>
      </c>
      <c r="D25" s="50">
        <v>0</v>
      </c>
      <c r="E25" s="50">
        <v>0</v>
      </c>
      <c r="F25" s="50">
        <v>0</v>
      </c>
      <c r="G25" s="50">
        <v>0</v>
      </c>
      <c r="H25" s="50">
        <v>0</v>
      </c>
      <c r="I25" s="50">
        <v>1</v>
      </c>
      <c r="J25" s="50">
        <v>3.7499999999999999E-2</v>
      </c>
      <c r="K25" s="50"/>
      <c r="L25" s="50">
        <v>0</v>
      </c>
      <c r="M25" s="50">
        <v>0</v>
      </c>
      <c r="N25" s="50">
        <v>0</v>
      </c>
      <c r="O25" s="50">
        <v>0</v>
      </c>
      <c r="P25" s="13">
        <v>0</v>
      </c>
      <c r="Q25" s="13">
        <v>1</v>
      </c>
      <c r="R25" s="13">
        <v>1</v>
      </c>
      <c r="T25" s="35">
        <f t="shared" si="0"/>
        <v>1</v>
      </c>
      <c r="U25" s="36">
        <f t="shared" si="1"/>
        <v>1</v>
      </c>
      <c r="W25" s="20">
        <f t="shared" si="2"/>
        <v>412035</v>
      </c>
    </row>
    <row r="26" spans="1:23" x14ac:dyDescent="0.2">
      <c r="A26" s="20">
        <v>412</v>
      </c>
      <c r="B26" s="2">
        <v>412035073</v>
      </c>
      <c r="C26" s="5" t="s">
        <v>23</v>
      </c>
      <c r="D26" s="50">
        <v>0</v>
      </c>
      <c r="E26" s="50">
        <v>0</v>
      </c>
      <c r="F26" s="50">
        <v>0</v>
      </c>
      <c r="G26" s="50">
        <v>0</v>
      </c>
      <c r="H26" s="50">
        <v>1</v>
      </c>
      <c r="I26" s="50">
        <v>0</v>
      </c>
      <c r="J26" s="50">
        <v>3.7499999999999999E-2</v>
      </c>
      <c r="K26" s="50"/>
      <c r="L26" s="50">
        <v>0</v>
      </c>
      <c r="M26" s="50">
        <v>0</v>
      </c>
      <c r="N26" s="50">
        <v>0</v>
      </c>
      <c r="O26" s="50">
        <v>0</v>
      </c>
      <c r="P26" s="13">
        <v>1</v>
      </c>
      <c r="Q26" s="13">
        <v>0</v>
      </c>
      <c r="R26" s="13">
        <v>1</v>
      </c>
      <c r="T26" s="35">
        <f t="shared" si="0"/>
        <v>1</v>
      </c>
      <c r="U26" s="36">
        <f t="shared" si="1"/>
        <v>1</v>
      </c>
      <c r="W26" s="20">
        <f t="shared" si="2"/>
        <v>412035</v>
      </c>
    </row>
    <row r="27" spans="1:23" x14ac:dyDescent="0.2">
      <c r="A27" s="20">
        <v>412</v>
      </c>
      <c r="B27" s="2">
        <v>412035088</v>
      </c>
      <c r="C27" s="5" t="s">
        <v>23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1</v>
      </c>
      <c r="J27" s="50">
        <v>3.7499999999999999E-2</v>
      </c>
      <c r="K27" s="50"/>
      <c r="L27" s="50">
        <v>0</v>
      </c>
      <c r="M27" s="50">
        <v>0</v>
      </c>
      <c r="N27" s="50">
        <v>0</v>
      </c>
      <c r="O27" s="50">
        <v>0</v>
      </c>
      <c r="P27" s="13">
        <v>0</v>
      </c>
      <c r="Q27" s="13">
        <v>0</v>
      </c>
      <c r="R27" s="13">
        <v>1</v>
      </c>
      <c r="T27" s="35">
        <f t="shared" si="0"/>
        <v>0</v>
      </c>
      <c r="U27" s="36">
        <f t="shared" si="1"/>
        <v>0</v>
      </c>
      <c r="W27" s="20">
        <f t="shared" si="2"/>
        <v>412035</v>
      </c>
    </row>
    <row r="28" spans="1:23" x14ac:dyDescent="0.2">
      <c r="A28" s="20">
        <v>412</v>
      </c>
      <c r="B28" s="2">
        <v>412035189</v>
      </c>
      <c r="C28" s="5" t="s">
        <v>23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2</v>
      </c>
      <c r="J28" s="50">
        <v>7.4999999999999997E-2</v>
      </c>
      <c r="K28" s="50"/>
      <c r="L28" s="50">
        <v>0</v>
      </c>
      <c r="M28" s="50">
        <v>0</v>
      </c>
      <c r="N28" s="50">
        <v>0</v>
      </c>
      <c r="O28" s="50">
        <v>0</v>
      </c>
      <c r="P28" s="13">
        <v>0</v>
      </c>
      <c r="Q28" s="13">
        <v>1</v>
      </c>
      <c r="R28" s="13">
        <v>2</v>
      </c>
      <c r="T28" s="35">
        <f t="shared" si="0"/>
        <v>1</v>
      </c>
      <c r="U28" s="36">
        <f t="shared" si="1"/>
        <v>0.5</v>
      </c>
      <c r="W28" s="20">
        <f t="shared" si="2"/>
        <v>412035</v>
      </c>
    </row>
    <row r="29" spans="1:23" x14ac:dyDescent="0.2">
      <c r="A29" s="20">
        <v>412</v>
      </c>
      <c r="B29" s="2">
        <v>412035220</v>
      </c>
      <c r="C29" s="5" t="s">
        <v>23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1</v>
      </c>
      <c r="J29" s="50">
        <v>3.7499999999999999E-2</v>
      </c>
      <c r="K29" s="50"/>
      <c r="L29" s="50">
        <v>0</v>
      </c>
      <c r="M29" s="50">
        <v>0</v>
      </c>
      <c r="N29" s="50">
        <v>0</v>
      </c>
      <c r="O29" s="50">
        <v>0</v>
      </c>
      <c r="P29" s="13">
        <v>0</v>
      </c>
      <c r="Q29" s="13">
        <v>1</v>
      </c>
      <c r="R29" s="13">
        <v>1</v>
      </c>
      <c r="T29" s="35">
        <f t="shared" si="0"/>
        <v>1</v>
      </c>
      <c r="U29" s="36">
        <f t="shared" si="1"/>
        <v>1</v>
      </c>
      <c r="W29" s="20">
        <f t="shared" si="2"/>
        <v>412035</v>
      </c>
    </row>
    <row r="30" spans="1:23" x14ac:dyDescent="0.2">
      <c r="A30" s="20">
        <v>412</v>
      </c>
      <c r="B30" s="2">
        <v>412035244</v>
      </c>
      <c r="C30" s="5" t="s">
        <v>23</v>
      </c>
      <c r="D30" s="50">
        <v>0</v>
      </c>
      <c r="E30" s="50">
        <v>0</v>
      </c>
      <c r="F30" s="50">
        <v>0</v>
      </c>
      <c r="G30" s="50">
        <v>2</v>
      </c>
      <c r="H30" s="50">
        <v>5</v>
      </c>
      <c r="I30" s="50">
        <v>11</v>
      </c>
      <c r="J30" s="50">
        <v>0.67500000000000004</v>
      </c>
      <c r="K30" s="50"/>
      <c r="L30" s="50">
        <v>0</v>
      </c>
      <c r="M30" s="50">
        <v>0</v>
      </c>
      <c r="N30" s="50">
        <v>0</v>
      </c>
      <c r="O30" s="50">
        <v>0</v>
      </c>
      <c r="P30" s="13">
        <v>6</v>
      </c>
      <c r="Q30" s="13">
        <v>8</v>
      </c>
      <c r="R30" s="13">
        <v>18</v>
      </c>
      <c r="T30" s="35">
        <f t="shared" si="0"/>
        <v>14</v>
      </c>
      <c r="U30" s="36">
        <f t="shared" si="1"/>
        <v>0.77777777777777779</v>
      </c>
      <c r="W30" s="20">
        <f t="shared" si="2"/>
        <v>412035</v>
      </c>
    </row>
    <row r="31" spans="1:23" x14ac:dyDescent="0.2">
      <c r="A31" s="20">
        <v>412</v>
      </c>
      <c r="B31" s="2">
        <v>412035314</v>
      </c>
      <c r="C31" s="5" t="s">
        <v>23</v>
      </c>
      <c r="D31" s="50">
        <v>0</v>
      </c>
      <c r="E31" s="50">
        <v>0</v>
      </c>
      <c r="F31" s="50">
        <v>0</v>
      </c>
      <c r="G31" s="50">
        <v>0</v>
      </c>
      <c r="H31" s="50">
        <v>1</v>
      </c>
      <c r="I31" s="50">
        <v>0</v>
      </c>
      <c r="J31" s="50">
        <v>3.7499999999999999E-2</v>
      </c>
      <c r="K31" s="50"/>
      <c r="L31" s="50">
        <v>0</v>
      </c>
      <c r="M31" s="50">
        <v>0</v>
      </c>
      <c r="N31" s="50">
        <v>0</v>
      </c>
      <c r="O31" s="50">
        <v>0</v>
      </c>
      <c r="P31" s="13">
        <v>1</v>
      </c>
      <c r="Q31" s="13">
        <v>0</v>
      </c>
      <c r="R31" s="13">
        <v>1</v>
      </c>
      <c r="T31" s="35">
        <f t="shared" si="0"/>
        <v>1</v>
      </c>
      <c r="U31" s="36">
        <f t="shared" si="1"/>
        <v>1</v>
      </c>
      <c r="W31" s="20">
        <f t="shared" si="2"/>
        <v>412035</v>
      </c>
    </row>
    <row r="32" spans="1:23" x14ac:dyDescent="0.2">
      <c r="A32" s="20">
        <v>412</v>
      </c>
      <c r="B32" s="2">
        <v>412035336</v>
      </c>
      <c r="C32" s="5" t="s">
        <v>23</v>
      </c>
      <c r="D32" s="50">
        <v>0</v>
      </c>
      <c r="E32" s="50">
        <v>0</v>
      </c>
      <c r="F32" s="50">
        <v>0</v>
      </c>
      <c r="G32" s="50">
        <v>0</v>
      </c>
      <c r="H32" s="50">
        <v>1</v>
      </c>
      <c r="I32" s="50">
        <v>0</v>
      </c>
      <c r="J32" s="50">
        <v>3.7499999999999999E-2</v>
      </c>
      <c r="K32" s="50"/>
      <c r="L32" s="50">
        <v>0</v>
      </c>
      <c r="M32" s="50">
        <v>0</v>
      </c>
      <c r="N32" s="50">
        <v>0</v>
      </c>
      <c r="O32" s="50">
        <v>0</v>
      </c>
      <c r="P32" s="13">
        <v>0</v>
      </c>
      <c r="Q32" s="13">
        <v>0</v>
      </c>
      <c r="R32" s="13">
        <v>1</v>
      </c>
      <c r="T32" s="35">
        <f t="shared" si="0"/>
        <v>0</v>
      </c>
      <c r="U32" s="36">
        <f t="shared" si="1"/>
        <v>0</v>
      </c>
      <c r="W32" s="20">
        <f t="shared" si="2"/>
        <v>412035</v>
      </c>
    </row>
    <row r="33" spans="1:23" x14ac:dyDescent="0.2">
      <c r="A33" s="20">
        <v>413</v>
      </c>
      <c r="B33" s="2">
        <v>413114091</v>
      </c>
      <c r="C33" s="5" t="s">
        <v>24</v>
      </c>
      <c r="D33" s="50">
        <v>0</v>
      </c>
      <c r="E33" s="50">
        <v>0</v>
      </c>
      <c r="F33" s="50">
        <v>0</v>
      </c>
      <c r="G33" s="50">
        <v>0</v>
      </c>
      <c r="H33" s="50">
        <v>4</v>
      </c>
      <c r="I33" s="50">
        <v>7</v>
      </c>
      <c r="J33" s="50">
        <v>0.41249999999999998</v>
      </c>
      <c r="K33" s="50"/>
      <c r="L33" s="50">
        <v>0</v>
      </c>
      <c r="M33" s="50">
        <v>0</v>
      </c>
      <c r="N33" s="50">
        <v>0</v>
      </c>
      <c r="O33" s="50">
        <v>0</v>
      </c>
      <c r="P33" s="13">
        <v>1</v>
      </c>
      <c r="Q33" s="13">
        <v>0</v>
      </c>
      <c r="R33" s="13">
        <v>11</v>
      </c>
      <c r="T33" s="35">
        <f t="shared" si="0"/>
        <v>1</v>
      </c>
      <c r="U33" s="36">
        <f t="shared" si="1"/>
        <v>9.0909090909090912E-2</v>
      </c>
      <c r="W33" s="20">
        <f t="shared" si="2"/>
        <v>413114</v>
      </c>
    </row>
    <row r="34" spans="1:23" x14ac:dyDescent="0.2">
      <c r="A34" s="20">
        <v>413</v>
      </c>
      <c r="B34" s="2">
        <v>413114114</v>
      </c>
      <c r="C34" s="5" t="s">
        <v>24</v>
      </c>
      <c r="D34" s="50">
        <v>0</v>
      </c>
      <c r="E34" s="50">
        <v>0</v>
      </c>
      <c r="F34" s="50">
        <v>0</v>
      </c>
      <c r="G34" s="50">
        <v>0</v>
      </c>
      <c r="H34" s="50">
        <v>14</v>
      </c>
      <c r="I34" s="50">
        <v>54</v>
      </c>
      <c r="J34" s="50">
        <v>2.5499999999999998</v>
      </c>
      <c r="K34" s="50"/>
      <c r="L34" s="50">
        <v>0</v>
      </c>
      <c r="M34" s="50">
        <v>0</v>
      </c>
      <c r="N34" s="50">
        <v>0</v>
      </c>
      <c r="O34" s="50">
        <v>0</v>
      </c>
      <c r="P34" s="13">
        <v>3</v>
      </c>
      <c r="Q34" s="13">
        <v>22</v>
      </c>
      <c r="R34" s="13">
        <v>68</v>
      </c>
      <c r="T34" s="35">
        <f t="shared" si="0"/>
        <v>25</v>
      </c>
      <c r="U34" s="36">
        <f t="shared" si="1"/>
        <v>0.36764705882352944</v>
      </c>
      <c r="W34" s="20">
        <f t="shared" si="2"/>
        <v>413114</v>
      </c>
    </row>
    <row r="35" spans="1:23" x14ac:dyDescent="0.2">
      <c r="A35" s="20">
        <v>413</v>
      </c>
      <c r="B35" s="2">
        <v>413114117</v>
      </c>
      <c r="C35" s="5" t="s">
        <v>24</v>
      </c>
      <c r="D35" s="50">
        <v>0</v>
      </c>
      <c r="E35" s="50">
        <v>0</v>
      </c>
      <c r="F35" s="50">
        <v>0</v>
      </c>
      <c r="G35" s="50">
        <v>0</v>
      </c>
      <c r="H35" s="50">
        <v>0</v>
      </c>
      <c r="I35" s="50">
        <v>2</v>
      </c>
      <c r="J35" s="50">
        <v>7.4999999999999997E-2</v>
      </c>
      <c r="K35" s="50"/>
      <c r="L35" s="50">
        <v>0</v>
      </c>
      <c r="M35" s="50">
        <v>0</v>
      </c>
      <c r="N35" s="50">
        <v>0</v>
      </c>
      <c r="O35" s="50">
        <v>0</v>
      </c>
      <c r="P35" s="13">
        <v>0</v>
      </c>
      <c r="Q35" s="13">
        <v>2</v>
      </c>
      <c r="R35" s="13">
        <v>2</v>
      </c>
      <c r="T35" s="35">
        <f t="shared" si="0"/>
        <v>2</v>
      </c>
      <c r="U35" s="36">
        <f t="shared" si="1"/>
        <v>1</v>
      </c>
      <c r="W35" s="20">
        <f t="shared" si="2"/>
        <v>413114</v>
      </c>
    </row>
    <row r="36" spans="1:23" x14ac:dyDescent="0.2">
      <c r="A36" s="20">
        <v>413</v>
      </c>
      <c r="B36" s="2">
        <v>413114210</v>
      </c>
      <c r="C36" s="5" t="s">
        <v>24</v>
      </c>
      <c r="D36" s="50">
        <v>0</v>
      </c>
      <c r="E36" s="50">
        <v>0</v>
      </c>
      <c r="F36" s="50">
        <v>0</v>
      </c>
      <c r="G36" s="50">
        <v>0</v>
      </c>
      <c r="H36" s="50">
        <v>0</v>
      </c>
      <c r="I36" s="50">
        <v>3</v>
      </c>
      <c r="J36" s="50">
        <v>0.1125</v>
      </c>
      <c r="K36" s="50"/>
      <c r="L36" s="50">
        <v>0</v>
      </c>
      <c r="M36" s="50">
        <v>0</v>
      </c>
      <c r="N36" s="50">
        <v>0</v>
      </c>
      <c r="O36" s="50">
        <v>0</v>
      </c>
      <c r="P36" s="13">
        <v>0</v>
      </c>
      <c r="Q36" s="13">
        <v>2</v>
      </c>
      <c r="R36" s="13">
        <v>3</v>
      </c>
      <c r="T36" s="35">
        <f t="shared" si="0"/>
        <v>2</v>
      </c>
      <c r="U36" s="36">
        <f t="shared" si="1"/>
        <v>0.66666666666666663</v>
      </c>
      <c r="W36" s="20">
        <f t="shared" si="2"/>
        <v>413114</v>
      </c>
    </row>
    <row r="37" spans="1:23" x14ac:dyDescent="0.2">
      <c r="A37" s="20">
        <v>413</v>
      </c>
      <c r="B37" s="2">
        <v>413114253</v>
      </c>
      <c r="C37" s="5" t="s">
        <v>24</v>
      </c>
      <c r="D37" s="50">
        <v>0</v>
      </c>
      <c r="E37" s="50">
        <v>0</v>
      </c>
      <c r="F37" s="50">
        <v>0</v>
      </c>
      <c r="G37" s="50">
        <v>0</v>
      </c>
      <c r="H37" s="50">
        <v>1</v>
      </c>
      <c r="I37" s="50">
        <v>0</v>
      </c>
      <c r="J37" s="50">
        <v>3.7499999999999999E-2</v>
      </c>
      <c r="K37" s="50"/>
      <c r="L37" s="50">
        <v>0</v>
      </c>
      <c r="M37" s="50">
        <v>0</v>
      </c>
      <c r="N37" s="50">
        <v>0</v>
      </c>
      <c r="O37" s="50">
        <v>0</v>
      </c>
      <c r="P37" s="13">
        <v>0</v>
      </c>
      <c r="Q37" s="13">
        <v>0</v>
      </c>
      <c r="R37" s="13">
        <v>1</v>
      </c>
      <c r="T37" s="35">
        <f t="shared" si="0"/>
        <v>0</v>
      </c>
      <c r="U37" s="36">
        <f t="shared" si="1"/>
        <v>0</v>
      </c>
      <c r="W37" s="20">
        <f t="shared" si="2"/>
        <v>413114</v>
      </c>
    </row>
    <row r="38" spans="1:23" x14ac:dyDescent="0.2">
      <c r="A38" s="20">
        <v>413</v>
      </c>
      <c r="B38" s="2">
        <v>413114605</v>
      </c>
      <c r="C38" s="5" t="s">
        <v>24</v>
      </c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50">
        <v>3</v>
      </c>
      <c r="J38" s="50">
        <v>0.1125</v>
      </c>
      <c r="K38" s="50"/>
      <c r="L38" s="50">
        <v>0</v>
      </c>
      <c r="M38" s="50">
        <v>0</v>
      </c>
      <c r="N38" s="50">
        <v>0</v>
      </c>
      <c r="O38" s="50">
        <v>0</v>
      </c>
      <c r="P38" s="13">
        <v>0</v>
      </c>
      <c r="Q38" s="13">
        <v>2</v>
      </c>
      <c r="R38" s="13">
        <v>3</v>
      </c>
      <c r="T38" s="35">
        <f t="shared" si="0"/>
        <v>2</v>
      </c>
      <c r="U38" s="36">
        <f t="shared" si="1"/>
        <v>0.66666666666666663</v>
      </c>
      <c r="W38" s="20">
        <f t="shared" si="2"/>
        <v>413114</v>
      </c>
    </row>
    <row r="39" spans="1:23" x14ac:dyDescent="0.2">
      <c r="A39" s="20">
        <v>413</v>
      </c>
      <c r="B39" s="2">
        <v>413114670</v>
      </c>
      <c r="C39" s="5" t="s">
        <v>24</v>
      </c>
      <c r="D39" s="50">
        <v>0</v>
      </c>
      <c r="E39" s="50">
        <v>0</v>
      </c>
      <c r="F39" s="50">
        <v>0</v>
      </c>
      <c r="G39" s="50">
        <v>0</v>
      </c>
      <c r="H39" s="50">
        <v>6</v>
      </c>
      <c r="I39" s="50">
        <v>10</v>
      </c>
      <c r="J39" s="50">
        <v>0.6</v>
      </c>
      <c r="K39" s="50"/>
      <c r="L39" s="50">
        <v>0</v>
      </c>
      <c r="M39" s="50">
        <v>0</v>
      </c>
      <c r="N39" s="50">
        <v>0</v>
      </c>
      <c r="O39" s="50">
        <v>0</v>
      </c>
      <c r="P39" s="13">
        <v>2</v>
      </c>
      <c r="Q39" s="13">
        <v>3</v>
      </c>
      <c r="R39" s="13">
        <v>16</v>
      </c>
      <c r="T39" s="35">
        <f t="shared" si="0"/>
        <v>5</v>
      </c>
      <c r="U39" s="36">
        <f t="shared" si="1"/>
        <v>0.3125</v>
      </c>
      <c r="W39" s="20">
        <f t="shared" si="2"/>
        <v>413114</v>
      </c>
    </row>
    <row r="40" spans="1:23" x14ac:dyDescent="0.2">
      <c r="A40" s="20">
        <v>413</v>
      </c>
      <c r="B40" s="2">
        <v>413114674</v>
      </c>
      <c r="C40" s="5" t="s">
        <v>24</v>
      </c>
      <c r="D40" s="50">
        <v>0</v>
      </c>
      <c r="E40" s="50">
        <v>0</v>
      </c>
      <c r="F40" s="50">
        <v>0</v>
      </c>
      <c r="G40" s="50">
        <v>0</v>
      </c>
      <c r="H40" s="50">
        <v>14</v>
      </c>
      <c r="I40" s="50">
        <v>30</v>
      </c>
      <c r="J40" s="50">
        <v>1.65</v>
      </c>
      <c r="K40" s="50"/>
      <c r="L40" s="50">
        <v>0</v>
      </c>
      <c r="M40" s="50">
        <v>0</v>
      </c>
      <c r="N40" s="50">
        <v>0</v>
      </c>
      <c r="O40" s="50">
        <v>0</v>
      </c>
      <c r="P40" s="13">
        <v>4</v>
      </c>
      <c r="Q40" s="13">
        <v>5</v>
      </c>
      <c r="R40" s="13">
        <v>44</v>
      </c>
      <c r="T40" s="35">
        <f t="shared" si="0"/>
        <v>9</v>
      </c>
      <c r="U40" s="36">
        <f t="shared" si="1"/>
        <v>0.20454545454545456</v>
      </c>
      <c r="W40" s="20">
        <f t="shared" si="2"/>
        <v>413114</v>
      </c>
    </row>
    <row r="41" spans="1:23" x14ac:dyDescent="0.2">
      <c r="A41" s="20">
        <v>413</v>
      </c>
      <c r="B41" s="2">
        <v>413114683</v>
      </c>
      <c r="C41" s="5" t="s">
        <v>24</v>
      </c>
      <c r="D41" s="50">
        <v>0</v>
      </c>
      <c r="E41" s="50">
        <v>0</v>
      </c>
      <c r="F41" s="50">
        <v>0</v>
      </c>
      <c r="G41" s="50">
        <v>0</v>
      </c>
      <c r="H41" s="50">
        <v>0</v>
      </c>
      <c r="I41" s="50">
        <v>3</v>
      </c>
      <c r="J41" s="50">
        <v>0.1125</v>
      </c>
      <c r="K41" s="50"/>
      <c r="L41" s="50">
        <v>0</v>
      </c>
      <c r="M41" s="50">
        <v>0</v>
      </c>
      <c r="N41" s="50">
        <v>0</v>
      </c>
      <c r="O41" s="50">
        <v>0</v>
      </c>
      <c r="P41" s="13">
        <v>0</v>
      </c>
      <c r="Q41" s="13">
        <v>0</v>
      </c>
      <c r="R41" s="13">
        <v>3</v>
      </c>
      <c r="T41" s="35">
        <f t="shared" si="0"/>
        <v>0</v>
      </c>
      <c r="U41" s="36">
        <f t="shared" si="1"/>
        <v>0</v>
      </c>
      <c r="W41" s="20">
        <f t="shared" si="2"/>
        <v>413114</v>
      </c>
    </row>
    <row r="42" spans="1:23" x14ac:dyDescent="0.2">
      <c r="A42" s="20">
        <v>413</v>
      </c>
      <c r="B42" s="2">
        <v>413114717</v>
      </c>
      <c r="C42" s="5" t="s">
        <v>24</v>
      </c>
      <c r="D42" s="50">
        <v>0</v>
      </c>
      <c r="E42" s="50">
        <v>0</v>
      </c>
      <c r="F42" s="50">
        <v>0</v>
      </c>
      <c r="G42" s="50">
        <v>0</v>
      </c>
      <c r="H42" s="50">
        <v>23</v>
      </c>
      <c r="I42" s="50">
        <v>17</v>
      </c>
      <c r="J42" s="50">
        <v>1.5</v>
      </c>
      <c r="K42" s="50"/>
      <c r="L42" s="50">
        <v>0</v>
      </c>
      <c r="M42" s="50">
        <v>0</v>
      </c>
      <c r="N42" s="50">
        <v>0</v>
      </c>
      <c r="O42" s="50">
        <v>0</v>
      </c>
      <c r="P42" s="13">
        <v>9</v>
      </c>
      <c r="Q42" s="13">
        <v>6</v>
      </c>
      <c r="R42" s="13">
        <v>40</v>
      </c>
      <c r="T42" s="35">
        <f t="shared" si="0"/>
        <v>15</v>
      </c>
      <c r="U42" s="36">
        <f t="shared" si="1"/>
        <v>0.375</v>
      </c>
      <c r="W42" s="20">
        <f t="shared" si="2"/>
        <v>413114</v>
      </c>
    </row>
    <row r="43" spans="1:23" x14ac:dyDescent="0.2">
      <c r="A43" s="20">
        <v>413</v>
      </c>
      <c r="B43" s="2">
        <v>413114750</v>
      </c>
      <c r="C43" s="5" t="s">
        <v>24</v>
      </c>
      <c r="D43" s="50">
        <v>0</v>
      </c>
      <c r="E43" s="50">
        <v>0</v>
      </c>
      <c r="F43" s="50">
        <v>0</v>
      </c>
      <c r="G43" s="50">
        <v>0</v>
      </c>
      <c r="H43" s="50">
        <v>4</v>
      </c>
      <c r="I43" s="50">
        <v>7</v>
      </c>
      <c r="J43" s="50">
        <v>0.41249999999999998</v>
      </c>
      <c r="K43" s="50"/>
      <c r="L43" s="50">
        <v>0</v>
      </c>
      <c r="M43" s="50">
        <v>0</v>
      </c>
      <c r="N43" s="50">
        <v>0</v>
      </c>
      <c r="O43" s="50">
        <v>0</v>
      </c>
      <c r="P43" s="13">
        <v>1</v>
      </c>
      <c r="Q43" s="13">
        <v>2</v>
      </c>
      <c r="R43" s="13">
        <v>11</v>
      </c>
      <c r="T43" s="35">
        <f t="shared" si="0"/>
        <v>3</v>
      </c>
      <c r="U43" s="36">
        <f t="shared" si="1"/>
        <v>0.27272727272727271</v>
      </c>
      <c r="W43" s="20">
        <f t="shared" si="2"/>
        <v>413114</v>
      </c>
    </row>
    <row r="44" spans="1:23" x14ac:dyDescent="0.2">
      <c r="A44" s="20">
        <v>413</v>
      </c>
      <c r="B44" s="2">
        <v>413114755</v>
      </c>
      <c r="C44" s="5" t="s">
        <v>24</v>
      </c>
      <c r="D44" s="50">
        <v>0</v>
      </c>
      <c r="E44" s="50">
        <v>0</v>
      </c>
      <c r="F44" s="50">
        <v>0</v>
      </c>
      <c r="G44" s="50">
        <v>0</v>
      </c>
      <c r="H44" s="50">
        <v>7</v>
      </c>
      <c r="I44" s="50">
        <v>8</v>
      </c>
      <c r="J44" s="50">
        <v>0.5625</v>
      </c>
      <c r="K44" s="50"/>
      <c r="L44" s="50">
        <v>0</v>
      </c>
      <c r="M44" s="50">
        <v>0</v>
      </c>
      <c r="N44" s="50">
        <v>0</v>
      </c>
      <c r="O44" s="50">
        <v>0</v>
      </c>
      <c r="P44" s="13">
        <v>1</v>
      </c>
      <c r="Q44" s="13">
        <v>3</v>
      </c>
      <c r="R44" s="13">
        <v>15</v>
      </c>
      <c r="T44" s="35">
        <f t="shared" si="0"/>
        <v>4</v>
      </c>
      <c r="U44" s="36">
        <f t="shared" si="1"/>
        <v>0.26666666666666666</v>
      </c>
      <c r="W44" s="20">
        <f t="shared" si="2"/>
        <v>413114</v>
      </c>
    </row>
    <row r="45" spans="1:23" x14ac:dyDescent="0.2">
      <c r="A45" s="20">
        <v>414</v>
      </c>
      <c r="B45" s="2">
        <v>414603063</v>
      </c>
      <c r="C45" s="5" t="s">
        <v>25</v>
      </c>
      <c r="D45" s="50">
        <v>0</v>
      </c>
      <c r="E45" s="50">
        <v>0</v>
      </c>
      <c r="F45" s="50">
        <v>0</v>
      </c>
      <c r="G45" s="50">
        <v>0</v>
      </c>
      <c r="H45" s="50">
        <v>1</v>
      </c>
      <c r="I45" s="50">
        <v>2</v>
      </c>
      <c r="J45" s="50">
        <v>0.1125</v>
      </c>
      <c r="K45" s="50"/>
      <c r="L45" s="50">
        <v>0</v>
      </c>
      <c r="M45" s="50">
        <v>0</v>
      </c>
      <c r="N45" s="50">
        <v>0</v>
      </c>
      <c r="O45" s="50">
        <v>0</v>
      </c>
      <c r="P45" s="13">
        <v>0</v>
      </c>
      <c r="Q45" s="13">
        <v>2</v>
      </c>
      <c r="R45" s="13">
        <v>3</v>
      </c>
      <c r="T45" s="35">
        <f t="shared" si="0"/>
        <v>2</v>
      </c>
      <c r="U45" s="36">
        <f t="shared" si="1"/>
        <v>0.66666666666666663</v>
      </c>
      <c r="W45" s="20">
        <f t="shared" si="2"/>
        <v>414603</v>
      </c>
    </row>
    <row r="46" spans="1:23" x14ac:dyDescent="0.2">
      <c r="A46" s="20">
        <v>414</v>
      </c>
      <c r="B46" s="2">
        <v>414603098</v>
      </c>
      <c r="C46" s="5" t="s">
        <v>25</v>
      </c>
      <c r="D46" s="50">
        <v>0</v>
      </c>
      <c r="E46" s="50">
        <v>0</v>
      </c>
      <c r="F46" s="50">
        <v>0</v>
      </c>
      <c r="G46" s="50">
        <v>0</v>
      </c>
      <c r="H46" s="50">
        <v>0</v>
      </c>
      <c r="I46" s="50">
        <v>1</v>
      </c>
      <c r="J46" s="50">
        <v>3.7499999999999999E-2</v>
      </c>
      <c r="K46" s="50"/>
      <c r="L46" s="50">
        <v>0</v>
      </c>
      <c r="M46" s="50">
        <v>0</v>
      </c>
      <c r="N46" s="50">
        <v>0</v>
      </c>
      <c r="O46" s="50">
        <v>0</v>
      </c>
      <c r="P46" s="13">
        <v>0</v>
      </c>
      <c r="Q46" s="13">
        <v>0</v>
      </c>
      <c r="R46" s="13">
        <v>1</v>
      </c>
      <c r="T46" s="35">
        <f t="shared" si="0"/>
        <v>0</v>
      </c>
      <c r="U46" s="36">
        <f t="shared" si="1"/>
        <v>0</v>
      </c>
      <c r="W46" s="20">
        <f t="shared" si="2"/>
        <v>414603</v>
      </c>
    </row>
    <row r="47" spans="1:23" x14ac:dyDescent="0.2">
      <c r="A47" s="20">
        <v>414</v>
      </c>
      <c r="B47" s="2">
        <v>414603150</v>
      </c>
      <c r="C47" s="5" t="s">
        <v>25</v>
      </c>
      <c r="D47" s="50">
        <v>0</v>
      </c>
      <c r="E47" s="50">
        <v>0</v>
      </c>
      <c r="F47" s="50">
        <v>0</v>
      </c>
      <c r="G47" s="50">
        <v>0</v>
      </c>
      <c r="H47" s="50">
        <v>0</v>
      </c>
      <c r="I47" s="50">
        <v>2</v>
      </c>
      <c r="J47" s="50">
        <v>7.4999999999999997E-2</v>
      </c>
      <c r="K47" s="50"/>
      <c r="L47" s="50">
        <v>0</v>
      </c>
      <c r="M47" s="50">
        <v>0</v>
      </c>
      <c r="N47" s="50">
        <v>0</v>
      </c>
      <c r="O47" s="50">
        <v>0</v>
      </c>
      <c r="P47" s="13">
        <v>0</v>
      </c>
      <c r="Q47" s="13">
        <v>1</v>
      </c>
      <c r="R47" s="13">
        <v>2</v>
      </c>
      <c r="T47" s="35">
        <f t="shared" si="0"/>
        <v>1</v>
      </c>
      <c r="U47" s="36">
        <f t="shared" si="1"/>
        <v>0.5</v>
      </c>
      <c r="W47" s="20">
        <f t="shared" si="2"/>
        <v>414603</v>
      </c>
    </row>
    <row r="48" spans="1:23" x14ac:dyDescent="0.2">
      <c r="A48" s="20">
        <v>414</v>
      </c>
      <c r="B48" s="2">
        <v>414603152</v>
      </c>
      <c r="C48" s="5" t="s">
        <v>25</v>
      </c>
      <c r="D48" s="50">
        <v>0</v>
      </c>
      <c r="E48" s="50">
        <v>0</v>
      </c>
      <c r="F48" s="50">
        <v>0</v>
      </c>
      <c r="G48" s="50">
        <v>0</v>
      </c>
      <c r="H48" s="50">
        <v>1</v>
      </c>
      <c r="I48" s="50">
        <v>0</v>
      </c>
      <c r="J48" s="50">
        <v>3.7499999999999999E-2</v>
      </c>
      <c r="K48" s="50"/>
      <c r="L48" s="50">
        <v>0</v>
      </c>
      <c r="M48" s="50">
        <v>0</v>
      </c>
      <c r="N48" s="50">
        <v>0</v>
      </c>
      <c r="O48" s="50">
        <v>0</v>
      </c>
      <c r="P48" s="13">
        <v>0</v>
      </c>
      <c r="Q48" s="13">
        <v>0</v>
      </c>
      <c r="R48" s="13">
        <v>1</v>
      </c>
      <c r="T48" s="35">
        <f t="shared" si="0"/>
        <v>0</v>
      </c>
      <c r="U48" s="36">
        <f t="shared" si="1"/>
        <v>0</v>
      </c>
      <c r="W48" s="20">
        <f t="shared" si="2"/>
        <v>414603</v>
      </c>
    </row>
    <row r="49" spans="1:23" x14ac:dyDescent="0.2">
      <c r="A49" s="20">
        <v>414</v>
      </c>
      <c r="B49" s="2">
        <v>414603209</v>
      </c>
      <c r="C49" s="5" t="s">
        <v>25</v>
      </c>
      <c r="D49" s="50">
        <v>0</v>
      </c>
      <c r="E49" s="50">
        <v>0</v>
      </c>
      <c r="F49" s="50">
        <v>0</v>
      </c>
      <c r="G49" s="50">
        <v>0</v>
      </c>
      <c r="H49" s="50">
        <v>33</v>
      </c>
      <c r="I49" s="50">
        <v>22</v>
      </c>
      <c r="J49" s="50">
        <v>2.0625</v>
      </c>
      <c r="K49" s="50"/>
      <c r="L49" s="50">
        <v>0</v>
      </c>
      <c r="M49" s="50">
        <v>0</v>
      </c>
      <c r="N49" s="50">
        <v>0</v>
      </c>
      <c r="O49" s="50">
        <v>0</v>
      </c>
      <c r="P49" s="13">
        <v>23</v>
      </c>
      <c r="Q49" s="13">
        <v>15</v>
      </c>
      <c r="R49" s="13">
        <v>55</v>
      </c>
      <c r="T49" s="35">
        <f t="shared" si="0"/>
        <v>38</v>
      </c>
      <c r="U49" s="36">
        <f t="shared" si="1"/>
        <v>0.69090909090909092</v>
      </c>
      <c r="W49" s="20">
        <f t="shared" si="2"/>
        <v>414603</v>
      </c>
    </row>
    <row r="50" spans="1:23" x14ac:dyDescent="0.2">
      <c r="A50" s="20">
        <v>414</v>
      </c>
      <c r="B50" s="2">
        <v>414603236</v>
      </c>
      <c r="C50" s="5" t="s">
        <v>25</v>
      </c>
      <c r="D50" s="50">
        <v>0</v>
      </c>
      <c r="E50" s="50">
        <v>0</v>
      </c>
      <c r="F50" s="50">
        <v>0</v>
      </c>
      <c r="G50" s="50">
        <v>0</v>
      </c>
      <c r="H50" s="50">
        <v>118</v>
      </c>
      <c r="I50" s="50">
        <v>54</v>
      </c>
      <c r="J50" s="50">
        <v>6.5625</v>
      </c>
      <c r="K50" s="50"/>
      <c r="L50" s="50">
        <v>0</v>
      </c>
      <c r="M50" s="50">
        <v>0</v>
      </c>
      <c r="N50" s="50">
        <v>3</v>
      </c>
      <c r="O50" s="50">
        <v>0</v>
      </c>
      <c r="P50" s="13">
        <v>80</v>
      </c>
      <c r="Q50" s="13">
        <v>19</v>
      </c>
      <c r="R50" s="13">
        <v>175</v>
      </c>
      <c r="T50" s="35">
        <f t="shared" si="0"/>
        <v>99</v>
      </c>
      <c r="U50" s="36">
        <f t="shared" si="1"/>
        <v>0.56571428571428573</v>
      </c>
      <c r="W50" s="20">
        <f t="shared" si="2"/>
        <v>414603</v>
      </c>
    </row>
    <row r="51" spans="1:23" x14ac:dyDescent="0.2">
      <c r="A51" s="20">
        <v>414</v>
      </c>
      <c r="B51" s="2">
        <v>414603263</v>
      </c>
      <c r="C51" s="5" t="s">
        <v>25</v>
      </c>
      <c r="D51" s="50">
        <v>0</v>
      </c>
      <c r="E51" s="50">
        <v>0</v>
      </c>
      <c r="F51" s="50">
        <v>0</v>
      </c>
      <c r="G51" s="50">
        <v>0</v>
      </c>
      <c r="H51" s="50">
        <v>0</v>
      </c>
      <c r="I51" s="50">
        <v>2</v>
      </c>
      <c r="J51" s="50">
        <v>7.4999999999999997E-2</v>
      </c>
      <c r="K51" s="50"/>
      <c r="L51" s="50">
        <v>0</v>
      </c>
      <c r="M51" s="50">
        <v>0</v>
      </c>
      <c r="N51" s="50">
        <v>0</v>
      </c>
      <c r="O51" s="50">
        <v>0</v>
      </c>
      <c r="P51" s="13">
        <v>0</v>
      </c>
      <c r="Q51" s="13">
        <v>1</v>
      </c>
      <c r="R51" s="13">
        <v>2</v>
      </c>
      <c r="T51" s="35">
        <f t="shared" si="0"/>
        <v>1</v>
      </c>
      <c r="U51" s="36">
        <f t="shared" si="1"/>
        <v>0.5</v>
      </c>
      <c r="W51" s="20">
        <f t="shared" si="2"/>
        <v>414603</v>
      </c>
    </row>
    <row r="52" spans="1:23" x14ac:dyDescent="0.2">
      <c r="A52" s="20">
        <v>414</v>
      </c>
      <c r="B52" s="2">
        <v>414603341</v>
      </c>
      <c r="C52" s="5" t="s">
        <v>25</v>
      </c>
      <c r="D52" s="50">
        <v>0</v>
      </c>
      <c r="E52" s="50">
        <v>0</v>
      </c>
      <c r="F52" s="50">
        <v>0</v>
      </c>
      <c r="G52" s="50">
        <v>0</v>
      </c>
      <c r="H52" s="50">
        <v>3</v>
      </c>
      <c r="I52" s="50">
        <v>0</v>
      </c>
      <c r="J52" s="50">
        <v>0.1125</v>
      </c>
      <c r="K52" s="50"/>
      <c r="L52" s="50">
        <v>0</v>
      </c>
      <c r="M52" s="50">
        <v>0</v>
      </c>
      <c r="N52" s="50">
        <v>0</v>
      </c>
      <c r="O52" s="50">
        <v>0</v>
      </c>
      <c r="P52" s="13">
        <v>1</v>
      </c>
      <c r="Q52" s="13">
        <v>0</v>
      </c>
      <c r="R52" s="13">
        <v>3</v>
      </c>
      <c r="T52" s="35">
        <f t="shared" si="0"/>
        <v>1</v>
      </c>
      <c r="U52" s="36">
        <f t="shared" si="1"/>
        <v>0.33333333333333331</v>
      </c>
      <c r="W52" s="20">
        <f t="shared" si="2"/>
        <v>414603</v>
      </c>
    </row>
    <row r="53" spans="1:23" x14ac:dyDescent="0.2">
      <c r="A53" s="20">
        <v>414</v>
      </c>
      <c r="B53" s="2">
        <v>414603349</v>
      </c>
      <c r="C53" s="5" t="s">
        <v>25</v>
      </c>
      <c r="D53" s="50">
        <v>0</v>
      </c>
      <c r="E53" s="50">
        <v>0</v>
      </c>
      <c r="F53" s="50">
        <v>0</v>
      </c>
      <c r="G53" s="50">
        <v>0</v>
      </c>
      <c r="H53" s="50">
        <v>1</v>
      </c>
      <c r="I53" s="50">
        <v>1</v>
      </c>
      <c r="J53" s="50">
        <v>7.4999999999999997E-2</v>
      </c>
      <c r="K53" s="50"/>
      <c r="L53" s="50">
        <v>0</v>
      </c>
      <c r="M53" s="50">
        <v>0</v>
      </c>
      <c r="N53" s="50">
        <v>0</v>
      </c>
      <c r="O53" s="50">
        <v>0</v>
      </c>
      <c r="P53" s="13">
        <v>0</v>
      </c>
      <c r="Q53" s="13">
        <v>0</v>
      </c>
      <c r="R53" s="13">
        <v>2</v>
      </c>
      <c r="T53" s="35">
        <f t="shared" si="0"/>
        <v>0</v>
      </c>
      <c r="U53" s="36">
        <f t="shared" si="1"/>
        <v>0</v>
      </c>
      <c r="W53" s="20">
        <f t="shared" si="2"/>
        <v>414603</v>
      </c>
    </row>
    <row r="54" spans="1:23" x14ac:dyDescent="0.2">
      <c r="A54" s="20">
        <v>414</v>
      </c>
      <c r="B54" s="2">
        <v>414603603</v>
      </c>
      <c r="C54" s="5" t="s">
        <v>25</v>
      </c>
      <c r="D54" s="50">
        <v>0</v>
      </c>
      <c r="E54" s="50">
        <v>0</v>
      </c>
      <c r="F54" s="50">
        <v>0</v>
      </c>
      <c r="G54" s="50">
        <v>0</v>
      </c>
      <c r="H54" s="50">
        <v>32</v>
      </c>
      <c r="I54" s="50">
        <v>33</v>
      </c>
      <c r="J54" s="50">
        <v>2.4375</v>
      </c>
      <c r="K54" s="50"/>
      <c r="L54" s="50">
        <v>0</v>
      </c>
      <c r="M54" s="50">
        <v>0</v>
      </c>
      <c r="N54" s="50">
        <v>0</v>
      </c>
      <c r="O54" s="50">
        <v>0</v>
      </c>
      <c r="P54" s="13">
        <v>19</v>
      </c>
      <c r="Q54" s="13">
        <v>21</v>
      </c>
      <c r="R54" s="13">
        <v>65</v>
      </c>
      <c r="T54" s="35">
        <f t="shared" si="0"/>
        <v>40</v>
      </c>
      <c r="U54" s="36">
        <f t="shared" si="1"/>
        <v>0.61538461538461542</v>
      </c>
      <c r="W54" s="20">
        <f t="shared" si="2"/>
        <v>414603</v>
      </c>
    </row>
    <row r="55" spans="1:23" x14ac:dyDescent="0.2">
      <c r="A55" s="20">
        <v>414</v>
      </c>
      <c r="B55" s="2">
        <v>414603635</v>
      </c>
      <c r="C55" s="5" t="s">
        <v>25</v>
      </c>
      <c r="D55" s="50">
        <v>0</v>
      </c>
      <c r="E55" s="50">
        <v>0</v>
      </c>
      <c r="F55" s="50">
        <v>0</v>
      </c>
      <c r="G55" s="50">
        <v>0</v>
      </c>
      <c r="H55" s="50">
        <v>8</v>
      </c>
      <c r="I55" s="50">
        <v>3</v>
      </c>
      <c r="J55" s="50">
        <v>0.41249999999999998</v>
      </c>
      <c r="K55" s="50"/>
      <c r="L55" s="50">
        <v>0</v>
      </c>
      <c r="M55" s="50">
        <v>0</v>
      </c>
      <c r="N55" s="50">
        <v>0</v>
      </c>
      <c r="O55" s="50">
        <v>0</v>
      </c>
      <c r="P55" s="13">
        <v>2</v>
      </c>
      <c r="Q55" s="13">
        <v>0</v>
      </c>
      <c r="R55" s="13">
        <v>11</v>
      </c>
      <c r="T55" s="35">
        <f t="shared" si="0"/>
        <v>2</v>
      </c>
      <c r="U55" s="36">
        <f t="shared" si="1"/>
        <v>0.18181818181818182</v>
      </c>
      <c r="W55" s="20">
        <f t="shared" si="2"/>
        <v>414603</v>
      </c>
    </row>
    <row r="56" spans="1:23" x14ac:dyDescent="0.2">
      <c r="A56" s="20">
        <v>414</v>
      </c>
      <c r="B56" s="2">
        <v>414603715</v>
      </c>
      <c r="C56" s="5" t="s">
        <v>25</v>
      </c>
      <c r="D56" s="50">
        <v>0</v>
      </c>
      <c r="E56" s="50">
        <v>0</v>
      </c>
      <c r="F56" s="50">
        <v>0</v>
      </c>
      <c r="G56" s="50">
        <v>0</v>
      </c>
      <c r="H56" s="50">
        <v>7</v>
      </c>
      <c r="I56" s="50">
        <v>7</v>
      </c>
      <c r="J56" s="50">
        <v>0.52500000000000002</v>
      </c>
      <c r="K56" s="50"/>
      <c r="L56" s="50">
        <v>0</v>
      </c>
      <c r="M56" s="50">
        <v>0</v>
      </c>
      <c r="N56" s="50">
        <v>0</v>
      </c>
      <c r="O56" s="50">
        <v>0</v>
      </c>
      <c r="P56" s="13">
        <v>2</v>
      </c>
      <c r="Q56" s="13">
        <v>2</v>
      </c>
      <c r="R56" s="13">
        <v>14</v>
      </c>
      <c r="T56" s="35">
        <f t="shared" si="0"/>
        <v>4</v>
      </c>
      <c r="U56" s="36">
        <f t="shared" si="1"/>
        <v>0.2857142857142857</v>
      </c>
      <c r="W56" s="20">
        <f t="shared" si="2"/>
        <v>414603</v>
      </c>
    </row>
    <row r="57" spans="1:23" x14ac:dyDescent="0.2">
      <c r="A57" s="20">
        <v>416</v>
      </c>
      <c r="B57" s="2">
        <v>416035035</v>
      </c>
      <c r="C57" s="5" t="s">
        <v>26</v>
      </c>
      <c r="D57" s="50">
        <v>0</v>
      </c>
      <c r="E57" s="50">
        <v>0</v>
      </c>
      <c r="F57" s="50">
        <v>0</v>
      </c>
      <c r="G57" s="50">
        <v>0</v>
      </c>
      <c r="H57" s="50">
        <v>156</v>
      </c>
      <c r="I57" s="50">
        <v>198</v>
      </c>
      <c r="J57" s="50">
        <v>14.512499999999999</v>
      </c>
      <c r="K57" s="50"/>
      <c r="L57" s="50">
        <v>0</v>
      </c>
      <c r="M57" s="50">
        <v>0</v>
      </c>
      <c r="N57" s="50">
        <v>33</v>
      </c>
      <c r="O57" s="50">
        <v>0</v>
      </c>
      <c r="P57" s="13">
        <v>133</v>
      </c>
      <c r="Q57" s="13">
        <v>142</v>
      </c>
      <c r="R57" s="13">
        <v>387</v>
      </c>
      <c r="T57" s="35">
        <f t="shared" si="0"/>
        <v>275</v>
      </c>
      <c r="U57" s="36">
        <f t="shared" si="1"/>
        <v>0.710594315245478</v>
      </c>
      <c r="W57" s="20">
        <f t="shared" si="2"/>
        <v>416035</v>
      </c>
    </row>
    <row r="58" spans="1:23" x14ac:dyDescent="0.2">
      <c r="A58" s="20">
        <v>416</v>
      </c>
      <c r="B58" s="2">
        <v>416035044</v>
      </c>
      <c r="C58" s="5" t="s">
        <v>26</v>
      </c>
      <c r="D58" s="50">
        <v>0</v>
      </c>
      <c r="E58" s="50">
        <v>0</v>
      </c>
      <c r="F58" s="50">
        <v>0</v>
      </c>
      <c r="G58" s="50">
        <v>0</v>
      </c>
      <c r="H58" s="50">
        <v>0</v>
      </c>
      <c r="I58" s="50">
        <v>1</v>
      </c>
      <c r="J58" s="50">
        <v>3.7499999999999999E-2</v>
      </c>
      <c r="K58" s="50"/>
      <c r="L58" s="50">
        <v>0</v>
      </c>
      <c r="M58" s="50">
        <v>0</v>
      </c>
      <c r="N58" s="50">
        <v>0</v>
      </c>
      <c r="O58" s="50">
        <v>0</v>
      </c>
      <c r="P58" s="13">
        <v>0</v>
      </c>
      <c r="Q58" s="13">
        <v>1</v>
      </c>
      <c r="R58" s="13">
        <v>1</v>
      </c>
      <c r="T58" s="35">
        <f t="shared" si="0"/>
        <v>1</v>
      </c>
      <c r="U58" s="36">
        <f t="shared" si="1"/>
        <v>1</v>
      </c>
      <c r="W58" s="20">
        <f t="shared" si="2"/>
        <v>416035</v>
      </c>
    </row>
    <row r="59" spans="1:23" x14ac:dyDescent="0.2">
      <c r="A59" s="20">
        <v>416</v>
      </c>
      <c r="B59" s="2">
        <v>416035073</v>
      </c>
      <c r="C59" s="5" t="s">
        <v>26</v>
      </c>
      <c r="D59" s="50">
        <v>0</v>
      </c>
      <c r="E59" s="50">
        <v>0</v>
      </c>
      <c r="F59" s="50">
        <v>0</v>
      </c>
      <c r="G59" s="50">
        <v>0</v>
      </c>
      <c r="H59" s="50">
        <v>0</v>
      </c>
      <c r="I59" s="50">
        <v>1</v>
      </c>
      <c r="J59" s="50">
        <v>3.7499999999999999E-2</v>
      </c>
      <c r="K59" s="50"/>
      <c r="L59" s="50">
        <v>0</v>
      </c>
      <c r="M59" s="50">
        <v>0</v>
      </c>
      <c r="N59" s="50">
        <v>0</v>
      </c>
      <c r="O59" s="50">
        <v>0</v>
      </c>
      <c r="P59" s="13">
        <v>0</v>
      </c>
      <c r="Q59" s="13">
        <v>1</v>
      </c>
      <c r="R59" s="13">
        <v>1</v>
      </c>
      <c r="T59" s="35">
        <f t="shared" si="0"/>
        <v>1</v>
      </c>
      <c r="U59" s="36">
        <f t="shared" si="1"/>
        <v>1</v>
      </c>
      <c r="W59" s="20">
        <f t="shared" si="2"/>
        <v>416035</v>
      </c>
    </row>
    <row r="60" spans="1:23" x14ac:dyDescent="0.2">
      <c r="A60" s="20">
        <v>416</v>
      </c>
      <c r="B60" s="2">
        <v>416035244</v>
      </c>
      <c r="C60" s="5" t="s">
        <v>26</v>
      </c>
      <c r="D60" s="50">
        <v>0</v>
      </c>
      <c r="E60" s="50">
        <v>0</v>
      </c>
      <c r="F60" s="50">
        <v>0</v>
      </c>
      <c r="G60" s="50">
        <v>0</v>
      </c>
      <c r="H60" s="50">
        <v>0</v>
      </c>
      <c r="I60" s="50">
        <v>2</v>
      </c>
      <c r="J60" s="50">
        <v>7.4999999999999997E-2</v>
      </c>
      <c r="K60" s="50"/>
      <c r="L60" s="50">
        <v>0</v>
      </c>
      <c r="M60" s="50">
        <v>0</v>
      </c>
      <c r="N60" s="50">
        <v>0</v>
      </c>
      <c r="O60" s="50">
        <v>0</v>
      </c>
      <c r="P60" s="13">
        <v>0</v>
      </c>
      <c r="Q60" s="13">
        <v>1</v>
      </c>
      <c r="R60" s="13">
        <v>2</v>
      </c>
      <c r="T60" s="35">
        <f t="shared" si="0"/>
        <v>1</v>
      </c>
      <c r="U60" s="36">
        <f t="shared" si="1"/>
        <v>0.5</v>
      </c>
      <c r="W60" s="20">
        <f t="shared" si="2"/>
        <v>416035</v>
      </c>
    </row>
    <row r="61" spans="1:23" x14ac:dyDescent="0.2">
      <c r="A61" s="20">
        <v>417</v>
      </c>
      <c r="B61" s="2">
        <v>417035035</v>
      </c>
      <c r="C61" s="5" t="s">
        <v>27</v>
      </c>
      <c r="D61" s="50">
        <v>15</v>
      </c>
      <c r="E61" s="50">
        <v>0</v>
      </c>
      <c r="F61" s="50">
        <v>26</v>
      </c>
      <c r="G61" s="50">
        <v>71</v>
      </c>
      <c r="H61" s="50">
        <v>0</v>
      </c>
      <c r="I61" s="50">
        <v>0</v>
      </c>
      <c r="J61" s="50">
        <v>5.5125000000000002</v>
      </c>
      <c r="K61" s="50"/>
      <c r="L61" s="50">
        <v>24</v>
      </c>
      <c r="M61" s="50">
        <v>0</v>
      </c>
      <c r="N61" s="50">
        <v>50</v>
      </c>
      <c r="O61" s="50">
        <v>0</v>
      </c>
      <c r="P61" s="13">
        <v>107</v>
      </c>
      <c r="Q61" s="13">
        <v>60</v>
      </c>
      <c r="R61" s="13">
        <v>167</v>
      </c>
      <c r="T61" s="35">
        <f t="shared" si="0"/>
        <v>167</v>
      </c>
      <c r="U61" s="36">
        <f t="shared" si="1"/>
        <v>1</v>
      </c>
      <c r="W61" s="20">
        <f t="shared" si="2"/>
        <v>417035</v>
      </c>
    </row>
    <row r="62" spans="1:23" x14ac:dyDescent="0.2">
      <c r="A62" s="20">
        <v>417</v>
      </c>
      <c r="B62" s="2">
        <v>417035046</v>
      </c>
      <c r="C62" s="5" t="s">
        <v>27</v>
      </c>
      <c r="D62" s="50">
        <v>0</v>
      </c>
      <c r="E62" s="50">
        <v>0</v>
      </c>
      <c r="F62" s="50">
        <v>0</v>
      </c>
      <c r="G62" s="50">
        <v>1</v>
      </c>
      <c r="H62" s="50">
        <v>0</v>
      </c>
      <c r="I62" s="50">
        <v>0</v>
      </c>
      <c r="J62" s="50">
        <v>3.7499999999999999E-2</v>
      </c>
      <c r="K62" s="50"/>
      <c r="L62" s="50">
        <v>0</v>
      </c>
      <c r="M62" s="50">
        <v>0</v>
      </c>
      <c r="N62" s="50">
        <v>0</v>
      </c>
      <c r="O62" s="50">
        <v>0</v>
      </c>
      <c r="P62" s="13">
        <v>1</v>
      </c>
      <c r="Q62" s="13">
        <v>0</v>
      </c>
      <c r="R62" s="13">
        <v>1</v>
      </c>
      <c r="T62" s="35">
        <f t="shared" si="0"/>
        <v>1</v>
      </c>
      <c r="U62" s="36">
        <f t="shared" si="1"/>
        <v>1</v>
      </c>
      <c r="W62" s="20">
        <f t="shared" si="2"/>
        <v>417035</v>
      </c>
    </row>
    <row r="63" spans="1:23" x14ac:dyDescent="0.2">
      <c r="A63" s="20">
        <v>417</v>
      </c>
      <c r="B63" s="2">
        <v>417035244</v>
      </c>
      <c r="C63" s="5" t="s">
        <v>27</v>
      </c>
      <c r="D63" s="50">
        <v>0</v>
      </c>
      <c r="E63" s="50">
        <v>0</v>
      </c>
      <c r="F63" s="50">
        <v>0</v>
      </c>
      <c r="G63" s="50">
        <v>0</v>
      </c>
      <c r="H63" s="50">
        <v>0</v>
      </c>
      <c r="I63" s="50">
        <v>0</v>
      </c>
      <c r="J63" s="50">
        <v>3.7499999999999999E-2</v>
      </c>
      <c r="K63" s="50"/>
      <c r="L63" s="50">
        <v>0</v>
      </c>
      <c r="M63" s="50">
        <v>0</v>
      </c>
      <c r="N63" s="50">
        <v>1</v>
      </c>
      <c r="O63" s="50">
        <v>0</v>
      </c>
      <c r="P63" s="13">
        <v>1</v>
      </c>
      <c r="Q63" s="13">
        <v>0</v>
      </c>
      <c r="R63" s="13">
        <v>1</v>
      </c>
      <c r="T63" s="35">
        <f t="shared" si="0"/>
        <v>1</v>
      </c>
      <c r="U63" s="36">
        <f t="shared" si="1"/>
        <v>1</v>
      </c>
      <c r="W63" s="20">
        <f t="shared" si="2"/>
        <v>417035</v>
      </c>
    </row>
    <row r="64" spans="1:23" x14ac:dyDescent="0.2">
      <c r="A64" s="20">
        <v>417</v>
      </c>
      <c r="B64" s="2">
        <v>417035274</v>
      </c>
      <c r="C64" s="5" t="s">
        <v>27</v>
      </c>
      <c r="D64" s="50">
        <v>0</v>
      </c>
      <c r="E64" s="50">
        <v>0</v>
      </c>
      <c r="F64" s="50">
        <v>0</v>
      </c>
      <c r="G64" s="50">
        <v>1</v>
      </c>
      <c r="H64" s="50">
        <v>0</v>
      </c>
      <c r="I64" s="50">
        <v>0</v>
      </c>
      <c r="J64" s="50">
        <v>3.7499999999999999E-2</v>
      </c>
      <c r="K64" s="50"/>
      <c r="L64" s="50">
        <v>0</v>
      </c>
      <c r="M64" s="50">
        <v>0</v>
      </c>
      <c r="N64" s="50">
        <v>0</v>
      </c>
      <c r="O64" s="50">
        <v>0</v>
      </c>
      <c r="P64" s="13">
        <v>1</v>
      </c>
      <c r="Q64" s="13">
        <v>0</v>
      </c>
      <c r="R64" s="13">
        <v>1</v>
      </c>
      <c r="T64" s="35">
        <f t="shared" si="0"/>
        <v>1</v>
      </c>
      <c r="U64" s="36">
        <f t="shared" si="1"/>
        <v>1</v>
      </c>
      <c r="W64" s="20">
        <f t="shared" si="2"/>
        <v>417035</v>
      </c>
    </row>
    <row r="65" spans="1:23" x14ac:dyDescent="0.2">
      <c r="A65" s="20">
        <v>418</v>
      </c>
      <c r="B65" s="2">
        <v>418100014</v>
      </c>
      <c r="C65" s="5" t="s">
        <v>28</v>
      </c>
      <c r="D65" s="50">
        <v>0</v>
      </c>
      <c r="E65" s="50">
        <v>0</v>
      </c>
      <c r="F65" s="50">
        <v>0</v>
      </c>
      <c r="G65" s="50">
        <v>0</v>
      </c>
      <c r="H65" s="50">
        <v>50</v>
      </c>
      <c r="I65" s="50">
        <v>0</v>
      </c>
      <c r="J65" s="50">
        <v>1.875</v>
      </c>
      <c r="K65" s="50"/>
      <c r="L65" s="50">
        <v>0</v>
      </c>
      <c r="M65" s="50">
        <v>0</v>
      </c>
      <c r="N65" s="50">
        <v>0</v>
      </c>
      <c r="O65" s="50">
        <v>0</v>
      </c>
      <c r="P65" s="13">
        <v>5</v>
      </c>
      <c r="Q65" s="13">
        <v>0</v>
      </c>
      <c r="R65" s="13">
        <v>50</v>
      </c>
      <c r="T65" s="35">
        <f t="shared" si="0"/>
        <v>5</v>
      </c>
      <c r="U65" s="36">
        <f t="shared" si="1"/>
        <v>0.1</v>
      </c>
      <c r="W65" s="20">
        <f t="shared" si="2"/>
        <v>418100</v>
      </c>
    </row>
    <row r="66" spans="1:23" x14ac:dyDescent="0.2">
      <c r="A66" s="20">
        <v>418</v>
      </c>
      <c r="B66" s="2">
        <v>418100100</v>
      </c>
      <c r="C66" s="5" t="s">
        <v>28</v>
      </c>
      <c r="D66" s="50">
        <v>0</v>
      </c>
      <c r="E66" s="50">
        <v>0</v>
      </c>
      <c r="F66" s="50">
        <v>0</v>
      </c>
      <c r="G66" s="50">
        <v>0</v>
      </c>
      <c r="H66" s="50">
        <v>264</v>
      </c>
      <c r="I66" s="50">
        <v>0</v>
      </c>
      <c r="J66" s="50">
        <v>10.5</v>
      </c>
      <c r="K66" s="50"/>
      <c r="L66" s="50">
        <v>0</v>
      </c>
      <c r="M66" s="50">
        <v>0</v>
      </c>
      <c r="N66" s="50">
        <v>16</v>
      </c>
      <c r="O66" s="50">
        <v>0</v>
      </c>
      <c r="P66" s="13">
        <v>76</v>
      </c>
      <c r="Q66" s="13">
        <v>0</v>
      </c>
      <c r="R66" s="13">
        <v>280</v>
      </c>
      <c r="T66" s="35">
        <f t="shared" si="0"/>
        <v>76</v>
      </c>
      <c r="U66" s="36">
        <f t="shared" si="1"/>
        <v>0.27142857142857141</v>
      </c>
      <c r="W66" s="20">
        <f t="shared" si="2"/>
        <v>418100</v>
      </c>
    </row>
    <row r="67" spans="1:23" x14ac:dyDescent="0.2">
      <c r="A67" s="20">
        <v>418</v>
      </c>
      <c r="B67" s="2">
        <v>418100136</v>
      </c>
      <c r="C67" s="5" t="s">
        <v>28</v>
      </c>
      <c r="D67" s="50">
        <v>0</v>
      </c>
      <c r="E67" s="50">
        <v>0</v>
      </c>
      <c r="F67" s="50">
        <v>0</v>
      </c>
      <c r="G67" s="50">
        <v>0</v>
      </c>
      <c r="H67" s="50">
        <v>7</v>
      </c>
      <c r="I67" s="50">
        <v>0</v>
      </c>
      <c r="J67" s="50">
        <v>0.26250000000000001</v>
      </c>
      <c r="K67" s="50"/>
      <c r="L67" s="50">
        <v>0</v>
      </c>
      <c r="M67" s="50">
        <v>0</v>
      </c>
      <c r="N67" s="50">
        <v>0</v>
      </c>
      <c r="O67" s="50">
        <v>0</v>
      </c>
      <c r="P67" s="13">
        <v>0</v>
      </c>
      <c r="Q67" s="13">
        <v>0</v>
      </c>
      <c r="R67" s="13">
        <v>7</v>
      </c>
      <c r="T67" s="35">
        <f t="shared" si="0"/>
        <v>0</v>
      </c>
      <c r="U67" s="36">
        <f t="shared" si="1"/>
        <v>0</v>
      </c>
      <c r="W67" s="20">
        <f t="shared" si="2"/>
        <v>418100</v>
      </c>
    </row>
    <row r="68" spans="1:23" x14ac:dyDescent="0.2">
      <c r="A68" s="20">
        <v>418</v>
      </c>
      <c r="B68" s="2">
        <v>418100139</v>
      </c>
      <c r="C68" s="5" t="s">
        <v>28</v>
      </c>
      <c r="D68" s="50">
        <v>0</v>
      </c>
      <c r="E68" s="50">
        <v>0</v>
      </c>
      <c r="F68" s="50">
        <v>0</v>
      </c>
      <c r="G68" s="50">
        <v>0</v>
      </c>
      <c r="H68" s="50">
        <v>6</v>
      </c>
      <c r="I68" s="50">
        <v>0</v>
      </c>
      <c r="J68" s="50">
        <v>0.22500000000000001</v>
      </c>
      <c r="K68" s="50"/>
      <c r="L68" s="50">
        <v>0</v>
      </c>
      <c r="M68" s="50">
        <v>0</v>
      </c>
      <c r="N68" s="50">
        <v>0</v>
      </c>
      <c r="O68" s="50">
        <v>0</v>
      </c>
      <c r="P68" s="13">
        <v>0</v>
      </c>
      <c r="Q68" s="13">
        <v>0</v>
      </c>
      <c r="R68" s="13">
        <v>6</v>
      </c>
      <c r="T68" s="35">
        <f t="shared" si="0"/>
        <v>0</v>
      </c>
      <c r="U68" s="36">
        <f t="shared" si="1"/>
        <v>0</v>
      </c>
      <c r="W68" s="20">
        <f t="shared" si="2"/>
        <v>418100</v>
      </c>
    </row>
    <row r="69" spans="1:23" x14ac:dyDescent="0.2">
      <c r="A69" s="20">
        <v>418</v>
      </c>
      <c r="B69" s="2">
        <v>418100170</v>
      </c>
      <c r="C69" s="5" t="s">
        <v>28</v>
      </c>
      <c r="D69" s="50">
        <v>0</v>
      </c>
      <c r="E69" s="50">
        <v>0</v>
      </c>
      <c r="F69" s="50">
        <v>0</v>
      </c>
      <c r="G69" s="50">
        <v>0</v>
      </c>
      <c r="H69" s="50">
        <v>6</v>
      </c>
      <c r="I69" s="50">
        <v>0</v>
      </c>
      <c r="J69" s="50">
        <v>0.22500000000000001</v>
      </c>
      <c r="K69" s="50"/>
      <c r="L69" s="50">
        <v>0</v>
      </c>
      <c r="M69" s="50">
        <v>0</v>
      </c>
      <c r="N69" s="50">
        <v>0</v>
      </c>
      <c r="O69" s="50">
        <v>0</v>
      </c>
      <c r="P69" s="13">
        <v>1</v>
      </c>
      <c r="Q69" s="13">
        <v>0</v>
      </c>
      <c r="R69" s="13">
        <v>6</v>
      </c>
      <c r="T69" s="35">
        <f t="shared" si="0"/>
        <v>1</v>
      </c>
      <c r="U69" s="36">
        <f t="shared" si="1"/>
        <v>0.16666666666666666</v>
      </c>
      <c r="W69" s="20">
        <f t="shared" si="2"/>
        <v>418100</v>
      </c>
    </row>
    <row r="70" spans="1:23" x14ac:dyDescent="0.2">
      <c r="A70" s="20">
        <v>418</v>
      </c>
      <c r="B70" s="2">
        <v>418100175</v>
      </c>
      <c r="C70" s="5" t="s">
        <v>28</v>
      </c>
      <c r="D70" s="50">
        <v>0</v>
      </c>
      <c r="E70" s="50">
        <v>0</v>
      </c>
      <c r="F70" s="50">
        <v>0</v>
      </c>
      <c r="G70" s="50">
        <v>0</v>
      </c>
      <c r="H70" s="50">
        <v>1</v>
      </c>
      <c r="I70" s="50">
        <v>0</v>
      </c>
      <c r="J70" s="50">
        <v>3.7499999999999999E-2</v>
      </c>
      <c r="K70" s="50"/>
      <c r="L70" s="50">
        <v>0</v>
      </c>
      <c r="M70" s="50">
        <v>0</v>
      </c>
      <c r="N70" s="50">
        <v>0</v>
      </c>
      <c r="O70" s="50">
        <v>0</v>
      </c>
      <c r="P70" s="13">
        <v>0</v>
      </c>
      <c r="Q70" s="13">
        <v>0</v>
      </c>
      <c r="R70" s="13">
        <v>1</v>
      </c>
      <c r="T70" s="35">
        <f t="shared" si="0"/>
        <v>0</v>
      </c>
      <c r="U70" s="36">
        <f t="shared" si="1"/>
        <v>0</v>
      </c>
      <c r="W70" s="20">
        <f t="shared" si="2"/>
        <v>418100</v>
      </c>
    </row>
    <row r="71" spans="1:23" x14ac:dyDescent="0.2">
      <c r="A71" s="20">
        <v>418</v>
      </c>
      <c r="B71" s="2">
        <v>418100177</v>
      </c>
      <c r="C71" s="5" t="s">
        <v>28</v>
      </c>
      <c r="D71" s="50">
        <v>0</v>
      </c>
      <c r="E71" s="50">
        <v>0</v>
      </c>
      <c r="F71" s="50">
        <v>0</v>
      </c>
      <c r="G71" s="50">
        <v>0</v>
      </c>
      <c r="H71" s="50">
        <v>1</v>
      </c>
      <c r="I71" s="50">
        <v>0</v>
      </c>
      <c r="J71" s="50">
        <v>3.7499999999999999E-2</v>
      </c>
      <c r="K71" s="50"/>
      <c r="L71" s="50">
        <v>0</v>
      </c>
      <c r="M71" s="50">
        <v>0</v>
      </c>
      <c r="N71" s="50">
        <v>0</v>
      </c>
      <c r="O71" s="50">
        <v>0</v>
      </c>
      <c r="P71" s="13">
        <v>0</v>
      </c>
      <c r="Q71" s="13">
        <v>0</v>
      </c>
      <c r="R71" s="13">
        <v>1</v>
      </c>
      <c r="T71" s="35">
        <f t="shared" si="0"/>
        <v>0</v>
      </c>
      <c r="U71" s="36">
        <f t="shared" si="1"/>
        <v>0</v>
      </c>
      <c r="W71" s="20">
        <f t="shared" si="2"/>
        <v>418100</v>
      </c>
    </row>
    <row r="72" spans="1:23" x14ac:dyDescent="0.2">
      <c r="A72" s="20">
        <v>418</v>
      </c>
      <c r="B72" s="2">
        <v>418100185</v>
      </c>
      <c r="C72" s="5" t="s">
        <v>28</v>
      </c>
      <c r="D72" s="50">
        <v>0</v>
      </c>
      <c r="E72" s="50">
        <v>0</v>
      </c>
      <c r="F72" s="50">
        <v>0</v>
      </c>
      <c r="G72" s="50">
        <v>0</v>
      </c>
      <c r="H72" s="50">
        <v>2</v>
      </c>
      <c r="I72" s="50">
        <v>0</v>
      </c>
      <c r="J72" s="50">
        <v>7.4999999999999997E-2</v>
      </c>
      <c r="K72" s="50"/>
      <c r="L72" s="50">
        <v>0</v>
      </c>
      <c r="M72" s="50">
        <v>0</v>
      </c>
      <c r="N72" s="50">
        <v>0</v>
      </c>
      <c r="O72" s="50">
        <v>0</v>
      </c>
      <c r="P72" s="13">
        <v>0</v>
      </c>
      <c r="Q72" s="13">
        <v>0</v>
      </c>
      <c r="R72" s="13">
        <v>2</v>
      </c>
      <c r="T72" s="35">
        <f t="shared" si="0"/>
        <v>0</v>
      </c>
      <c r="U72" s="36">
        <f t="shared" si="1"/>
        <v>0</v>
      </c>
      <c r="W72" s="20">
        <f t="shared" si="2"/>
        <v>418100</v>
      </c>
    </row>
    <row r="73" spans="1:23" x14ac:dyDescent="0.2">
      <c r="A73" s="20">
        <v>418</v>
      </c>
      <c r="B73" s="2">
        <v>418100198</v>
      </c>
      <c r="C73" s="5" t="s">
        <v>28</v>
      </c>
      <c r="D73" s="50">
        <v>0</v>
      </c>
      <c r="E73" s="50">
        <v>0</v>
      </c>
      <c r="F73" s="50">
        <v>0</v>
      </c>
      <c r="G73" s="50">
        <v>0</v>
      </c>
      <c r="H73" s="50">
        <v>36</v>
      </c>
      <c r="I73" s="50">
        <v>0</v>
      </c>
      <c r="J73" s="50">
        <v>1.3875</v>
      </c>
      <c r="K73" s="50"/>
      <c r="L73" s="50">
        <v>0</v>
      </c>
      <c r="M73" s="50">
        <v>0</v>
      </c>
      <c r="N73" s="50">
        <v>1</v>
      </c>
      <c r="O73" s="50">
        <v>0</v>
      </c>
      <c r="P73" s="13">
        <v>3</v>
      </c>
      <c r="Q73" s="13">
        <v>0</v>
      </c>
      <c r="R73" s="13">
        <v>37</v>
      </c>
      <c r="T73" s="35">
        <f t="shared" si="0"/>
        <v>3</v>
      </c>
      <c r="U73" s="36">
        <f t="shared" si="1"/>
        <v>8.1081081081081086E-2</v>
      </c>
      <c r="W73" s="20">
        <f t="shared" si="2"/>
        <v>418100</v>
      </c>
    </row>
    <row r="74" spans="1:23" x14ac:dyDescent="0.2">
      <c r="A74" s="20">
        <v>418</v>
      </c>
      <c r="B74" s="2">
        <v>418100213</v>
      </c>
      <c r="C74" s="5" t="s">
        <v>28</v>
      </c>
      <c r="D74" s="50">
        <v>0</v>
      </c>
      <c r="E74" s="50">
        <v>0</v>
      </c>
      <c r="F74" s="50">
        <v>0</v>
      </c>
      <c r="G74" s="50">
        <v>0</v>
      </c>
      <c r="H74" s="50">
        <v>1</v>
      </c>
      <c r="I74" s="50">
        <v>0</v>
      </c>
      <c r="J74" s="50">
        <v>3.7499999999999999E-2</v>
      </c>
      <c r="K74" s="50"/>
      <c r="L74" s="50">
        <v>0</v>
      </c>
      <c r="M74" s="50">
        <v>0</v>
      </c>
      <c r="N74" s="50">
        <v>0</v>
      </c>
      <c r="O74" s="50">
        <v>0</v>
      </c>
      <c r="P74" s="13">
        <v>0</v>
      </c>
      <c r="Q74" s="13">
        <v>0</v>
      </c>
      <c r="R74" s="13">
        <v>1</v>
      </c>
      <c r="T74" s="35">
        <f t="shared" ref="T74:T137" si="3">P74+Q74</f>
        <v>0</v>
      </c>
      <c r="U74" s="36">
        <f t="shared" ref="U74:U137" si="4">T74/R74</f>
        <v>0</v>
      </c>
      <c r="W74" s="20">
        <f t="shared" si="2"/>
        <v>418100</v>
      </c>
    </row>
    <row r="75" spans="1:23" x14ac:dyDescent="0.2">
      <c r="A75" s="20">
        <v>418</v>
      </c>
      <c r="B75" s="2">
        <v>418100288</v>
      </c>
      <c r="C75" s="5" t="s">
        <v>28</v>
      </c>
      <c r="D75" s="50">
        <v>0</v>
      </c>
      <c r="E75" s="50">
        <v>0</v>
      </c>
      <c r="F75" s="50">
        <v>0</v>
      </c>
      <c r="G75" s="50">
        <v>0</v>
      </c>
      <c r="H75" s="50">
        <v>5</v>
      </c>
      <c r="I75" s="50">
        <v>0</v>
      </c>
      <c r="J75" s="50">
        <v>0.1875</v>
      </c>
      <c r="K75" s="50"/>
      <c r="L75" s="50">
        <v>0</v>
      </c>
      <c r="M75" s="50">
        <v>0</v>
      </c>
      <c r="N75" s="50">
        <v>0</v>
      </c>
      <c r="O75" s="50">
        <v>0</v>
      </c>
      <c r="P75" s="13">
        <v>0</v>
      </c>
      <c r="Q75" s="13">
        <v>0</v>
      </c>
      <c r="R75" s="13">
        <v>5</v>
      </c>
      <c r="T75" s="35">
        <f t="shared" si="3"/>
        <v>0</v>
      </c>
      <c r="U75" s="36">
        <f t="shared" si="4"/>
        <v>0</v>
      </c>
      <c r="W75" s="20">
        <f t="shared" ref="W75:W138" si="5">VALUE(IF($B75&lt;499999999,MID($B75,1,3)*1000+MID($B75,4,3),MID($B75,1,4)*1000+MID($B75,5,3)))</f>
        <v>418100</v>
      </c>
    </row>
    <row r="76" spans="1:23" x14ac:dyDescent="0.2">
      <c r="A76" s="20">
        <v>418</v>
      </c>
      <c r="B76" s="2">
        <v>418100710</v>
      </c>
      <c r="C76" s="5" t="s">
        <v>28</v>
      </c>
      <c r="D76" s="50">
        <v>0</v>
      </c>
      <c r="E76" s="50">
        <v>0</v>
      </c>
      <c r="F76" s="50">
        <v>0</v>
      </c>
      <c r="G76" s="50">
        <v>0</v>
      </c>
      <c r="H76" s="50">
        <v>7</v>
      </c>
      <c r="I76" s="50">
        <v>0</v>
      </c>
      <c r="J76" s="50">
        <v>0.26250000000000001</v>
      </c>
      <c r="K76" s="50"/>
      <c r="L76" s="50">
        <v>0</v>
      </c>
      <c r="M76" s="50">
        <v>0</v>
      </c>
      <c r="N76" s="50">
        <v>0</v>
      </c>
      <c r="O76" s="50">
        <v>0</v>
      </c>
      <c r="P76" s="13">
        <v>0</v>
      </c>
      <c r="Q76" s="13">
        <v>0</v>
      </c>
      <c r="R76" s="13">
        <v>7</v>
      </c>
      <c r="T76" s="35">
        <f t="shared" si="3"/>
        <v>0</v>
      </c>
      <c r="U76" s="36">
        <f t="shared" si="4"/>
        <v>0</v>
      </c>
      <c r="W76" s="20">
        <f t="shared" si="5"/>
        <v>418100</v>
      </c>
    </row>
    <row r="77" spans="1:23" x14ac:dyDescent="0.2">
      <c r="A77" s="20">
        <v>419</v>
      </c>
      <c r="B77" s="2">
        <v>419035035</v>
      </c>
      <c r="C77" s="5" t="s">
        <v>29</v>
      </c>
      <c r="D77" s="50">
        <v>0</v>
      </c>
      <c r="E77" s="50">
        <v>0</v>
      </c>
      <c r="F77" s="50">
        <v>0</v>
      </c>
      <c r="G77" s="50">
        <v>0</v>
      </c>
      <c r="H77" s="50">
        <v>193</v>
      </c>
      <c r="I77" s="50">
        <v>0</v>
      </c>
      <c r="J77" s="50">
        <v>7.95</v>
      </c>
      <c r="K77" s="50"/>
      <c r="L77" s="50">
        <v>0</v>
      </c>
      <c r="M77" s="50">
        <v>0</v>
      </c>
      <c r="N77" s="50">
        <v>19</v>
      </c>
      <c r="O77" s="50">
        <v>0</v>
      </c>
      <c r="P77" s="13">
        <v>160</v>
      </c>
      <c r="Q77" s="13">
        <v>0</v>
      </c>
      <c r="R77" s="13">
        <v>212</v>
      </c>
      <c r="T77" s="35">
        <f t="shared" si="3"/>
        <v>160</v>
      </c>
      <c r="U77" s="36">
        <f t="shared" si="4"/>
        <v>0.75471698113207553</v>
      </c>
      <c r="W77" s="20">
        <f t="shared" si="5"/>
        <v>419035</v>
      </c>
    </row>
    <row r="78" spans="1:23" x14ac:dyDescent="0.2">
      <c r="A78" s="20">
        <v>419</v>
      </c>
      <c r="B78" s="2">
        <v>419035044</v>
      </c>
      <c r="C78" s="5" t="s">
        <v>29</v>
      </c>
      <c r="D78" s="50">
        <v>0</v>
      </c>
      <c r="E78" s="50">
        <v>0</v>
      </c>
      <c r="F78" s="50">
        <v>0</v>
      </c>
      <c r="G78" s="50">
        <v>0</v>
      </c>
      <c r="H78" s="50">
        <v>2</v>
      </c>
      <c r="I78" s="50">
        <v>0</v>
      </c>
      <c r="J78" s="50">
        <v>7.4999999999999997E-2</v>
      </c>
      <c r="K78" s="50"/>
      <c r="L78" s="50">
        <v>0</v>
      </c>
      <c r="M78" s="50">
        <v>0</v>
      </c>
      <c r="N78" s="50">
        <v>0</v>
      </c>
      <c r="O78" s="50">
        <v>0</v>
      </c>
      <c r="P78" s="13">
        <v>2</v>
      </c>
      <c r="Q78" s="13">
        <v>0</v>
      </c>
      <c r="R78" s="13">
        <v>2</v>
      </c>
      <c r="T78" s="35">
        <f t="shared" si="3"/>
        <v>2</v>
      </c>
      <c r="U78" s="36">
        <f t="shared" si="4"/>
        <v>1</v>
      </c>
      <c r="W78" s="20">
        <f t="shared" si="5"/>
        <v>419035</v>
      </c>
    </row>
    <row r="79" spans="1:23" x14ac:dyDescent="0.2">
      <c r="A79" s="20">
        <v>419</v>
      </c>
      <c r="B79" s="2">
        <v>419035049</v>
      </c>
      <c r="C79" s="5" t="s">
        <v>29</v>
      </c>
      <c r="D79" s="50">
        <v>0</v>
      </c>
      <c r="E79" s="50">
        <v>0</v>
      </c>
      <c r="F79" s="50">
        <v>0</v>
      </c>
      <c r="G79" s="50">
        <v>0</v>
      </c>
      <c r="H79" s="50">
        <v>4</v>
      </c>
      <c r="I79" s="50">
        <v>0</v>
      </c>
      <c r="J79" s="50">
        <v>0.15</v>
      </c>
      <c r="K79" s="50"/>
      <c r="L79" s="50">
        <v>0</v>
      </c>
      <c r="M79" s="50">
        <v>0</v>
      </c>
      <c r="N79" s="50">
        <v>0</v>
      </c>
      <c r="O79" s="50">
        <v>0</v>
      </c>
      <c r="P79" s="13">
        <v>4</v>
      </c>
      <c r="Q79" s="13">
        <v>0</v>
      </c>
      <c r="R79" s="13">
        <v>4</v>
      </c>
      <c r="T79" s="35">
        <f t="shared" si="3"/>
        <v>4</v>
      </c>
      <c r="U79" s="36">
        <f t="shared" si="4"/>
        <v>1</v>
      </c>
      <c r="W79" s="20">
        <f t="shared" si="5"/>
        <v>419035</v>
      </c>
    </row>
    <row r="80" spans="1:23" x14ac:dyDescent="0.2">
      <c r="A80" s="20">
        <v>419</v>
      </c>
      <c r="B80" s="2">
        <v>419035133</v>
      </c>
      <c r="C80" s="5" t="s">
        <v>29</v>
      </c>
      <c r="D80" s="50">
        <v>0</v>
      </c>
      <c r="E80" s="50">
        <v>0</v>
      </c>
      <c r="F80" s="50">
        <v>0</v>
      </c>
      <c r="G80" s="50">
        <v>0</v>
      </c>
      <c r="H80" s="50">
        <v>1</v>
      </c>
      <c r="I80" s="50">
        <v>0</v>
      </c>
      <c r="J80" s="50">
        <v>3.7499999999999999E-2</v>
      </c>
      <c r="K80" s="50"/>
      <c r="L80" s="50">
        <v>0</v>
      </c>
      <c r="M80" s="50">
        <v>0</v>
      </c>
      <c r="N80" s="50">
        <v>0</v>
      </c>
      <c r="O80" s="50">
        <v>0</v>
      </c>
      <c r="P80" s="13">
        <v>1</v>
      </c>
      <c r="Q80" s="13">
        <v>0</v>
      </c>
      <c r="R80" s="13">
        <v>1</v>
      </c>
      <c r="T80" s="35">
        <f t="shared" si="3"/>
        <v>1</v>
      </c>
      <c r="U80" s="36">
        <f t="shared" si="4"/>
        <v>1</v>
      </c>
      <c r="W80" s="20">
        <f t="shared" si="5"/>
        <v>419035</v>
      </c>
    </row>
    <row r="81" spans="1:23" x14ac:dyDescent="0.2">
      <c r="A81" s="20">
        <v>419</v>
      </c>
      <c r="B81" s="2">
        <v>419035244</v>
      </c>
      <c r="C81" s="5" t="s">
        <v>29</v>
      </c>
      <c r="D81" s="50">
        <v>0</v>
      </c>
      <c r="E81" s="50">
        <v>0</v>
      </c>
      <c r="F81" s="50">
        <v>0</v>
      </c>
      <c r="G81" s="50">
        <v>0</v>
      </c>
      <c r="H81" s="50">
        <v>3</v>
      </c>
      <c r="I81" s="50">
        <v>0</v>
      </c>
      <c r="J81" s="50">
        <v>0.1875</v>
      </c>
      <c r="K81" s="50"/>
      <c r="L81" s="50">
        <v>0</v>
      </c>
      <c r="M81" s="50">
        <v>0</v>
      </c>
      <c r="N81" s="50">
        <v>2</v>
      </c>
      <c r="O81" s="50">
        <v>0</v>
      </c>
      <c r="P81" s="13">
        <v>3</v>
      </c>
      <c r="Q81" s="13">
        <v>0</v>
      </c>
      <c r="R81" s="13">
        <v>5</v>
      </c>
      <c r="T81" s="35">
        <f t="shared" si="3"/>
        <v>3</v>
      </c>
      <c r="U81" s="36">
        <f t="shared" si="4"/>
        <v>0.6</v>
      </c>
      <c r="W81" s="20">
        <f t="shared" si="5"/>
        <v>419035</v>
      </c>
    </row>
    <row r="82" spans="1:23" x14ac:dyDescent="0.2">
      <c r="A82" s="20">
        <v>420</v>
      </c>
      <c r="B82" s="2">
        <v>420049010</v>
      </c>
      <c r="C82" s="5" t="s">
        <v>30</v>
      </c>
      <c r="D82" s="50">
        <v>0</v>
      </c>
      <c r="E82" s="50">
        <v>0</v>
      </c>
      <c r="F82" s="50">
        <v>1</v>
      </c>
      <c r="G82" s="50">
        <v>2</v>
      </c>
      <c r="H82" s="50">
        <v>0</v>
      </c>
      <c r="I82" s="50">
        <v>0</v>
      </c>
      <c r="J82" s="50">
        <v>0.1125</v>
      </c>
      <c r="K82" s="50"/>
      <c r="L82" s="50">
        <v>0</v>
      </c>
      <c r="M82" s="50">
        <v>0</v>
      </c>
      <c r="N82" s="50">
        <v>0</v>
      </c>
      <c r="O82" s="50">
        <v>0</v>
      </c>
      <c r="P82" s="13">
        <v>2</v>
      </c>
      <c r="Q82" s="13">
        <v>1</v>
      </c>
      <c r="R82" s="13">
        <v>3</v>
      </c>
      <c r="T82" s="35">
        <f t="shared" si="3"/>
        <v>3</v>
      </c>
      <c r="U82" s="36">
        <f t="shared" si="4"/>
        <v>1</v>
      </c>
      <c r="W82" s="20">
        <f t="shared" si="5"/>
        <v>420049</v>
      </c>
    </row>
    <row r="83" spans="1:23" x14ac:dyDescent="0.2">
      <c r="A83" s="20">
        <v>420</v>
      </c>
      <c r="B83" s="2">
        <v>420049023</v>
      </c>
      <c r="C83" s="5" t="s">
        <v>30</v>
      </c>
      <c r="D83" s="50">
        <v>0</v>
      </c>
      <c r="E83" s="50">
        <v>0</v>
      </c>
      <c r="F83" s="50">
        <v>0</v>
      </c>
      <c r="G83" s="50">
        <v>2</v>
      </c>
      <c r="H83" s="50">
        <v>0</v>
      </c>
      <c r="I83" s="50">
        <v>0</v>
      </c>
      <c r="J83" s="50">
        <v>7.4999999999999997E-2</v>
      </c>
      <c r="K83" s="50"/>
      <c r="L83" s="50">
        <v>0</v>
      </c>
      <c r="M83" s="50">
        <v>0</v>
      </c>
      <c r="N83" s="50">
        <v>0</v>
      </c>
      <c r="O83" s="50">
        <v>0</v>
      </c>
      <c r="P83" s="13">
        <v>0</v>
      </c>
      <c r="Q83" s="13">
        <v>0</v>
      </c>
      <c r="R83" s="13">
        <v>2</v>
      </c>
      <c r="T83" s="35">
        <f t="shared" si="3"/>
        <v>0</v>
      </c>
      <c r="U83" s="36">
        <f t="shared" si="4"/>
        <v>0</v>
      </c>
      <c r="W83" s="20">
        <f t="shared" si="5"/>
        <v>420049</v>
      </c>
    </row>
    <row r="84" spans="1:23" x14ac:dyDescent="0.2">
      <c r="A84" s="20">
        <v>420</v>
      </c>
      <c r="B84" s="2">
        <v>420049026</v>
      </c>
      <c r="C84" s="5" t="s">
        <v>30</v>
      </c>
      <c r="D84" s="50">
        <v>0</v>
      </c>
      <c r="E84" s="50">
        <v>0</v>
      </c>
      <c r="F84" s="50">
        <v>1</v>
      </c>
      <c r="G84" s="50">
        <v>1</v>
      </c>
      <c r="H84" s="50">
        <v>0</v>
      </c>
      <c r="I84" s="50">
        <v>0</v>
      </c>
      <c r="J84" s="50">
        <v>7.4999999999999997E-2</v>
      </c>
      <c r="K84" s="50"/>
      <c r="L84" s="50">
        <v>0</v>
      </c>
      <c r="M84" s="50">
        <v>0</v>
      </c>
      <c r="N84" s="50">
        <v>0</v>
      </c>
      <c r="O84" s="50">
        <v>0</v>
      </c>
      <c r="P84" s="13">
        <v>1</v>
      </c>
      <c r="Q84" s="13">
        <v>1</v>
      </c>
      <c r="R84" s="13">
        <v>2</v>
      </c>
      <c r="T84" s="35">
        <f t="shared" si="3"/>
        <v>2</v>
      </c>
      <c r="U84" s="36">
        <f t="shared" si="4"/>
        <v>1</v>
      </c>
      <c r="W84" s="20">
        <f t="shared" si="5"/>
        <v>420049</v>
      </c>
    </row>
    <row r="85" spans="1:23" x14ac:dyDescent="0.2">
      <c r="A85" s="20">
        <v>420</v>
      </c>
      <c r="B85" s="2">
        <v>420049031</v>
      </c>
      <c r="C85" s="5" t="s">
        <v>30</v>
      </c>
      <c r="D85" s="50">
        <v>0</v>
      </c>
      <c r="E85" s="50">
        <v>0</v>
      </c>
      <c r="F85" s="50">
        <v>1</v>
      </c>
      <c r="G85" s="50">
        <v>0</v>
      </c>
      <c r="H85" s="50">
        <v>0</v>
      </c>
      <c r="I85" s="50">
        <v>0</v>
      </c>
      <c r="J85" s="50">
        <v>3.7499999999999999E-2</v>
      </c>
      <c r="K85" s="50"/>
      <c r="L85" s="50">
        <v>0</v>
      </c>
      <c r="M85" s="50">
        <v>0</v>
      </c>
      <c r="N85" s="50">
        <v>0</v>
      </c>
      <c r="O85" s="50">
        <v>0</v>
      </c>
      <c r="P85" s="13">
        <v>0</v>
      </c>
      <c r="Q85" s="13">
        <v>1</v>
      </c>
      <c r="R85" s="13">
        <v>1</v>
      </c>
      <c r="T85" s="35">
        <f t="shared" si="3"/>
        <v>1</v>
      </c>
      <c r="U85" s="36">
        <f t="shared" si="4"/>
        <v>1</v>
      </c>
      <c r="W85" s="20">
        <f t="shared" si="5"/>
        <v>420049</v>
      </c>
    </row>
    <row r="86" spans="1:23" x14ac:dyDescent="0.2">
      <c r="A86" s="20">
        <v>420</v>
      </c>
      <c r="B86" s="2">
        <v>420049035</v>
      </c>
      <c r="C86" s="5" t="s">
        <v>30</v>
      </c>
      <c r="D86" s="50">
        <v>0</v>
      </c>
      <c r="E86" s="50">
        <v>0</v>
      </c>
      <c r="F86" s="50">
        <v>29</v>
      </c>
      <c r="G86" s="50">
        <v>88</v>
      </c>
      <c r="H86" s="50">
        <v>15</v>
      </c>
      <c r="I86" s="50">
        <v>0</v>
      </c>
      <c r="J86" s="50">
        <v>5.0625</v>
      </c>
      <c r="K86" s="50"/>
      <c r="L86" s="50">
        <v>0</v>
      </c>
      <c r="M86" s="50">
        <v>0</v>
      </c>
      <c r="N86" s="50">
        <v>3</v>
      </c>
      <c r="O86" s="50">
        <v>0</v>
      </c>
      <c r="P86" s="13">
        <v>76</v>
      </c>
      <c r="Q86" s="13">
        <v>17</v>
      </c>
      <c r="R86" s="13">
        <v>135</v>
      </c>
      <c r="T86" s="35">
        <f t="shared" si="3"/>
        <v>93</v>
      </c>
      <c r="U86" s="36">
        <f t="shared" si="4"/>
        <v>0.68888888888888888</v>
      </c>
      <c r="W86" s="20">
        <f t="shared" si="5"/>
        <v>420049</v>
      </c>
    </row>
    <row r="87" spans="1:23" x14ac:dyDescent="0.2">
      <c r="A87" s="20">
        <v>420</v>
      </c>
      <c r="B87" s="2">
        <v>420049044</v>
      </c>
      <c r="C87" s="5" t="s">
        <v>30</v>
      </c>
      <c r="D87" s="50">
        <v>0</v>
      </c>
      <c r="E87" s="50">
        <v>0</v>
      </c>
      <c r="F87" s="50">
        <v>0</v>
      </c>
      <c r="G87" s="50">
        <v>1</v>
      </c>
      <c r="H87" s="50">
        <v>0</v>
      </c>
      <c r="I87" s="50">
        <v>0</v>
      </c>
      <c r="J87" s="50">
        <v>3.7499999999999999E-2</v>
      </c>
      <c r="K87" s="50"/>
      <c r="L87" s="50">
        <v>0</v>
      </c>
      <c r="M87" s="50">
        <v>0</v>
      </c>
      <c r="N87" s="50">
        <v>0</v>
      </c>
      <c r="O87" s="50">
        <v>0</v>
      </c>
      <c r="P87" s="13">
        <v>1</v>
      </c>
      <c r="Q87" s="13">
        <v>0</v>
      </c>
      <c r="R87" s="13">
        <v>1</v>
      </c>
      <c r="T87" s="35">
        <f t="shared" si="3"/>
        <v>1</v>
      </c>
      <c r="U87" s="36">
        <f t="shared" si="4"/>
        <v>1</v>
      </c>
      <c r="W87" s="20">
        <f t="shared" si="5"/>
        <v>420049</v>
      </c>
    </row>
    <row r="88" spans="1:23" x14ac:dyDescent="0.2">
      <c r="A88" s="20">
        <v>420</v>
      </c>
      <c r="B88" s="2">
        <v>420049049</v>
      </c>
      <c r="C88" s="5" t="s">
        <v>30</v>
      </c>
      <c r="D88" s="50">
        <v>0</v>
      </c>
      <c r="E88" s="50">
        <v>0</v>
      </c>
      <c r="F88" s="50">
        <v>26</v>
      </c>
      <c r="G88" s="50">
        <v>83</v>
      </c>
      <c r="H88" s="50">
        <v>14</v>
      </c>
      <c r="I88" s="50">
        <v>0</v>
      </c>
      <c r="J88" s="50">
        <v>4.875</v>
      </c>
      <c r="K88" s="50"/>
      <c r="L88" s="50">
        <v>0</v>
      </c>
      <c r="M88" s="50">
        <v>0</v>
      </c>
      <c r="N88" s="50">
        <v>7</v>
      </c>
      <c r="O88" s="50">
        <v>0</v>
      </c>
      <c r="P88" s="13">
        <v>71</v>
      </c>
      <c r="Q88" s="13">
        <v>18</v>
      </c>
      <c r="R88" s="13">
        <v>130</v>
      </c>
      <c r="T88" s="35">
        <f t="shared" si="3"/>
        <v>89</v>
      </c>
      <c r="U88" s="36">
        <f t="shared" si="4"/>
        <v>0.68461538461538463</v>
      </c>
      <c r="W88" s="20">
        <f t="shared" si="5"/>
        <v>420049</v>
      </c>
    </row>
    <row r="89" spans="1:23" x14ac:dyDescent="0.2">
      <c r="A89" s="20">
        <v>420</v>
      </c>
      <c r="B89" s="2">
        <v>420049057</v>
      </c>
      <c r="C89" s="5" t="s">
        <v>30</v>
      </c>
      <c r="D89" s="50">
        <v>0</v>
      </c>
      <c r="E89" s="50">
        <v>0</v>
      </c>
      <c r="F89" s="50">
        <v>0</v>
      </c>
      <c r="G89" s="50">
        <v>1</v>
      </c>
      <c r="H89" s="50">
        <v>1</v>
      </c>
      <c r="I89" s="50">
        <v>0</v>
      </c>
      <c r="J89" s="50">
        <v>0.15</v>
      </c>
      <c r="K89" s="50"/>
      <c r="L89" s="50">
        <v>0</v>
      </c>
      <c r="M89" s="50">
        <v>0</v>
      </c>
      <c r="N89" s="50">
        <v>2</v>
      </c>
      <c r="O89" s="50">
        <v>0</v>
      </c>
      <c r="P89" s="13">
        <v>1</v>
      </c>
      <c r="Q89" s="13">
        <v>0</v>
      </c>
      <c r="R89" s="13">
        <v>4</v>
      </c>
      <c r="T89" s="35">
        <f t="shared" si="3"/>
        <v>1</v>
      </c>
      <c r="U89" s="36">
        <f t="shared" si="4"/>
        <v>0.25</v>
      </c>
      <c r="W89" s="20">
        <f t="shared" si="5"/>
        <v>420049</v>
      </c>
    </row>
    <row r="90" spans="1:23" x14ac:dyDescent="0.2">
      <c r="A90" s="20">
        <v>420</v>
      </c>
      <c r="B90" s="2">
        <v>420049093</v>
      </c>
      <c r="C90" s="5" t="s">
        <v>30</v>
      </c>
      <c r="D90" s="50">
        <v>0</v>
      </c>
      <c r="E90" s="50">
        <v>0</v>
      </c>
      <c r="F90" s="50">
        <v>5</v>
      </c>
      <c r="G90" s="50">
        <v>16</v>
      </c>
      <c r="H90" s="50">
        <v>3</v>
      </c>
      <c r="I90" s="50">
        <v>0</v>
      </c>
      <c r="J90" s="50">
        <v>0.9375</v>
      </c>
      <c r="K90" s="50"/>
      <c r="L90" s="50">
        <v>0</v>
      </c>
      <c r="M90" s="50">
        <v>0</v>
      </c>
      <c r="N90" s="50">
        <v>1</v>
      </c>
      <c r="O90" s="50">
        <v>0</v>
      </c>
      <c r="P90" s="13">
        <v>16</v>
      </c>
      <c r="Q90" s="13">
        <v>3</v>
      </c>
      <c r="R90" s="13">
        <v>25</v>
      </c>
      <c r="T90" s="35">
        <f t="shared" si="3"/>
        <v>19</v>
      </c>
      <c r="U90" s="36">
        <f t="shared" si="4"/>
        <v>0.76</v>
      </c>
      <c r="W90" s="20">
        <f t="shared" si="5"/>
        <v>420049</v>
      </c>
    </row>
    <row r="91" spans="1:23" x14ac:dyDescent="0.2">
      <c r="A91" s="20">
        <v>420</v>
      </c>
      <c r="B91" s="2">
        <v>420049149</v>
      </c>
      <c r="C91" s="5" t="s">
        <v>30</v>
      </c>
      <c r="D91" s="50">
        <v>0</v>
      </c>
      <c r="E91" s="50">
        <v>0</v>
      </c>
      <c r="F91" s="50">
        <v>0</v>
      </c>
      <c r="G91" s="50">
        <v>1</v>
      </c>
      <c r="H91" s="50">
        <v>0</v>
      </c>
      <c r="I91" s="50">
        <v>0</v>
      </c>
      <c r="J91" s="50">
        <v>3.7499999999999999E-2</v>
      </c>
      <c r="K91" s="50"/>
      <c r="L91" s="50">
        <v>0</v>
      </c>
      <c r="M91" s="50">
        <v>0</v>
      </c>
      <c r="N91" s="50">
        <v>0</v>
      </c>
      <c r="O91" s="50">
        <v>0</v>
      </c>
      <c r="P91" s="13">
        <v>0</v>
      </c>
      <c r="Q91" s="13">
        <v>0</v>
      </c>
      <c r="R91" s="13">
        <v>1</v>
      </c>
      <c r="T91" s="35">
        <f t="shared" si="3"/>
        <v>0</v>
      </c>
      <c r="U91" s="36">
        <f t="shared" si="4"/>
        <v>0</v>
      </c>
      <c r="W91" s="20">
        <f t="shared" si="5"/>
        <v>420049</v>
      </c>
    </row>
    <row r="92" spans="1:23" x14ac:dyDescent="0.2">
      <c r="A92" s="20">
        <v>420</v>
      </c>
      <c r="B92" s="2">
        <v>420049163</v>
      </c>
      <c r="C92" s="5" t="s">
        <v>30</v>
      </c>
      <c r="D92" s="50">
        <v>0</v>
      </c>
      <c r="E92" s="50">
        <v>0</v>
      </c>
      <c r="F92" s="50">
        <v>0</v>
      </c>
      <c r="G92" s="50">
        <v>6</v>
      </c>
      <c r="H92" s="50">
        <v>0</v>
      </c>
      <c r="I92" s="50">
        <v>0</v>
      </c>
      <c r="J92" s="50">
        <v>0.22500000000000001</v>
      </c>
      <c r="K92" s="50"/>
      <c r="L92" s="50">
        <v>0</v>
      </c>
      <c r="M92" s="50">
        <v>0</v>
      </c>
      <c r="N92" s="50">
        <v>0</v>
      </c>
      <c r="O92" s="50">
        <v>0</v>
      </c>
      <c r="P92" s="13">
        <v>2</v>
      </c>
      <c r="Q92" s="13">
        <v>0</v>
      </c>
      <c r="R92" s="13">
        <v>6</v>
      </c>
      <c r="T92" s="35">
        <f t="shared" si="3"/>
        <v>2</v>
      </c>
      <c r="U92" s="36">
        <f t="shared" si="4"/>
        <v>0.33333333333333331</v>
      </c>
      <c r="W92" s="20">
        <f t="shared" si="5"/>
        <v>420049</v>
      </c>
    </row>
    <row r="93" spans="1:23" x14ac:dyDescent="0.2">
      <c r="A93" s="20">
        <v>420</v>
      </c>
      <c r="B93" s="2">
        <v>420049165</v>
      </c>
      <c r="C93" s="5" t="s">
        <v>30</v>
      </c>
      <c r="D93" s="50">
        <v>0</v>
      </c>
      <c r="E93" s="50">
        <v>0</v>
      </c>
      <c r="F93" s="50">
        <v>0</v>
      </c>
      <c r="G93" s="50">
        <v>6</v>
      </c>
      <c r="H93" s="50">
        <v>0</v>
      </c>
      <c r="I93" s="50">
        <v>0</v>
      </c>
      <c r="J93" s="50">
        <v>0.22500000000000001</v>
      </c>
      <c r="K93" s="50"/>
      <c r="L93" s="50">
        <v>0</v>
      </c>
      <c r="M93" s="50">
        <v>0</v>
      </c>
      <c r="N93" s="50">
        <v>0</v>
      </c>
      <c r="O93" s="50">
        <v>0</v>
      </c>
      <c r="P93" s="13">
        <v>6</v>
      </c>
      <c r="Q93" s="13">
        <v>0</v>
      </c>
      <c r="R93" s="13">
        <v>6</v>
      </c>
      <c r="T93" s="35">
        <f t="shared" si="3"/>
        <v>6</v>
      </c>
      <c r="U93" s="36">
        <f t="shared" si="4"/>
        <v>1</v>
      </c>
      <c r="W93" s="20">
        <f t="shared" si="5"/>
        <v>420049</v>
      </c>
    </row>
    <row r="94" spans="1:23" x14ac:dyDescent="0.2">
      <c r="A94" s="20">
        <v>420</v>
      </c>
      <c r="B94" s="2">
        <v>420049176</v>
      </c>
      <c r="C94" s="5" t="s">
        <v>30</v>
      </c>
      <c r="D94" s="50">
        <v>0</v>
      </c>
      <c r="E94" s="50">
        <v>0</v>
      </c>
      <c r="F94" s="50">
        <v>4</v>
      </c>
      <c r="G94" s="50">
        <v>10</v>
      </c>
      <c r="H94" s="50">
        <v>0</v>
      </c>
      <c r="I94" s="50">
        <v>0</v>
      </c>
      <c r="J94" s="50">
        <v>0.52500000000000002</v>
      </c>
      <c r="K94" s="50"/>
      <c r="L94" s="50">
        <v>0</v>
      </c>
      <c r="M94" s="50">
        <v>0</v>
      </c>
      <c r="N94" s="50">
        <v>0</v>
      </c>
      <c r="O94" s="50">
        <v>0</v>
      </c>
      <c r="P94" s="13">
        <v>5</v>
      </c>
      <c r="Q94" s="13">
        <v>1</v>
      </c>
      <c r="R94" s="13">
        <v>14</v>
      </c>
      <c r="T94" s="35">
        <f t="shared" si="3"/>
        <v>6</v>
      </c>
      <c r="U94" s="36">
        <f t="shared" si="4"/>
        <v>0.42857142857142855</v>
      </c>
      <c r="W94" s="20">
        <f t="shared" si="5"/>
        <v>420049</v>
      </c>
    </row>
    <row r="95" spans="1:23" x14ac:dyDescent="0.2">
      <c r="A95" s="20">
        <v>420</v>
      </c>
      <c r="B95" s="2">
        <v>420049181</v>
      </c>
      <c r="C95" s="5" t="s">
        <v>30</v>
      </c>
      <c r="D95" s="50">
        <v>0</v>
      </c>
      <c r="E95" s="50">
        <v>0</v>
      </c>
      <c r="F95" s="50">
        <v>0</v>
      </c>
      <c r="G95" s="50">
        <v>1</v>
      </c>
      <c r="H95" s="50">
        <v>0</v>
      </c>
      <c r="I95" s="50">
        <v>0</v>
      </c>
      <c r="J95" s="50">
        <v>3.7499999999999999E-2</v>
      </c>
      <c r="K95" s="50"/>
      <c r="L95" s="50">
        <v>0</v>
      </c>
      <c r="M95" s="50">
        <v>0</v>
      </c>
      <c r="N95" s="50">
        <v>0</v>
      </c>
      <c r="O95" s="50">
        <v>0</v>
      </c>
      <c r="P95" s="13">
        <v>0</v>
      </c>
      <c r="Q95" s="13">
        <v>0</v>
      </c>
      <c r="R95" s="13">
        <v>1</v>
      </c>
      <c r="T95" s="35">
        <f t="shared" si="3"/>
        <v>0</v>
      </c>
      <c r="U95" s="36">
        <f t="shared" si="4"/>
        <v>0</v>
      </c>
      <c r="W95" s="20">
        <f t="shared" si="5"/>
        <v>420049</v>
      </c>
    </row>
    <row r="96" spans="1:23" x14ac:dyDescent="0.2">
      <c r="A96" s="20">
        <v>420</v>
      </c>
      <c r="B96" s="2">
        <v>420049198</v>
      </c>
      <c r="C96" s="5" t="s">
        <v>30</v>
      </c>
      <c r="D96" s="50">
        <v>0</v>
      </c>
      <c r="E96" s="50">
        <v>0</v>
      </c>
      <c r="F96" s="50">
        <v>0</v>
      </c>
      <c r="G96" s="50">
        <v>1</v>
      </c>
      <c r="H96" s="50">
        <v>0</v>
      </c>
      <c r="I96" s="50">
        <v>0</v>
      </c>
      <c r="J96" s="50">
        <v>3.7499999999999999E-2</v>
      </c>
      <c r="K96" s="50"/>
      <c r="L96" s="50">
        <v>0</v>
      </c>
      <c r="M96" s="50">
        <v>0</v>
      </c>
      <c r="N96" s="50">
        <v>0</v>
      </c>
      <c r="O96" s="50">
        <v>0</v>
      </c>
      <c r="P96" s="13">
        <v>1</v>
      </c>
      <c r="Q96" s="13">
        <v>0</v>
      </c>
      <c r="R96" s="13">
        <v>1</v>
      </c>
      <c r="T96" s="35">
        <f t="shared" si="3"/>
        <v>1</v>
      </c>
      <c r="U96" s="36">
        <f t="shared" si="4"/>
        <v>1</v>
      </c>
      <c r="W96" s="20">
        <f t="shared" si="5"/>
        <v>420049</v>
      </c>
    </row>
    <row r="97" spans="1:23" x14ac:dyDescent="0.2">
      <c r="A97" s="20">
        <v>420</v>
      </c>
      <c r="B97" s="2">
        <v>420049243</v>
      </c>
      <c r="C97" s="5" t="s">
        <v>30</v>
      </c>
      <c r="D97" s="50">
        <v>0</v>
      </c>
      <c r="E97" s="50">
        <v>0</v>
      </c>
      <c r="F97" s="50">
        <v>0</v>
      </c>
      <c r="G97" s="50">
        <v>1</v>
      </c>
      <c r="H97" s="50">
        <v>0</v>
      </c>
      <c r="I97" s="50">
        <v>0</v>
      </c>
      <c r="J97" s="50">
        <v>3.7499999999999999E-2</v>
      </c>
      <c r="K97" s="50"/>
      <c r="L97" s="50">
        <v>0</v>
      </c>
      <c r="M97" s="50">
        <v>0</v>
      </c>
      <c r="N97" s="50">
        <v>0</v>
      </c>
      <c r="O97" s="50">
        <v>0</v>
      </c>
      <c r="P97" s="13">
        <v>0</v>
      </c>
      <c r="Q97" s="13">
        <v>0</v>
      </c>
      <c r="R97" s="13">
        <v>1</v>
      </c>
      <c r="T97" s="35">
        <f t="shared" si="3"/>
        <v>0</v>
      </c>
      <c r="U97" s="36">
        <f t="shared" si="4"/>
        <v>0</v>
      </c>
      <c r="W97" s="20">
        <f t="shared" si="5"/>
        <v>420049</v>
      </c>
    </row>
    <row r="98" spans="1:23" x14ac:dyDescent="0.2">
      <c r="A98" s="20">
        <v>420</v>
      </c>
      <c r="B98" s="2">
        <v>420049244</v>
      </c>
      <c r="C98" s="5" t="s">
        <v>30</v>
      </c>
      <c r="D98" s="50">
        <v>0</v>
      </c>
      <c r="E98" s="50">
        <v>0</v>
      </c>
      <c r="F98" s="50">
        <v>0</v>
      </c>
      <c r="G98" s="50">
        <v>3</v>
      </c>
      <c r="H98" s="50">
        <v>1</v>
      </c>
      <c r="I98" s="50">
        <v>0</v>
      </c>
      <c r="J98" s="50">
        <v>0.15</v>
      </c>
      <c r="K98" s="50"/>
      <c r="L98" s="50">
        <v>0</v>
      </c>
      <c r="M98" s="50">
        <v>0</v>
      </c>
      <c r="N98" s="50">
        <v>0</v>
      </c>
      <c r="O98" s="50">
        <v>0</v>
      </c>
      <c r="P98" s="13">
        <v>0</v>
      </c>
      <c r="Q98" s="13">
        <v>0</v>
      </c>
      <c r="R98" s="13">
        <v>4</v>
      </c>
      <c r="T98" s="35">
        <f t="shared" si="3"/>
        <v>0</v>
      </c>
      <c r="U98" s="36">
        <f t="shared" si="4"/>
        <v>0</v>
      </c>
      <c r="W98" s="20">
        <f t="shared" si="5"/>
        <v>420049</v>
      </c>
    </row>
    <row r="99" spans="1:23" x14ac:dyDescent="0.2">
      <c r="A99" s="20">
        <v>420</v>
      </c>
      <c r="B99" s="2">
        <v>420049248</v>
      </c>
      <c r="C99" s="5" t="s">
        <v>30</v>
      </c>
      <c r="D99" s="50">
        <v>0</v>
      </c>
      <c r="E99" s="50">
        <v>0</v>
      </c>
      <c r="F99" s="50">
        <v>0</v>
      </c>
      <c r="G99" s="50">
        <v>1</v>
      </c>
      <c r="H99" s="50">
        <v>0</v>
      </c>
      <c r="I99" s="50">
        <v>0</v>
      </c>
      <c r="J99" s="50">
        <v>3.7499999999999999E-2</v>
      </c>
      <c r="K99" s="50"/>
      <c r="L99" s="50">
        <v>0</v>
      </c>
      <c r="M99" s="50">
        <v>0</v>
      </c>
      <c r="N99" s="50">
        <v>0</v>
      </c>
      <c r="O99" s="50">
        <v>0</v>
      </c>
      <c r="P99" s="13">
        <v>0</v>
      </c>
      <c r="Q99" s="13">
        <v>0</v>
      </c>
      <c r="R99" s="13">
        <v>1</v>
      </c>
      <c r="T99" s="35">
        <f t="shared" si="3"/>
        <v>0</v>
      </c>
      <c r="U99" s="36">
        <f t="shared" si="4"/>
        <v>0</v>
      </c>
      <c r="W99" s="20">
        <f t="shared" si="5"/>
        <v>420049</v>
      </c>
    </row>
    <row r="100" spans="1:23" x14ac:dyDescent="0.2">
      <c r="A100" s="20">
        <v>420</v>
      </c>
      <c r="B100" s="2">
        <v>420049262</v>
      </c>
      <c r="C100" s="5" t="s">
        <v>30</v>
      </c>
      <c r="D100" s="50">
        <v>0</v>
      </c>
      <c r="E100" s="50">
        <v>0</v>
      </c>
      <c r="F100" s="50">
        <v>0</v>
      </c>
      <c r="G100" s="50">
        <v>1</v>
      </c>
      <c r="H100" s="50">
        <v>0</v>
      </c>
      <c r="I100" s="50">
        <v>0</v>
      </c>
      <c r="J100" s="50">
        <v>3.7499999999999999E-2</v>
      </c>
      <c r="K100" s="50"/>
      <c r="L100" s="50">
        <v>0</v>
      </c>
      <c r="M100" s="50">
        <v>0</v>
      </c>
      <c r="N100" s="50">
        <v>0</v>
      </c>
      <c r="O100" s="50">
        <v>0</v>
      </c>
      <c r="P100" s="13">
        <v>1</v>
      </c>
      <c r="Q100" s="13">
        <v>0</v>
      </c>
      <c r="R100" s="13">
        <v>1</v>
      </c>
      <c r="T100" s="35">
        <f t="shared" si="3"/>
        <v>1</v>
      </c>
      <c r="U100" s="36">
        <f t="shared" si="4"/>
        <v>1</v>
      </c>
      <c r="W100" s="20">
        <f t="shared" si="5"/>
        <v>420049</v>
      </c>
    </row>
    <row r="101" spans="1:23" x14ac:dyDescent="0.2">
      <c r="A101" s="20">
        <v>420</v>
      </c>
      <c r="B101" s="2">
        <v>420049274</v>
      </c>
      <c r="C101" s="5" t="s">
        <v>30</v>
      </c>
      <c r="D101" s="50">
        <v>0</v>
      </c>
      <c r="E101" s="50">
        <v>0</v>
      </c>
      <c r="F101" s="50">
        <v>0</v>
      </c>
      <c r="G101" s="50">
        <v>3</v>
      </c>
      <c r="H101" s="50">
        <v>0</v>
      </c>
      <c r="I101" s="50">
        <v>0</v>
      </c>
      <c r="J101" s="50">
        <v>0.15</v>
      </c>
      <c r="K101" s="50"/>
      <c r="L101" s="50">
        <v>0</v>
      </c>
      <c r="M101" s="50">
        <v>0</v>
      </c>
      <c r="N101" s="50">
        <v>1</v>
      </c>
      <c r="O101" s="50">
        <v>0</v>
      </c>
      <c r="P101" s="13">
        <v>3</v>
      </c>
      <c r="Q101" s="13">
        <v>0</v>
      </c>
      <c r="R101" s="13">
        <v>4</v>
      </c>
      <c r="T101" s="35">
        <f t="shared" si="3"/>
        <v>3</v>
      </c>
      <c r="U101" s="36">
        <f t="shared" si="4"/>
        <v>0.75</v>
      </c>
      <c r="W101" s="20">
        <f t="shared" si="5"/>
        <v>420049</v>
      </c>
    </row>
    <row r="102" spans="1:23" x14ac:dyDescent="0.2">
      <c r="A102" s="20">
        <v>420</v>
      </c>
      <c r="B102" s="2">
        <v>420049293</v>
      </c>
      <c r="C102" s="5" t="s">
        <v>30</v>
      </c>
      <c r="D102" s="50">
        <v>0</v>
      </c>
      <c r="E102" s="50">
        <v>0</v>
      </c>
      <c r="F102" s="50">
        <v>0</v>
      </c>
      <c r="G102" s="50">
        <v>0</v>
      </c>
      <c r="H102" s="50">
        <v>1</v>
      </c>
      <c r="I102" s="50">
        <v>0</v>
      </c>
      <c r="J102" s="50">
        <v>3.7499999999999999E-2</v>
      </c>
      <c r="K102" s="50"/>
      <c r="L102" s="50">
        <v>0</v>
      </c>
      <c r="M102" s="50">
        <v>0</v>
      </c>
      <c r="N102" s="50">
        <v>0</v>
      </c>
      <c r="O102" s="50">
        <v>0</v>
      </c>
      <c r="P102" s="13">
        <v>1</v>
      </c>
      <c r="Q102" s="13">
        <v>0</v>
      </c>
      <c r="R102" s="13">
        <v>1</v>
      </c>
      <c r="T102" s="35">
        <f t="shared" si="3"/>
        <v>1</v>
      </c>
      <c r="U102" s="36">
        <f t="shared" si="4"/>
        <v>1</v>
      </c>
      <c r="W102" s="20">
        <f t="shared" si="5"/>
        <v>420049</v>
      </c>
    </row>
    <row r="103" spans="1:23" x14ac:dyDescent="0.2">
      <c r="A103" s="20">
        <v>420</v>
      </c>
      <c r="B103" s="2">
        <v>420049308</v>
      </c>
      <c r="C103" s="5" t="s">
        <v>30</v>
      </c>
      <c r="D103" s="50">
        <v>0</v>
      </c>
      <c r="E103" s="50">
        <v>0</v>
      </c>
      <c r="F103" s="50">
        <v>0</v>
      </c>
      <c r="G103" s="50">
        <v>3</v>
      </c>
      <c r="H103" s="50">
        <v>0</v>
      </c>
      <c r="I103" s="50">
        <v>0</v>
      </c>
      <c r="J103" s="50">
        <v>0.1125</v>
      </c>
      <c r="K103" s="50"/>
      <c r="L103" s="50">
        <v>0</v>
      </c>
      <c r="M103" s="50">
        <v>0</v>
      </c>
      <c r="N103" s="50">
        <v>0</v>
      </c>
      <c r="O103" s="50">
        <v>0</v>
      </c>
      <c r="P103" s="13">
        <v>3</v>
      </c>
      <c r="Q103" s="13">
        <v>0</v>
      </c>
      <c r="R103" s="13">
        <v>3</v>
      </c>
      <c r="T103" s="35">
        <f t="shared" si="3"/>
        <v>3</v>
      </c>
      <c r="U103" s="36">
        <f t="shared" si="4"/>
        <v>1</v>
      </c>
      <c r="W103" s="20">
        <f t="shared" si="5"/>
        <v>420049</v>
      </c>
    </row>
    <row r="104" spans="1:23" x14ac:dyDescent="0.2">
      <c r="A104" s="20">
        <v>426</v>
      </c>
      <c r="B104" s="2">
        <v>426149009</v>
      </c>
      <c r="C104" s="5" t="s">
        <v>31</v>
      </c>
      <c r="D104" s="50">
        <v>0</v>
      </c>
      <c r="E104" s="50">
        <v>0</v>
      </c>
      <c r="F104" s="50">
        <v>0</v>
      </c>
      <c r="G104" s="50">
        <v>0</v>
      </c>
      <c r="H104" s="50">
        <v>0</v>
      </c>
      <c r="I104" s="50">
        <v>0</v>
      </c>
      <c r="J104" s="50">
        <v>3.7499999999999999E-2</v>
      </c>
      <c r="K104" s="50"/>
      <c r="L104" s="50">
        <v>0</v>
      </c>
      <c r="M104" s="50">
        <v>0</v>
      </c>
      <c r="N104" s="50">
        <v>1</v>
      </c>
      <c r="O104" s="50">
        <v>0</v>
      </c>
      <c r="P104" s="13">
        <v>1</v>
      </c>
      <c r="Q104" s="13">
        <v>0</v>
      </c>
      <c r="R104" s="13">
        <v>1</v>
      </c>
      <c r="T104" s="35">
        <f t="shared" si="3"/>
        <v>1</v>
      </c>
      <c r="U104" s="36">
        <f t="shared" si="4"/>
        <v>1</v>
      </c>
      <c r="W104" s="20">
        <f t="shared" si="5"/>
        <v>426149</v>
      </c>
    </row>
    <row r="105" spans="1:23" x14ac:dyDescent="0.2">
      <c r="A105" s="20">
        <v>426</v>
      </c>
      <c r="B105" s="2">
        <v>426149079</v>
      </c>
      <c r="C105" s="5" t="s">
        <v>31</v>
      </c>
      <c r="D105" s="50">
        <v>0</v>
      </c>
      <c r="E105" s="50">
        <v>0</v>
      </c>
      <c r="F105" s="50">
        <v>0</v>
      </c>
      <c r="G105" s="50">
        <v>1</v>
      </c>
      <c r="H105" s="50">
        <v>0</v>
      </c>
      <c r="I105" s="50">
        <v>0</v>
      </c>
      <c r="J105" s="50">
        <v>3.7499999999999999E-2</v>
      </c>
      <c r="K105" s="50"/>
      <c r="L105" s="50">
        <v>0</v>
      </c>
      <c r="M105" s="50">
        <v>0</v>
      </c>
      <c r="N105" s="50">
        <v>0</v>
      </c>
      <c r="O105" s="50">
        <v>0</v>
      </c>
      <c r="P105" s="13">
        <v>1</v>
      </c>
      <c r="Q105" s="13">
        <v>0</v>
      </c>
      <c r="R105" s="13">
        <v>1</v>
      </c>
      <c r="T105" s="35">
        <f t="shared" si="3"/>
        <v>1</v>
      </c>
      <c r="U105" s="36">
        <f t="shared" si="4"/>
        <v>1</v>
      </c>
      <c r="W105" s="20">
        <f t="shared" si="5"/>
        <v>426149</v>
      </c>
    </row>
    <row r="106" spans="1:23" x14ac:dyDescent="0.2">
      <c r="A106" s="20">
        <v>426</v>
      </c>
      <c r="B106" s="2">
        <v>426149128</v>
      </c>
      <c r="C106" s="5" t="s">
        <v>31</v>
      </c>
      <c r="D106" s="50">
        <v>0</v>
      </c>
      <c r="E106" s="50">
        <v>0</v>
      </c>
      <c r="F106" s="50">
        <v>0</v>
      </c>
      <c r="G106" s="50">
        <v>1</v>
      </c>
      <c r="H106" s="50">
        <v>0</v>
      </c>
      <c r="I106" s="50">
        <v>0</v>
      </c>
      <c r="J106" s="50">
        <v>3.7499999999999999E-2</v>
      </c>
      <c r="K106" s="50"/>
      <c r="L106" s="50">
        <v>0</v>
      </c>
      <c r="M106" s="50">
        <v>0</v>
      </c>
      <c r="N106" s="50">
        <v>0</v>
      </c>
      <c r="O106" s="50">
        <v>0</v>
      </c>
      <c r="P106" s="13">
        <v>1</v>
      </c>
      <c r="Q106" s="13">
        <v>0</v>
      </c>
      <c r="R106" s="13">
        <v>1</v>
      </c>
      <c r="T106" s="35">
        <f t="shared" si="3"/>
        <v>1</v>
      </c>
      <c r="U106" s="36">
        <f t="shared" si="4"/>
        <v>1</v>
      </c>
      <c r="W106" s="20">
        <f t="shared" si="5"/>
        <v>426149</v>
      </c>
    </row>
    <row r="107" spans="1:23" x14ac:dyDescent="0.2">
      <c r="A107" s="20">
        <v>426</v>
      </c>
      <c r="B107" s="2">
        <v>426149149</v>
      </c>
      <c r="C107" s="5" t="s">
        <v>31</v>
      </c>
      <c r="D107" s="50">
        <v>23</v>
      </c>
      <c r="E107" s="50">
        <v>0</v>
      </c>
      <c r="F107" s="50">
        <v>6</v>
      </c>
      <c r="G107" s="50">
        <v>22</v>
      </c>
      <c r="H107" s="50">
        <v>0</v>
      </c>
      <c r="I107" s="50">
        <v>0</v>
      </c>
      <c r="J107" s="50">
        <v>5.7374999999999998</v>
      </c>
      <c r="K107" s="50"/>
      <c r="L107" s="50">
        <v>18</v>
      </c>
      <c r="M107" s="50">
        <v>0</v>
      </c>
      <c r="N107" s="50">
        <v>125</v>
      </c>
      <c r="O107" s="50">
        <v>0</v>
      </c>
      <c r="P107" s="13">
        <v>95</v>
      </c>
      <c r="Q107" s="13">
        <v>52</v>
      </c>
      <c r="R107" s="13">
        <v>174</v>
      </c>
      <c r="T107" s="35">
        <f t="shared" si="3"/>
        <v>147</v>
      </c>
      <c r="U107" s="36">
        <f t="shared" si="4"/>
        <v>0.84482758620689657</v>
      </c>
      <c r="W107" s="20">
        <f t="shared" si="5"/>
        <v>426149</v>
      </c>
    </row>
    <row r="108" spans="1:23" x14ac:dyDescent="0.2">
      <c r="A108" s="20">
        <v>426</v>
      </c>
      <c r="B108" s="2">
        <v>426149181</v>
      </c>
      <c r="C108" s="5" t="s">
        <v>31</v>
      </c>
      <c r="D108" s="50">
        <v>0</v>
      </c>
      <c r="E108" s="50">
        <v>0</v>
      </c>
      <c r="F108" s="50">
        <v>0</v>
      </c>
      <c r="G108" s="50">
        <v>1</v>
      </c>
      <c r="H108" s="50">
        <v>0</v>
      </c>
      <c r="I108" s="50">
        <v>0</v>
      </c>
      <c r="J108" s="50">
        <v>3.7499999999999999E-2</v>
      </c>
      <c r="K108" s="50"/>
      <c r="L108" s="50">
        <v>0</v>
      </c>
      <c r="M108" s="50">
        <v>0</v>
      </c>
      <c r="N108" s="50">
        <v>0</v>
      </c>
      <c r="O108" s="50">
        <v>0</v>
      </c>
      <c r="P108" s="13">
        <v>1</v>
      </c>
      <c r="Q108" s="13">
        <v>0</v>
      </c>
      <c r="R108" s="13">
        <v>1</v>
      </c>
      <c r="T108" s="35">
        <f t="shared" si="3"/>
        <v>1</v>
      </c>
      <c r="U108" s="36">
        <f t="shared" si="4"/>
        <v>1</v>
      </c>
      <c r="W108" s="20">
        <f t="shared" si="5"/>
        <v>426149</v>
      </c>
    </row>
    <row r="109" spans="1:23" x14ac:dyDescent="0.2">
      <c r="A109" s="20">
        <v>426</v>
      </c>
      <c r="B109" s="2">
        <v>426149211</v>
      </c>
      <c r="C109" s="5" t="s">
        <v>31</v>
      </c>
      <c r="D109" s="50">
        <v>0</v>
      </c>
      <c r="E109" s="50">
        <v>0</v>
      </c>
      <c r="F109" s="50">
        <v>0</v>
      </c>
      <c r="G109" s="50">
        <v>0</v>
      </c>
      <c r="H109" s="50">
        <v>0</v>
      </c>
      <c r="I109" s="50">
        <v>0</v>
      </c>
      <c r="J109" s="50">
        <v>7.4999999999999997E-2</v>
      </c>
      <c r="K109" s="50"/>
      <c r="L109" s="50">
        <v>0</v>
      </c>
      <c r="M109" s="50">
        <v>0</v>
      </c>
      <c r="N109" s="50">
        <v>2</v>
      </c>
      <c r="O109" s="50">
        <v>0</v>
      </c>
      <c r="P109" s="13">
        <v>1</v>
      </c>
      <c r="Q109" s="13">
        <v>1</v>
      </c>
      <c r="R109" s="13">
        <v>2</v>
      </c>
      <c r="T109" s="35">
        <f t="shared" si="3"/>
        <v>2</v>
      </c>
      <c r="U109" s="36">
        <f t="shared" si="4"/>
        <v>1</v>
      </c>
      <c r="W109" s="20">
        <f t="shared" si="5"/>
        <v>426149</v>
      </c>
    </row>
    <row r="110" spans="1:23" x14ac:dyDescent="0.2">
      <c r="A110" s="20">
        <v>428</v>
      </c>
      <c r="B110" s="2">
        <v>428035016</v>
      </c>
      <c r="C110" s="5" t="s">
        <v>32</v>
      </c>
      <c r="D110" s="50">
        <v>0</v>
      </c>
      <c r="E110" s="50">
        <v>0</v>
      </c>
      <c r="F110" s="50">
        <v>0</v>
      </c>
      <c r="G110" s="50">
        <v>1</v>
      </c>
      <c r="H110" s="50">
        <v>0</v>
      </c>
      <c r="I110" s="50">
        <v>0</v>
      </c>
      <c r="J110" s="50">
        <v>3.7499999999999999E-2</v>
      </c>
      <c r="K110" s="50"/>
      <c r="L110" s="50">
        <v>0</v>
      </c>
      <c r="M110" s="50">
        <v>0</v>
      </c>
      <c r="N110" s="50">
        <v>0</v>
      </c>
      <c r="O110" s="50">
        <v>0</v>
      </c>
      <c r="P110" s="13">
        <v>1</v>
      </c>
      <c r="Q110" s="13">
        <v>0</v>
      </c>
      <c r="R110" s="13">
        <v>1</v>
      </c>
      <c r="T110" s="35">
        <f t="shared" si="3"/>
        <v>1</v>
      </c>
      <c r="U110" s="36">
        <f t="shared" si="4"/>
        <v>1</v>
      </c>
      <c r="W110" s="20">
        <f t="shared" si="5"/>
        <v>428035</v>
      </c>
    </row>
    <row r="111" spans="1:23" x14ac:dyDescent="0.2">
      <c r="A111" s="20">
        <v>428</v>
      </c>
      <c r="B111" s="2">
        <v>428035035</v>
      </c>
      <c r="C111" s="5" t="s">
        <v>32</v>
      </c>
      <c r="D111" s="50">
        <v>0</v>
      </c>
      <c r="E111" s="50">
        <v>0</v>
      </c>
      <c r="F111" s="50">
        <v>56</v>
      </c>
      <c r="G111" s="50">
        <v>281</v>
      </c>
      <c r="H111" s="50">
        <v>128</v>
      </c>
      <c r="I111" s="50">
        <v>0</v>
      </c>
      <c r="J111" s="50">
        <v>17.587499999999999</v>
      </c>
      <c r="K111" s="50"/>
      <c r="L111" s="50">
        <v>0</v>
      </c>
      <c r="M111" s="50">
        <v>0</v>
      </c>
      <c r="N111" s="50">
        <v>4</v>
      </c>
      <c r="O111" s="50">
        <v>0</v>
      </c>
      <c r="P111" s="13">
        <v>313</v>
      </c>
      <c r="Q111" s="13">
        <v>26</v>
      </c>
      <c r="R111" s="13">
        <v>469</v>
      </c>
      <c r="T111" s="35">
        <f t="shared" si="3"/>
        <v>339</v>
      </c>
      <c r="U111" s="36">
        <f t="shared" si="4"/>
        <v>0.72281449893390193</v>
      </c>
      <c r="W111" s="20">
        <f t="shared" si="5"/>
        <v>428035</v>
      </c>
    </row>
    <row r="112" spans="1:23" x14ac:dyDescent="0.2">
      <c r="A112" s="20">
        <v>428</v>
      </c>
      <c r="B112" s="2">
        <v>428035044</v>
      </c>
      <c r="C112" s="5" t="s">
        <v>32</v>
      </c>
      <c r="D112" s="50">
        <v>0</v>
      </c>
      <c r="E112" s="50">
        <v>0</v>
      </c>
      <c r="F112" s="50">
        <v>0</v>
      </c>
      <c r="G112" s="50">
        <v>4</v>
      </c>
      <c r="H112" s="50">
        <v>1</v>
      </c>
      <c r="I112" s="50">
        <v>0</v>
      </c>
      <c r="J112" s="50">
        <v>0.1875</v>
      </c>
      <c r="K112" s="50"/>
      <c r="L112" s="50">
        <v>0</v>
      </c>
      <c r="M112" s="50">
        <v>0</v>
      </c>
      <c r="N112" s="50">
        <v>0</v>
      </c>
      <c r="O112" s="50">
        <v>0</v>
      </c>
      <c r="P112" s="13">
        <v>1</v>
      </c>
      <c r="Q112" s="13">
        <v>0</v>
      </c>
      <c r="R112" s="13">
        <v>5</v>
      </c>
      <c r="T112" s="35">
        <f t="shared" si="3"/>
        <v>1</v>
      </c>
      <c r="U112" s="36">
        <f t="shared" si="4"/>
        <v>0.2</v>
      </c>
      <c r="W112" s="20">
        <f t="shared" si="5"/>
        <v>428035</v>
      </c>
    </row>
    <row r="113" spans="1:23" x14ac:dyDescent="0.2">
      <c r="A113" s="20">
        <v>428</v>
      </c>
      <c r="B113" s="2">
        <v>428035046</v>
      </c>
      <c r="C113" s="5" t="s">
        <v>32</v>
      </c>
      <c r="D113" s="50">
        <v>0</v>
      </c>
      <c r="E113" s="50">
        <v>0</v>
      </c>
      <c r="F113" s="50">
        <v>0</v>
      </c>
      <c r="G113" s="50">
        <v>1</v>
      </c>
      <c r="H113" s="50">
        <v>1</v>
      </c>
      <c r="I113" s="50">
        <v>0</v>
      </c>
      <c r="J113" s="50">
        <v>7.4999999999999997E-2</v>
      </c>
      <c r="K113" s="50"/>
      <c r="L113" s="50">
        <v>0</v>
      </c>
      <c r="M113" s="50">
        <v>0</v>
      </c>
      <c r="N113" s="50">
        <v>0</v>
      </c>
      <c r="O113" s="50">
        <v>0</v>
      </c>
      <c r="P113" s="13">
        <v>2</v>
      </c>
      <c r="Q113" s="13">
        <v>0</v>
      </c>
      <c r="R113" s="13">
        <v>2</v>
      </c>
      <c r="T113" s="35">
        <f t="shared" si="3"/>
        <v>2</v>
      </c>
      <c r="U113" s="36">
        <f t="shared" si="4"/>
        <v>1</v>
      </c>
      <c r="W113" s="20">
        <f t="shared" si="5"/>
        <v>428035</v>
      </c>
    </row>
    <row r="114" spans="1:23" x14ac:dyDescent="0.2">
      <c r="A114" s="20">
        <v>428</v>
      </c>
      <c r="B114" s="2">
        <v>428035073</v>
      </c>
      <c r="C114" s="5" t="s">
        <v>32</v>
      </c>
      <c r="D114" s="50">
        <v>0</v>
      </c>
      <c r="E114" s="50">
        <v>0</v>
      </c>
      <c r="F114" s="50">
        <v>0</v>
      </c>
      <c r="G114" s="50">
        <v>3</v>
      </c>
      <c r="H114" s="50">
        <v>1</v>
      </c>
      <c r="I114" s="50">
        <v>0</v>
      </c>
      <c r="J114" s="50">
        <v>0.15</v>
      </c>
      <c r="K114" s="50"/>
      <c r="L114" s="50">
        <v>0</v>
      </c>
      <c r="M114" s="50">
        <v>0</v>
      </c>
      <c r="N114" s="50">
        <v>0</v>
      </c>
      <c r="O114" s="50">
        <v>0</v>
      </c>
      <c r="P114" s="13">
        <v>3</v>
      </c>
      <c r="Q114" s="13">
        <v>0</v>
      </c>
      <c r="R114" s="13">
        <v>4</v>
      </c>
      <c r="T114" s="35">
        <f t="shared" si="3"/>
        <v>3</v>
      </c>
      <c r="U114" s="36">
        <f t="shared" si="4"/>
        <v>0.75</v>
      </c>
      <c r="W114" s="20">
        <f t="shared" si="5"/>
        <v>428035</v>
      </c>
    </row>
    <row r="115" spans="1:23" x14ac:dyDescent="0.2">
      <c r="A115" s="20">
        <v>428</v>
      </c>
      <c r="B115" s="2">
        <v>428035088</v>
      </c>
      <c r="C115" s="5" t="s">
        <v>32</v>
      </c>
      <c r="D115" s="50">
        <v>0</v>
      </c>
      <c r="E115" s="50">
        <v>0</v>
      </c>
      <c r="F115" s="50">
        <v>0</v>
      </c>
      <c r="G115" s="50">
        <v>1</v>
      </c>
      <c r="H115" s="50">
        <v>1</v>
      </c>
      <c r="I115" s="50">
        <v>0</v>
      </c>
      <c r="J115" s="50">
        <v>7.4999999999999997E-2</v>
      </c>
      <c r="K115" s="50"/>
      <c r="L115" s="50">
        <v>0</v>
      </c>
      <c r="M115" s="50">
        <v>0</v>
      </c>
      <c r="N115" s="50">
        <v>0</v>
      </c>
      <c r="O115" s="50">
        <v>0</v>
      </c>
      <c r="P115" s="13">
        <v>0</v>
      </c>
      <c r="Q115" s="13">
        <v>0</v>
      </c>
      <c r="R115" s="13">
        <v>2</v>
      </c>
      <c r="T115" s="35">
        <f t="shared" si="3"/>
        <v>0</v>
      </c>
      <c r="U115" s="36">
        <f t="shared" si="4"/>
        <v>0</v>
      </c>
      <c r="W115" s="20">
        <f t="shared" si="5"/>
        <v>428035</v>
      </c>
    </row>
    <row r="116" spans="1:23" x14ac:dyDescent="0.2">
      <c r="A116" s="20">
        <v>428</v>
      </c>
      <c r="B116" s="2">
        <v>428035163</v>
      </c>
      <c r="C116" s="5" t="s">
        <v>32</v>
      </c>
      <c r="D116" s="50">
        <v>0</v>
      </c>
      <c r="E116" s="50">
        <v>0</v>
      </c>
      <c r="F116" s="50">
        <v>0</v>
      </c>
      <c r="G116" s="50">
        <v>0</v>
      </c>
      <c r="H116" s="50">
        <v>1</v>
      </c>
      <c r="I116" s="50">
        <v>0</v>
      </c>
      <c r="J116" s="50">
        <v>3.7499999999999999E-2</v>
      </c>
      <c r="K116" s="50"/>
      <c r="L116" s="50">
        <v>0</v>
      </c>
      <c r="M116" s="50">
        <v>0</v>
      </c>
      <c r="N116" s="50">
        <v>0</v>
      </c>
      <c r="O116" s="50">
        <v>0</v>
      </c>
      <c r="P116" s="13">
        <v>1</v>
      </c>
      <c r="Q116" s="13">
        <v>0</v>
      </c>
      <c r="R116" s="13">
        <v>1</v>
      </c>
      <c r="T116" s="35">
        <f t="shared" si="3"/>
        <v>1</v>
      </c>
      <c r="U116" s="36">
        <f t="shared" si="4"/>
        <v>1</v>
      </c>
      <c r="W116" s="20">
        <f t="shared" si="5"/>
        <v>428035</v>
      </c>
    </row>
    <row r="117" spans="1:23" x14ac:dyDescent="0.2">
      <c r="A117" s="20">
        <v>428</v>
      </c>
      <c r="B117" s="2">
        <v>428035220</v>
      </c>
      <c r="C117" s="5" t="s">
        <v>32</v>
      </c>
      <c r="D117" s="50">
        <v>0</v>
      </c>
      <c r="E117" s="50">
        <v>0</v>
      </c>
      <c r="F117" s="50">
        <v>0</v>
      </c>
      <c r="G117" s="50">
        <v>4</v>
      </c>
      <c r="H117" s="50">
        <v>1</v>
      </c>
      <c r="I117" s="50">
        <v>0</v>
      </c>
      <c r="J117" s="50">
        <v>0.1875</v>
      </c>
      <c r="K117" s="50"/>
      <c r="L117" s="50">
        <v>0</v>
      </c>
      <c r="M117" s="50">
        <v>0</v>
      </c>
      <c r="N117" s="50">
        <v>0</v>
      </c>
      <c r="O117" s="50">
        <v>0</v>
      </c>
      <c r="P117" s="13">
        <v>5</v>
      </c>
      <c r="Q117" s="13">
        <v>0</v>
      </c>
      <c r="R117" s="13">
        <v>5</v>
      </c>
      <c r="T117" s="35">
        <f t="shared" si="3"/>
        <v>5</v>
      </c>
      <c r="U117" s="36">
        <f t="shared" si="4"/>
        <v>1</v>
      </c>
      <c r="W117" s="20">
        <f t="shared" si="5"/>
        <v>428035</v>
      </c>
    </row>
    <row r="118" spans="1:23" x14ac:dyDescent="0.2">
      <c r="A118" s="20">
        <v>428</v>
      </c>
      <c r="B118" s="2">
        <v>428035243</v>
      </c>
      <c r="C118" s="5" t="s">
        <v>32</v>
      </c>
      <c r="D118" s="50">
        <v>0</v>
      </c>
      <c r="E118" s="50">
        <v>0</v>
      </c>
      <c r="F118" s="50">
        <v>2</v>
      </c>
      <c r="G118" s="50">
        <v>2</v>
      </c>
      <c r="H118" s="50">
        <v>1</v>
      </c>
      <c r="I118" s="50">
        <v>0</v>
      </c>
      <c r="J118" s="50">
        <v>0.1875</v>
      </c>
      <c r="K118" s="50"/>
      <c r="L118" s="50">
        <v>0</v>
      </c>
      <c r="M118" s="50">
        <v>0</v>
      </c>
      <c r="N118" s="50">
        <v>0</v>
      </c>
      <c r="O118" s="50">
        <v>0</v>
      </c>
      <c r="P118" s="13">
        <v>3</v>
      </c>
      <c r="Q118" s="13">
        <v>0</v>
      </c>
      <c r="R118" s="13">
        <v>5</v>
      </c>
      <c r="T118" s="35">
        <f t="shared" si="3"/>
        <v>3</v>
      </c>
      <c r="U118" s="36">
        <f t="shared" si="4"/>
        <v>0.6</v>
      </c>
      <c r="W118" s="20">
        <f t="shared" si="5"/>
        <v>428035</v>
      </c>
    </row>
    <row r="119" spans="1:23" x14ac:dyDescent="0.2">
      <c r="A119" s="20">
        <v>428</v>
      </c>
      <c r="B119" s="2">
        <v>428035244</v>
      </c>
      <c r="C119" s="5" t="s">
        <v>32</v>
      </c>
      <c r="D119" s="50">
        <v>0</v>
      </c>
      <c r="E119" s="50">
        <v>0</v>
      </c>
      <c r="F119" s="50">
        <v>0</v>
      </c>
      <c r="G119" s="50">
        <v>5</v>
      </c>
      <c r="H119" s="50">
        <v>4</v>
      </c>
      <c r="I119" s="50">
        <v>0</v>
      </c>
      <c r="J119" s="50">
        <v>0.33750000000000002</v>
      </c>
      <c r="K119" s="50"/>
      <c r="L119" s="50">
        <v>0</v>
      </c>
      <c r="M119" s="50">
        <v>0</v>
      </c>
      <c r="N119" s="50">
        <v>0</v>
      </c>
      <c r="O119" s="50">
        <v>0</v>
      </c>
      <c r="P119" s="13">
        <v>6</v>
      </c>
      <c r="Q119" s="13">
        <v>0</v>
      </c>
      <c r="R119" s="13">
        <v>9</v>
      </c>
      <c r="T119" s="35">
        <f t="shared" si="3"/>
        <v>6</v>
      </c>
      <c r="U119" s="36">
        <f t="shared" si="4"/>
        <v>0.66666666666666663</v>
      </c>
      <c r="W119" s="20">
        <f t="shared" si="5"/>
        <v>428035</v>
      </c>
    </row>
    <row r="120" spans="1:23" x14ac:dyDescent="0.2">
      <c r="A120" s="20">
        <v>428</v>
      </c>
      <c r="B120" s="2">
        <v>428035285</v>
      </c>
      <c r="C120" s="5" t="s">
        <v>32</v>
      </c>
      <c r="D120" s="50">
        <v>0</v>
      </c>
      <c r="E120" s="50">
        <v>0</v>
      </c>
      <c r="F120" s="50">
        <v>0</v>
      </c>
      <c r="G120" s="50">
        <v>2</v>
      </c>
      <c r="H120" s="50">
        <v>0</v>
      </c>
      <c r="I120" s="50">
        <v>0</v>
      </c>
      <c r="J120" s="50">
        <v>7.4999999999999997E-2</v>
      </c>
      <c r="K120" s="50"/>
      <c r="L120" s="50">
        <v>0</v>
      </c>
      <c r="M120" s="50">
        <v>0</v>
      </c>
      <c r="N120" s="50">
        <v>0</v>
      </c>
      <c r="O120" s="50">
        <v>0</v>
      </c>
      <c r="P120" s="13">
        <v>2</v>
      </c>
      <c r="Q120" s="13">
        <v>0</v>
      </c>
      <c r="R120" s="13">
        <v>2</v>
      </c>
      <c r="T120" s="35">
        <f t="shared" si="3"/>
        <v>2</v>
      </c>
      <c r="U120" s="36">
        <f t="shared" si="4"/>
        <v>1</v>
      </c>
      <c r="W120" s="20">
        <f t="shared" si="5"/>
        <v>428035</v>
      </c>
    </row>
    <row r="121" spans="1:23" x14ac:dyDescent="0.2">
      <c r="A121" s="20">
        <v>428</v>
      </c>
      <c r="B121" s="2">
        <v>428035625</v>
      </c>
      <c r="C121" s="5" t="s">
        <v>32</v>
      </c>
      <c r="D121" s="50">
        <v>0</v>
      </c>
      <c r="E121" s="50">
        <v>0</v>
      </c>
      <c r="F121" s="50">
        <v>0</v>
      </c>
      <c r="G121" s="50">
        <v>1</v>
      </c>
      <c r="H121" s="50">
        <v>0</v>
      </c>
      <c r="I121" s="50">
        <v>0</v>
      </c>
      <c r="J121" s="50">
        <v>3.7499999999999999E-2</v>
      </c>
      <c r="K121" s="50"/>
      <c r="L121" s="50">
        <v>0</v>
      </c>
      <c r="M121" s="50">
        <v>0</v>
      </c>
      <c r="N121" s="50">
        <v>0</v>
      </c>
      <c r="O121" s="50">
        <v>0</v>
      </c>
      <c r="P121" s="13">
        <v>1</v>
      </c>
      <c r="Q121" s="13">
        <v>0</v>
      </c>
      <c r="R121" s="13">
        <v>1</v>
      </c>
      <c r="T121" s="35">
        <f t="shared" si="3"/>
        <v>1</v>
      </c>
      <c r="U121" s="36">
        <f t="shared" si="4"/>
        <v>1</v>
      </c>
      <c r="W121" s="20">
        <f t="shared" si="5"/>
        <v>428035</v>
      </c>
    </row>
    <row r="122" spans="1:23" x14ac:dyDescent="0.2">
      <c r="A122" s="20">
        <v>429</v>
      </c>
      <c r="B122" s="2">
        <v>429163030</v>
      </c>
      <c r="C122" s="5" t="s">
        <v>33</v>
      </c>
      <c r="D122" s="50">
        <v>0</v>
      </c>
      <c r="E122" s="50">
        <v>0</v>
      </c>
      <c r="F122" s="50">
        <v>0</v>
      </c>
      <c r="G122" s="50">
        <v>0</v>
      </c>
      <c r="H122" s="50">
        <v>1</v>
      </c>
      <c r="I122" s="50">
        <v>2</v>
      </c>
      <c r="J122" s="50">
        <v>0.1125</v>
      </c>
      <c r="K122" s="50"/>
      <c r="L122" s="50">
        <v>0</v>
      </c>
      <c r="M122" s="50">
        <v>0</v>
      </c>
      <c r="N122" s="50">
        <v>0</v>
      </c>
      <c r="O122" s="50">
        <v>0</v>
      </c>
      <c r="P122" s="13">
        <v>1</v>
      </c>
      <c r="Q122" s="13">
        <v>2</v>
      </c>
      <c r="R122" s="13">
        <v>3</v>
      </c>
      <c r="T122" s="35">
        <f t="shared" si="3"/>
        <v>3</v>
      </c>
      <c r="U122" s="36">
        <f t="shared" si="4"/>
        <v>1</v>
      </c>
      <c r="W122" s="20">
        <f t="shared" si="5"/>
        <v>429163</v>
      </c>
    </row>
    <row r="123" spans="1:23" x14ac:dyDescent="0.2">
      <c r="A123" s="20">
        <v>429</v>
      </c>
      <c r="B123" s="2">
        <v>429163057</v>
      </c>
      <c r="C123" s="5" t="s">
        <v>33</v>
      </c>
      <c r="D123" s="50">
        <v>0</v>
      </c>
      <c r="E123" s="50">
        <v>0</v>
      </c>
      <c r="F123" s="50">
        <v>0</v>
      </c>
      <c r="G123" s="50">
        <v>0</v>
      </c>
      <c r="H123" s="50">
        <v>0</v>
      </c>
      <c r="I123" s="50">
        <v>2</v>
      </c>
      <c r="J123" s="50">
        <v>0.1125</v>
      </c>
      <c r="K123" s="50"/>
      <c r="L123" s="50">
        <v>0</v>
      </c>
      <c r="M123" s="50">
        <v>0</v>
      </c>
      <c r="N123" s="50">
        <v>1</v>
      </c>
      <c r="O123" s="50">
        <v>0</v>
      </c>
      <c r="P123" s="13">
        <v>1</v>
      </c>
      <c r="Q123" s="13">
        <v>2</v>
      </c>
      <c r="R123" s="13">
        <v>3</v>
      </c>
      <c r="T123" s="35">
        <f t="shared" si="3"/>
        <v>3</v>
      </c>
      <c r="U123" s="36">
        <f t="shared" si="4"/>
        <v>1</v>
      </c>
      <c r="W123" s="20">
        <f t="shared" si="5"/>
        <v>429163</v>
      </c>
    </row>
    <row r="124" spans="1:23" x14ac:dyDescent="0.2">
      <c r="A124" s="20">
        <v>429</v>
      </c>
      <c r="B124" s="2">
        <v>429163163</v>
      </c>
      <c r="C124" s="5" t="s">
        <v>33</v>
      </c>
      <c r="D124" s="50">
        <v>0</v>
      </c>
      <c r="E124" s="50">
        <v>0</v>
      </c>
      <c r="F124" s="50">
        <v>0</v>
      </c>
      <c r="G124" s="50">
        <v>51</v>
      </c>
      <c r="H124" s="50">
        <v>287</v>
      </c>
      <c r="I124" s="50">
        <v>346</v>
      </c>
      <c r="J124" s="50">
        <v>30.75</v>
      </c>
      <c r="K124" s="50"/>
      <c r="L124" s="50">
        <v>0</v>
      </c>
      <c r="M124" s="50">
        <v>0</v>
      </c>
      <c r="N124" s="50">
        <v>136</v>
      </c>
      <c r="O124" s="50">
        <v>0</v>
      </c>
      <c r="P124" s="13">
        <v>368</v>
      </c>
      <c r="Q124" s="13">
        <v>317</v>
      </c>
      <c r="R124" s="13">
        <v>820</v>
      </c>
      <c r="T124" s="35">
        <f t="shared" si="3"/>
        <v>685</v>
      </c>
      <c r="U124" s="36">
        <f t="shared" si="4"/>
        <v>0.83536585365853655</v>
      </c>
      <c r="W124" s="20">
        <f t="shared" si="5"/>
        <v>429163</v>
      </c>
    </row>
    <row r="125" spans="1:23" x14ac:dyDescent="0.2">
      <c r="A125" s="20">
        <v>429</v>
      </c>
      <c r="B125" s="2">
        <v>429163164</v>
      </c>
      <c r="C125" s="5" t="s">
        <v>33</v>
      </c>
      <c r="D125" s="50">
        <v>0</v>
      </c>
      <c r="E125" s="50">
        <v>0</v>
      </c>
      <c r="F125" s="50">
        <v>0</v>
      </c>
      <c r="G125" s="50">
        <v>0</v>
      </c>
      <c r="H125" s="50">
        <v>0</v>
      </c>
      <c r="I125" s="50">
        <v>1</v>
      </c>
      <c r="J125" s="50">
        <v>7.4999999999999997E-2</v>
      </c>
      <c r="K125" s="50"/>
      <c r="L125" s="50">
        <v>0</v>
      </c>
      <c r="M125" s="50">
        <v>0</v>
      </c>
      <c r="N125" s="50">
        <v>1</v>
      </c>
      <c r="O125" s="50">
        <v>0</v>
      </c>
      <c r="P125" s="13">
        <v>1</v>
      </c>
      <c r="Q125" s="13">
        <v>1</v>
      </c>
      <c r="R125" s="13">
        <v>2</v>
      </c>
      <c r="T125" s="35">
        <f t="shared" si="3"/>
        <v>2</v>
      </c>
      <c r="U125" s="36">
        <f t="shared" si="4"/>
        <v>1</v>
      </c>
      <c r="W125" s="20">
        <f t="shared" si="5"/>
        <v>429163</v>
      </c>
    </row>
    <row r="126" spans="1:23" x14ac:dyDescent="0.2">
      <c r="A126" s="20">
        <v>429</v>
      </c>
      <c r="B126" s="2">
        <v>429163168</v>
      </c>
      <c r="C126" s="5" t="s">
        <v>33</v>
      </c>
      <c r="D126" s="50">
        <v>0</v>
      </c>
      <c r="E126" s="50">
        <v>0</v>
      </c>
      <c r="F126" s="50">
        <v>0</v>
      </c>
      <c r="G126" s="50">
        <v>1</v>
      </c>
      <c r="H126" s="50">
        <v>1</v>
      </c>
      <c r="I126" s="50">
        <v>0</v>
      </c>
      <c r="J126" s="50">
        <v>7.4999999999999997E-2</v>
      </c>
      <c r="K126" s="50"/>
      <c r="L126" s="50">
        <v>0</v>
      </c>
      <c r="M126" s="50">
        <v>0</v>
      </c>
      <c r="N126" s="50">
        <v>0</v>
      </c>
      <c r="O126" s="50">
        <v>0</v>
      </c>
      <c r="P126" s="13">
        <v>0</v>
      </c>
      <c r="Q126" s="13">
        <v>0</v>
      </c>
      <c r="R126" s="13">
        <v>2</v>
      </c>
      <c r="T126" s="35">
        <f t="shared" si="3"/>
        <v>0</v>
      </c>
      <c r="U126" s="36">
        <f t="shared" si="4"/>
        <v>0</v>
      </c>
      <c r="W126" s="20">
        <f t="shared" si="5"/>
        <v>429163</v>
      </c>
    </row>
    <row r="127" spans="1:23" x14ac:dyDescent="0.2">
      <c r="A127" s="20">
        <v>429</v>
      </c>
      <c r="B127" s="2">
        <v>429163229</v>
      </c>
      <c r="C127" s="5" t="s">
        <v>33</v>
      </c>
      <c r="D127" s="50">
        <v>0</v>
      </c>
      <c r="E127" s="50">
        <v>0</v>
      </c>
      <c r="F127" s="50">
        <v>0</v>
      </c>
      <c r="G127" s="50">
        <v>0</v>
      </c>
      <c r="H127" s="50">
        <v>1</v>
      </c>
      <c r="I127" s="50">
        <v>5</v>
      </c>
      <c r="J127" s="50">
        <v>0.22500000000000001</v>
      </c>
      <c r="K127" s="50"/>
      <c r="L127" s="50">
        <v>0</v>
      </c>
      <c r="M127" s="50">
        <v>0</v>
      </c>
      <c r="N127" s="50">
        <v>0</v>
      </c>
      <c r="O127" s="50">
        <v>0</v>
      </c>
      <c r="P127" s="13">
        <v>1</v>
      </c>
      <c r="Q127" s="13">
        <v>4</v>
      </c>
      <c r="R127" s="13">
        <v>6</v>
      </c>
      <c r="T127" s="35">
        <f t="shared" si="3"/>
        <v>5</v>
      </c>
      <c r="U127" s="36">
        <f t="shared" si="4"/>
        <v>0.83333333333333337</v>
      </c>
      <c r="W127" s="20">
        <f t="shared" si="5"/>
        <v>429163</v>
      </c>
    </row>
    <row r="128" spans="1:23" x14ac:dyDescent="0.2">
      <c r="A128" s="20">
        <v>429</v>
      </c>
      <c r="B128" s="2">
        <v>429163248</v>
      </c>
      <c r="C128" s="5" t="s">
        <v>33</v>
      </c>
      <c r="D128" s="50">
        <v>0</v>
      </c>
      <c r="E128" s="50">
        <v>0</v>
      </c>
      <c r="F128" s="50">
        <v>0</v>
      </c>
      <c r="G128" s="50">
        <v>0</v>
      </c>
      <c r="H128" s="50">
        <v>0</v>
      </c>
      <c r="I128" s="50">
        <v>2</v>
      </c>
      <c r="J128" s="50">
        <v>7.4999999999999997E-2</v>
      </c>
      <c r="K128" s="50"/>
      <c r="L128" s="50">
        <v>0</v>
      </c>
      <c r="M128" s="50">
        <v>0</v>
      </c>
      <c r="N128" s="50">
        <v>0</v>
      </c>
      <c r="O128" s="50">
        <v>0</v>
      </c>
      <c r="P128" s="13">
        <v>0</v>
      </c>
      <c r="Q128" s="13">
        <v>1</v>
      </c>
      <c r="R128" s="13">
        <v>2</v>
      </c>
      <c r="T128" s="35">
        <f t="shared" si="3"/>
        <v>1</v>
      </c>
      <c r="U128" s="36">
        <f t="shared" si="4"/>
        <v>0.5</v>
      </c>
      <c r="W128" s="20">
        <f t="shared" si="5"/>
        <v>429163</v>
      </c>
    </row>
    <row r="129" spans="1:23" x14ac:dyDescent="0.2">
      <c r="A129" s="20">
        <v>429</v>
      </c>
      <c r="B129" s="2">
        <v>429163258</v>
      </c>
      <c r="C129" s="5" t="s">
        <v>33</v>
      </c>
      <c r="D129" s="50">
        <v>0</v>
      </c>
      <c r="E129" s="50">
        <v>0</v>
      </c>
      <c r="F129" s="50">
        <v>0</v>
      </c>
      <c r="G129" s="50">
        <v>0</v>
      </c>
      <c r="H129" s="50">
        <v>1</v>
      </c>
      <c r="I129" s="50">
        <v>4</v>
      </c>
      <c r="J129" s="50">
        <v>0.22500000000000001</v>
      </c>
      <c r="K129" s="50"/>
      <c r="L129" s="50">
        <v>0</v>
      </c>
      <c r="M129" s="50">
        <v>0</v>
      </c>
      <c r="N129" s="50">
        <v>1</v>
      </c>
      <c r="O129" s="50">
        <v>0</v>
      </c>
      <c r="P129" s="13">
        <v>1</v>
      </c>
      <c r="Q129" s="13">
        <v>3</v>
      </c>
      <c r="R129" s="13">
        <v>6</v>
      </c>
      <c r="T129" s="35">
        <f t="shared" si="3"/>
        <v>4</v>
      </c>
      <c r="U129" s="36">
        <f t="shared" si="4"/>
        <v>0.66666666666666663</v>
      </c>
      <c r="W129" s="20">
        <f t="shared" si="5"/>
        <v>429163</v>
      </c>
    </row>
    <row r="130" spans="1:23" x14ac:dyDescent="0.2">
      <c r="A130" s="20">
        <v>429</v>
      </c>
      <c r="B130" s="2">
        <v>429163262</v>
      </c>
      <c r="C130" s="5" t="s">
        <v>33</v>
      </c>
      <c r="D130" s="50">
        <v>0</v>
      </c>
      <c r="E130" s="50">
        <v>0</v>
      </c>
      <c r="F130" s="50">
        <v>0</v>
      </c>
      <c r="G130" s="50">
        <v>0</v>
      </c>
      <c r="H130" s="50">
        <v>2</v>
      </c>
      <c r="I130" s="50">
        <v>2</v>
      </c>
      <c r="J130" s="50">
        <v>0.1875</v>
      </c>
      <c r="K130" s="50"/>
      <c r="L130" s="50">
        <v>0</v>
      </c>
      <c r="M130" s="50">
        <v>0</v>
      </c>
      <c r="N130" s="50">
        <v>1</v>
      </c>
      <c r="O130" s="50">
        <v>0</v>
      </c>
      <c r="P130" s="13">
        <v>3</v>
      </c>
      <c r="Q130" s="13">
        <v>2</v>
      </c>
      <c r="R130" s="13">
        <v>5</v>
      </c>
      <c r="T130" s="35">
        <f t="shared" si="3"/>
        <v>5</v>
      </c>
      <c r="U130" s="36">
        <f t="shared" si="4"/>
        <v>1</v>
      </c>
      <c r="W130" s="20">
        <f t="shared" si="5"/>
        <v>429163</v>
      </c>
    </row>
    <row r="131" spans="1:23" x14ac:dyDescent="0.2">
      <c r="A131" s="20">
        <v>429</v>
      </c>
      <c r="B131" s="2">
        <v>429163274</v>
      </c>
      <c r="C131" s="5" t="s">
        <v>33</v>
      </c>
      <c r="D131" s="50">
        <v>0</v>
      </c>
      <c r="E131" s="50">
        <v>0</v>
      </c>
      <c r="F131" s="50">
        <v>0</v>
      </c>
      <c r="G131" s="50">
        <v>0</v>
      </c>
      <c r="H131" s="50">
        <v>0</v>
      </c>
      <c r="I131" s="50">
        <v>1</v>
      </c>
      <c r="J131" s="50">
        <v>3.7499999999999999E-2</v>
      </c>
      <c r="K131" s="50"/>
      <c r="L131" s="50">
        <v>0</v>
      </c>
      <c r="M131" s="50">
        <v>0</v>
      </c>
      <c r="N131" s="50">
        <v>0</v>
      </c>
      <c r="O131" s="50">
        <v>0</v>
      </c>
      <c r="P131" s="13">
        <v>0</v>
      </c>
      <c r="Q131" s="13">
        <v>1</v>
      </c>
      <c r="R131" s="13">
        <v>1</v>
      </c>
      <c r="T131" s="35">
        <f t="shared" si="3"/>
        <v>1</v>
      </c>
      <c r="U131" s="36">
        <f t="shared" si="4"/>
        <v>1</v>
      </c>
      <c r="W131" s="20">
        <f t="shared" si="5"/>
        <v>429163</v>
      </c>
    </row>
    <row r="132" spans="1:23" x14ac:dyDescent="0.2">
      <c r="A132" s="20">
        <v>429</v>
      </c>
      <c r="B132" s="2">
        <v>429163291</v>
      </c>
      <c r="C132" s="5" t="s">
        <v>33</v>
      </c>
      <c r="D132" s="50">
        <v>0</v>
      </c>
      <c r="E132" s="50">
        <v>0</v>
      </c>
      <c r="F132" s="50">
        <v>0</v>
      </c>
      <c r="G132" s="50">
        <v>0</v>
      </c>
      <c r="H132" s="50">
        <v>0</v>
      </c>
      <c r="I132" s="50">
        <v>1</v>
      </c>
      <c r="J132" s="50">
        <v>3.7499999999999999E-2</v>
      </c>
      <c r="K132" s="50"/>
      <c r="L132" s="50">
        <v>0</v>
      </c>
      <c r="M132" s="50">
        <v>0</v>
      </c>
      <c r="N132" s="50">
        <v>0</v>
      </c>
      <c r="O132" s="50">
        <v>0</v>
      </c>
      <c r="P132" s="13">
        <v>0</v>
      </c>
      <c r="Q132" s="13">
        <v>0</v>
      </c>
      <c r="R132" s="13">
        <v>1</v>
      </c>
      <c r="T132" s="35">
        <f t="shared" si="3"/>
        <v>0</v>
      </c>
      <c r="U132" s="36">
        <f t="shared" si="4"/>
        <v>0</v>
      </c>
      <c r="W132" s="20">
        <f t="shared" si="5"/>
        <v>429163</v>
      </c>
    </row>
    <row r="133" spans="1:23" x14ac:dyDescent="0.2">
      <c r="A133" s="20">
        <v>430</v>
      </c>
      <c r="B133" s="2">
        <v>430170009</v>
      </c>
      <c r="C133" s="5" t="s">
        <v>34</v>
      </c>
      <c r="D133" s="50">
        <v>0</v>
      </c>
      <c r="E133" s="50">
        <v>0</v>
      </c>
      <c r="F133" s="50">
        <v>0</v>
      </c>
      <c r="G133" s="50">
        <v>0</v>
      </c>
      <c r="H133" s="50">
        <v>1</v>
      </c>
      <c r="I133" s="50">
        <v>1</v>
      </c>
      <c r="J133" s="50">
        <v>7.4999999999999997E-2</v>
      </c>
      <c r="K133" s="50"/>
      <c r="L133" s="50">
        <v>0</v>
      </c>
      <c r="M133" s="50">
        <v>0</v>
      </c>
      <c r="N133" s="50">
        <v>0</v>
      </c>
      <c r="O133" s="50">
        <v>0</v>
      </c>
      <c r="P133" s="13">
        <v>0</v>
      </c>
      <c r="Q133" s="13">
        <v>0</v>
      </c>
      <c r="R133" s="13">
        <v>2</v>
      </c>
      <c r="T133" s="35">
        <f t="shared" si="3"/>
        <v>0</v>
      </c>
      <c r="U133" s="36">
        <f t="shared" si="4"/>
        <v>0</v>
      </c>
      <c r="W133" s="20">
        <f t="shared" si="5"/>
        <v>430170</v>
      </c>
    </row>
    <row r="134" spans="1:23" x14ac:dyDescent="0.2">
      <c r="A134" s="20">
        <v>430</v>
      </c>
      <c r="B134" s="2">
        <v>430170014</v>
      </c>
      <c r="C134" s="5" t="s">
        <v>34</v>
      </c>
      <c r="D134" s="50">
        <v>0</v>
      </c>
      <c r="E134" s="50">
        <v>0</v>
      </c>
      <c r="F134" s="50">
        <v>0</v>
      </c>
      <c r="G134" s="50">
        <v>0</v>
      </c>
      <c r="H134" s="50">
        <v>9</v>
      </c>
      <c r="I134" s="50">
        <v>24</v>
      </c>
      <c r="J134" s="50">
        <v>1.2375</v>
      </c>
      <c r="K134" s="50"/>
      <c r="L134" s="50">
        <v>0</v>
      </c>
      <c r="M134" s="50">
        <v>0</v>
      </c>
      <c r="N134" s="50">
        <v>0</v>
      </c>
      <c r="O134" s="50">
        <v>0</v>
      </c>
      <c r="P134" s="13">
        <v>0</v>
      </c>
      <c r="Q134" s="13">
        <v>2</v>
      </c>
      <c r="R134" s="13">
        <v>33</v>
      </c>
      <c r="T134" s="35">
        <f t="shared" si="3"/>
        <v>2</v>
      </c>
      <c r="U134" s="36">
        <f t="shared" si="4"/>
        <v>6.0606060606060608E-2</v>
      </c>
      <c r="W134" s="20">
        <f t="shared" si="5"/>
        <v>430170</v>
      </c>
    </row>
    <row r="135" spans="1:23" x14ac:dyDescent="0.2">
      <c r="A135" s="20">
        <v>430</v>
      </c>
      <c r="B135" s="2">
        <v>430170017</v>
      </c>
      <c r="C135" s="5" t="s">
        <v>34</v>
      </c>
      <c r="D135" s="50">
        <v>0</v>
      </c>
      <c r="E135" s="50">
        <v>0</v>
      </c>
      <c r="F135" s="50">
        <v>0</v>
      </c>
      <c r="G135" s="50">
        <v>0</v>
      </c>
      <c r="H135" s="50">
        <v>0</v>
      </c>
      <c r="I135" s="50">
        <v>2</v>
      </c>
      <c r="J135" s="50">
        <v>7.4999999999999997E-2</v>
      </c>
      <c r="K135" s="50"/>
      <c r="L135" s="50">
        <v>0</v>
      </c>
      <c r="M135" s="50">
        <v>0</v>
      </c>
      <c r="N135" s="50">
        <v>0</v>
      </c>
      <c r="O135" s="50">
        <v>0</v>
      </c>
      <c r="P135" s="13">
        <v>0</v>
      </c>
      <c r="Q135" s="13">
        <v>0</v>
      </c>
      <c r="R135" s="13">
        <v>2</v>
      </c>
      <c r="T135" s="35">
        <f t="shared" si="3"/>
        <v>0</v>
      </c>
      <c r="U135" s="36">
        <f t="shared" si="4"/>
        <v>0</v>
      </c>
      <c r="W135" s="20">
        <f t="shared" si="5"/>
        <v>430170</v>
      </c>
    </row>
    <row r="136" spans="1:23" x14ac:dyDescent="0.2">
      <c r="A136" s="20">
        <v>430</v>
      </c>
      <c r="B136" s="2">
        <v>430170025</v>
      </c>
      <c r="C136" s="5" t="s">
        <v>34</v>
      </c>
      <c r="D136" s="50">
        <v>0</v>
      </c>
      <c r="E136" s="50">
        <v>0</v>
      </c>
      <c r="F136" s="50">
        <v>0</v>
      </c>
      <c r="G136" s="50">
        <v>0</v>
      </c>
      <c r="H136" s="50">
        <v>0</v>
      </c>
      <c r="I136" s="50">
        <v>1</v>
      </c>
      <c r="J136" s="50">
        <v>3.7499999999999999E-2</v>
      </c>
      <c r="K136" s="50"/>
      <c r="L136" s="50">
        <v>0</v>
      </c>
      <c r="M136" s="50">
        <v>0</v>
      </c>
      <c r="N136" s="50">
        <v>0</v>
      </c>
      <c r="O136" s="50">
        <v>0</v>
      </c>
      <c r="P136" s="13">
        <v>0</v>
      </c>
      <c r="Q136" s="13">
        <v>0</v>
      </c>
      <c r="R136" s="13">
        <v>1</v>
      </c>
      <c r="T136" s="35">
        <f t="shared" si="3"/>
        <v>0</v>
      </c>
      <c r="U136" s="36">
        <f t="shared" si="4"/>
        <v>0</v>
      </c>
      <c r="W136" s="20">
        <f t="shared" si="5"/>
        <v>430170</v>
      </c>
    </row>
    <row r="137" spans="1:23" x14ac:dyDescent="0.2">
      <c r="A137" s="20">
        <v>430</v>
      </c>
      <c r="B137" s="2">
        <v>430170031</v>
      </c>
      <c r="C137" s="5" t="s">
        <v>34</v>
      </c>
      <c r="D137" s="50">
        <v>0</v>
      </c>
      <c r="E137" s="50">
        <v>0</v>
      </c>
      <c r="F137" s="50">
        <v>0</v>
      </c>
      <c r="G137" s="50">
        <v>0</v>
      </c>
      <c r="H137" s="50">
        <v>0</v>
      </c>
      <c r="I137" s="50">
        <v>2</v>
      </c>
      <c r="J137" s="50">
        <v>7.4999999999999997E-2</v>
      </c>
      <c r="K137" s="50"/>
      <c r="L137" s="50">
        <v>0</v>
      </c>
      <c r="M137" s="50">
        <v>0</v>
      </c>
      <c r="N137" s="50">
        <v>0</v>
      </c>
      <c r="O137" s="50">
        <v>0</v>
      </c>
      <c r="P137" s="13">
        <v>0</v>
      </c>
      <c r="Q137" s="13">
        <v>0</v>
      </c>
      <c r="R137" s="13">
        <v>2</v>
      </c>
      <c r="T137" s="35">
        <f t="shared" si="3"/>
        <v>0</v>
      </c>
      <c r="U137" s="36">
        <f t="shared" si="4"/>
        <v>0</v>
      </c>
      <c r="W137" s="20">
        <f t="shared" si="5"/>
        <v>430170</v>
      </c>
    </row>
    <row r="138" spans="1:23" x14ac:dyDescent="0.2">
      <c r="A138" s="20">
        <v>430</v>
      </c>
      <c r="B138" s="2">
        <v>430170056</v>
      </c>
      <c r="C138" s="5" t="s">
        <v>34</v>
      </c>
      <c r="D138" s="50">
        <v>0</v>
      </c>
      <c r="E138" s="50">
        <v>0</v>
      </c>
      <c r="F138" s="50">
        <v>0</v>
      </c>
      <c r="G138" s="50">
        <v>0</v>
      </c>
      <c r="H138" s="50">
        <v>0</v>
      </c>
      <c r="I138" s="50">
        <v>2</v>
      </c>
      <c r="J138" s="50">
        <v>7.4999999999999997E-2</v>
      </c>
      <c r="K138" s="50"/>
      <c r="L138" s="50">
        <v>0</v>
      </c>
      <c r="M138" s="50">
        <v>0</v>
      </c>
      <c r="N138" s="50">
        <v>0</v>
      </c>
      <c r="O138" s="50">
        <v>0</v>
      </c>
      <c r="P138" s="13">
        <v>0</v>
      </c>
      <c r="Q138" s="13">
        <v>0</v>
      </c>
      <c r="R138" s="13">
        <v>2</v>
      </c>
      <c r="T138" s="35">
        <f t="shared" ref="T138:T201" si="6">P138+Q138</f>
        <v>0</v>
      </c>
      <c r="U138" s="36">
        <f t="shared" ref="U138:U201" si="7">T138/R138</f>
        <v>0</v>
      </c>
      <c r="W138" s="20">
        <f t="shared" si="5"/>
        <v>430170</v>
      </c>
    </row>
    <row r="139" spans="1:23" x14ac:dyDescent="0.2">
      <c r="A139" s="20">
        <v>430</v>
      </c>
      <c r="B139" s="2">
        <v>430170064</v>
      </c>
      <c r="C139" s="5" t="s">
        <v>34</v>
      </c>
      <c r="D139" s="50">
        <v>0</v>
      </c>
      <c r="E139" s="50">
        <v>0</v>
      </c>
      <c r="F139" s="50">
        <v>0</v>
      </c>
      <c r="G139" s="50">
        <v>0</v>
      </c>
      <c r="H139" s="50">
        <v>23</v>
      </c>
      <c r="I139" s="50">
        <v>23</v>
      </c>
      <c r="J139" s="50">
        <v>1.7250000000000001</v>
      </c>
      <c r="K139" s="50"/>
      <c r="L139" s="50">
        <v>0</v>
      </c>
      <c r="M139" s="50">
        <v>0</v>
      </c>
      <c r="N139" s="50">
        <v>0</v>
      </c>
      <c r="O139" s="50">
        <v>0</v>
      </c>
      <c r="P139" s="13">
        <v>0</v>
      </c>
      <c r="Q139" s="13">
        <v>0</v>
      </c>
      <c r="R139" s="13">
        <v>46</v>
      </c>
      <c r="T139" s="35">
        <f t="shared" si="6"/>
        <v>0</v>
      </c>
      <c r="U139" s="36">
        <f t="shared" si="7"/>
        <v>0</v>
      </c>
      <c r="W139" s="20">
        <f t="shared" ref="W139:W202" si="8">VALUE(IF($B139&lt;499999999,MID($B139,1,3)*1000+MID($B139,4,3),MID($B139,1,4)*1000+MID($B139,5,3)))</f>
        <v>430170</v>
      </c>
    </row>
    <row r="140" spans="1:23" x14ac:dyDescent="0.2">
      <c r="A140" s="20">
        <v>430</v>
      </c>
      <c r="B140" s="2">
        <v>430170100</v>
      </c>
      <c r="C140" s="5" t="s">
        <v>34</v>
      </c>
      <c r="D140" s="50">
        <v>0</v>
      </c>
      <c r="E140" s="50">
        <v>0</v>
      </c>
      <c r="F140" s="50">
        <v>0</v>
      </c>
      <c r="G140" s="50">
        <v>0</v>
      </c>
      <c r="H140" s="50">
        <v>11</v>
      </c>
      <c r="I140" s="50">
        <v>42</v>
      </c>
      <c r="J140" s="50">
        <v>1.9875</v>
      </c>
      <c r="K140" s="50"/>
      <c r="L140" s="50">
        <v>0</v>
      </c>
      <c r="M140" s="50">
        <v>0</v>
      </c>
      <c r="N140" s="50">
        <v>0</v>
      </c>
      <c r="O140" s="50">
        <v>0</v>
      </c>
      <c r="P140" s="13">
        <v>1</v>
      </c>
      <c r="Q140" s="13">
        <v>6</v>
      </c>
      <c r="R140" s="13">
        <v>53</v>
      </c>
      <c r="T140" s="35">
        <f t="shared" si="6"/>
        <v>7</v>
      </c>
      <c r="U140" s="36">
        <f t="shared" si="7"/>
        <v>0.13207547169811321</v>
      </c>
      <c r="W140" s="20">
        <f t="shared" si="8"/>
        <v>430170</v>
      </c>
    </row>
    <row r="141" spans="1:23" x14ac:dyDescent="0.2">
      <c r="A141" s="20">
        <v>430</v>
      </c>
      <c r="B141" s="2">
        <v>430170101</v>
      </c>
      <c r="C141" s="5" t="s">
        <v>34</v>
      </c>
      <c r="D141" s="50">
        <v>0</v>
      </c>
      <c r="E141" s="50">
        <v>0</v>
      </c>
      <c r="F141" s="50">
        <v>0</v>
      </c>
      <c r="G141" s="50">
        <v>0</v>
      </c>
      <c r="H141" s="50">
        <v>1</v>
      </c>
      <c r="I141" s="50">
        <v>0</v>
      </c>
      <c r="J141" s="50">
        <v>3.7499999999999999E-2</v>
      </c>
      <c r="K141" s="50"/>
      <c r="L141" s="50">
        <v>0</v>
      </c>
      <c r="M141" s="50">
        <v>0</v>
      </c>
      <c r="N141" s="50">
        <v>0</v>
      </c>
      <c r="O141" s="50">
        <v>0</v>
      </c>
      <c r="P141" s="13">
        <v>0</v>
      </c>
      <c r="Q141" s="13">
        <v>0</v>
      </c>
      <c r="R141" s="13">
        <v>1</v>
      </c>
      <c r="T141" s="35">
        <f t="shared" si="6"/>
        <v>0</v>
      </c>
      <c r="U141" s="36">
        <f t="shared" si="7"/>
        <v>0</v>
      </c>
      <c r="W141" s="20">
        <f t="shared" si="8"/>
        <v>430170</v>
      </c>
    </row>
    <row r="142" spans="1:23" x14ac:dyDescent="0.2">
      <c r="A142" s="20">
        <v>430</v>
      </c>
      <c r="B142" s="2">
        <v>430170110</v>
      </c>
      <c r="C142" s="5" t="s">
        <v>34</v>
      </c>
      <c r="D142" s="50">
        <v>0</v>
      </c>
      <c r="E142" s="50">
        <v>0</v>
      </c>
      <c r="F142" s="50">
        <v>0</v>
      </c>
      <c r="G142" s="50">
        <v>0</v>
      </c>
      <c r="H142" s="50">
        <v>12</v>
      </c>
      <c r="I142" s="50">
        <v>34</v>
      </c>
      <c r="J142" s="50">
        <v>1.7250000000000001</v>
      </c>
      <c r="K142" s="50"/>
      <c r="L142" s="50">
        <v>0</v>
      </c>
      <c r="M142" s="50">
        <v>0</v>
      </c>
      <c r="N142" s="50">
        <v>0</v>
      </c>
      <c r="O142" s="50">
        <v>0</v>
      </c>
      <c r="P142" s="13">
        <v>1</v>
      </c>
      <c r="Q142" s="13">
        <v>0</v>
      </c>
      <c r="R142" s="13">
        <v>46</v>
      </c>
      <c r="T142" s="35">
        <f t="shared" si="6"/>
        <v>1</v>
      </c>
      <c r="U142" s="36">
        <f t="shared" si="7"/>
        <v>2.1739130434782608E-2</v>
      </c>
      <c r="W142" s="20">
        <f t="shared" si="8"/>
        <v>430170</v>
      </c>
    </row>
    <row r="143" spans="1:23" x14ac:dyDescent="0.2">
      <c r="A143" s="20">
        <v>430</v>
      </c>
      <c r="B143" s="2">
        <v>430170125</v>
      </c>
      <c r="C143" s="5" t="s">
        <v>34</v>
      </c>
      <c r="D143" s="50">
        <v>0</v>
      </c>
      <c r="E143" s="50">
        <v>0</v>
      </c>
      <c r="F143" s="50">
        <v>0</v>
      </c>
      <c r="G143" s="50">
        <v>0</v>
      </c>
      <c r="H143" s="50">
        <v>0</v>
      </c>
      <c r="I143" s="50">
        <v>4</v>
      </c>
      <c r="J143" s="50">
        <v>0.15</v>
      </c>
      <c r="K143" s="50"/>
      <c r="L143" s="50">
        <v>0</v>
      </c>
      <c r="M143" s="50">
        <v>0</v>
      </c>
      <c r="N143" s="50">
        <v>0</v>
      </c>
      <c r="O143" s="50">
        <v>0</v>
      </c>
      <c r="P143" s="13">
        <v>0</v>
      </c>
      <c r="Q143" s="13">
        <v>0</v>
      </c>
      <c r="R143" s="13">
        <v>4</v>
      </c>
      <c r="T143" s="35">
        <f t="shared" si="6"/>
        <v>0</v>
      </c>
      <c r="U143" s="36">
        <f t="shared" si="7"/>
        <v>0</v>
      </c>
      <c r="W143" s="20">
        <f t="shared" si="8"/>
        <v>430170</v>
      </c>
    </row>
    <row r="144" spans="1:23" x14ac:dyDescent="0.2">
      <c r="A144" s="20">
        <v>430</v>
      </c>
      <c r="B144" s="2">
        <v>430170136</v>
      </c>
      <c r="C144" s="5" t="s">
        <v>34</v>
      </c>
      <c r="D144" s="50">
        <v>0</v>
      </c>
      <c r="E144" s="50">
        <v>0</v>
      </c>
      <c r="F144" s="50">
        <v>0</v>
      </c>
      <c r="G144" s="50">
        <v>0</v>
      </c>
      <c r="H144" s="50">
        <v>1</v>
      </c>
      <c r="I144" s="50">
        <v>1</v>
      </c>
      <c r="J144" s="50">
        <v>7.4999999999999997E-2</v>
      </c>
      <c r="K144" s="50"/>
      <c r="L144" s="50">
        <v>0</v>
      </c>
      <c r="M144" s="50">
        <v>0</v>
      </c>
      <c r="N144" s="50">
        <v>0</v>
      </c>
      <c r="O144" s="50">
        <v>0</v>
      </c>
      <c r="P144" s="13">
        <v>0</v>
      </c>
      <c r="Q144" s="13">
        <v>0</v>
      </c>
      <c r="R144" s="13">
        <v>2</v>
      </c>
      <c r="T144" s="35">
        <f t="shared" si="6"/>
        <v>0</v>
      </c>
      <c r="U144" s="36">
        <f t="shared" si="7"/>
        <v>0</v>
      </c>
      <c r="W144" s="20">
        <f t="shared" si="8"/>
        <v>430170</v>
      </c>
    </row>
    <row r="145" spans="1:23" x14ac:dyDescent="0.2">
      <c r="A145" s="20">
        <v>430</v>
      </c>
      <c r="B145" s="2">
        <v>430170138</v>
      </c>
      <c r="C145" s="5" t="s">
        <v>34</v>
      </c>
      <c r="D145" s="50">
        <v>0</v>
      </c>
      <c r="E145" s="50">
        <v>0</v>
      </c>
      <c r="F145" s="50">
        <v>0</v>
      </c>
      <c r="G145" s="50">
        <v>0</v>
      </c>
      <c r="H145" s="50">
        <v>0</v>
      </c>
      <c r="I145" s="50">
        <v>1</v>
      </c>
      <c r="J145" s="50">
        <v>3.7499999999999999E-2</v>
      </c>
      <c r="K145" s="50"/>
      <c r="L145" s="50">
        <v>0</v>
      </c>
      <c r="M145" s="50">
        <v>0</v>
      </c>
      <c r="N145" s="50">
        <v>0</v>
      </c>
      <c r="O145" s="50">
        <v>0</v>
      </c>
      <c r="P145" s="13">
        <v>0</v>
      </c>
      <c r="Q145" s="13">
        <v>0</v>
      </c>
      <c r="R145" s="13">
        <v>1</v>
      </c>
      <c r="T145" s="35">
        <f t="shared" si="6"/>
        <v>0</v>
      </c>
      <c r="U145" s="36">
        <f t="shared" si="7"/>
        <v>0</v>
      </c>
      <c r="W145" s="20">
        <f t="shared" si="8"/>
        <v>430170</v>
      </c>
    </row>
    <row r="146" spans="1:23" x14ac:dyDescent="0.2">
      <c r="A146" s="20">
        <v>430</v>
      </c>
      <c r="B146" s="2">
        <v>430170139</v>
      </c>
      <c r="C146" s="5" t="s">
        <v>34</v>
      </c>
      <c r="D146" s="50">
        <v>0</v>
      </c>
      <c r="E146" s="50">
        <v>0</v>
      </c>
      <c r="F146" s="50">
        <v>0</v>
      </c>
      <c r="G146" s="50">
        <v>0</v>
      </c>
      <c r="H146" s="50">
        <v>6</v>
      </c>
      <c r="I146" s="50">
        <v>13</v>
      </c>
      <c r="J146" s="50">
        <v>0.71250000000000002</v>
      </c>
      <c r="K146" s="50"/>
      <c r="L146" s="50">
        <v>0</v>
      </c>
      <c r="M146" s="50">
        <v>0</v>
      </c>
      <c r="N146" s="50">
        <v>0</v>
      </c>
      <c r="O146" s="50">
        <v>0</v>
      </c>
      <c r="P146" s="13">
        <v>0</v>
      </c>
      <c r="Q146" s="13">
        <v>0</v>
      </c>
      <c r="R146" s="13">
        <v>19</v>
      </c>
      <c r="T146" s="35">
        <f t="shared" si="6"/>
        <v>0</v>
      </c>
      <c r="U146" s="36">
        <f t="shared" si="7"/>
        <v>0</v>
      </c>
      <c r="W146" s="20">
        <f t="shared" si="8"/>
        <v>430170</v>
      </c>
    </row>
    <row r="147" spans="1:23" x14ac:dyDescent="0.2">
      <c r="A147" s="20">
        <v>430</v>
      </c>
      <c r="B147" s="2">
        <v>430170141</v>
      </c>
      <c r="C147" s="5" t="s">
        <v>34</v>
      </c>
      <c r="D147" s="50">
        <v>0</v>
      </c>
      <c r="E147" s="50">
        <v>0</v>
      </c>
      <c r="F147" s="50">
        <v>0</v>
      </c>
      <c r="G147" s="50">
        <v>0</v>
      </c>
      <c r="H147" s="50">
        <v>40</v>
      </c>
      <c r="I147" s="50">
        <v>36</v>
      </c>
      <c r="J147" s="50">
        <v>2.8875000000000002</v>
      </c>
      <c r="K147" s="50"/>
      <c r="L147" s="50">
        <v>0</v>
      </c>
      <c r="M147" s="50">
        <v>0</v>
      </c>
      <c r="N147" s="50">
        <v>1</v>
      </c>
      <c r="O147" s="50">
        <v>0</v>
      </c>
      <c r="P147" s="13">
        <v>3</v>
      </c>
      <c r="Q147" s="13">
        <v>3</v>
      </c>
      <c r="R147" s="13">
        <v>77</v>
      </c>
      <c r="T147" s="35">
        <f t="shared" si="6"/>
        <v>6</v>
      </c>
      <c r="U147" s="36">
        <f t="shared" si="7"/>
        <v>7.792207792207792E-2</v>
      </c>
      <c r="W147" s="20">
        <f t="shared" si="8"/>
        <v>430170</v>
      </c>
    </row>
    <row r="148" spans="1:23" x14ac:dyDescent="0.2">
      <c r="A148" s="20">
        <v>430</v>
      </c>
      <c r="B148" s="2">
        <v>430170153</v>
      </c>
      <c r="C148" s="5" t="s">
        <v>34</v>
      </c>
      <c r="D148" s="50">
        <v>0</v>
      </c>
      <c r="E148" s="50">
        <v>0</v>
      </c>
      <c r="F148" s="50">
        <v>0</v>
      </c>
      <c r="G148" s="50">
        <v>0</v>
      </c>
      <c r="H148" s="50">
        <v>0</v>
      </c>
      <c r="I148" s="50">
        <v>2</v>
      </c>
      <c r="J148" s="50">
        <v>7.4999999999999997E-2</v>
      </c>
      <c r="K148" s="50"/>
      <c r="L148" s="50">
        <v>0</v>
      </c>
      <c r="M148" s="50">
        <v>0</v>
      </c>
      <c r="N148" s="50">
        <v>0</v>
      </c>
      <c r="O148" s="50">
        <v>0</v>
      </c>
      <c r="P148" s="13">
        <v>0</v>
      </c>
      <c r="Q148" s="13">
        <v>0</v>
      </c>
      <c r="R148" s="13">
        <v>2</v>
      </c>
      <c r="T148" s="35">
        <f t="shared" si="6"/>
        <v>0</v>
      </c>
      <c r="U148" s="36">
        <f t="shared" si="7"/>
        <v>0</v>
      </c>
      <c r="W148" s="20">
        <f t="shared" si="8"/>
        <v>430170</v>
      </c>
    </row>
    <row r="149" spans="1:23" x14ac:dyDescent="0.2">
      <c r="A149" s="20">
        <v>430</v>
      </c>
      <c r="B149" s="2">
        <v>430170158</v>
      </c>
      <c r="C149" s="5" t="s">
        <v>34</v>
      </c>
      <c r="D149" s="50">
        <v>0</v>
      </c>
      <c r="E149" s="50">
        <v>0</v>
      </c>
      <c r="F149" s="50">
        <v>0</v>
      </c>
      <c r="G149" s="50">
        <v>0</v>
      </c>
      <c r="H149" s="50">
        <v>1</v>
      </c>
      <c r="I149" s="50">
        <v>3</v>
      </c>
      <c r="J149" s="50">
        <v>0.15</v>
      </c>
      <c r="K149" s="50"/>
      <c r="L149" s="50">
        <v>0</v>
      </c>
      <c r="M149" s="50">
        <v>0</v>
      </c>
      <c r="N149" s="50">
        <v>0</v>
      </c>
      <c r="O149" s="50">
        <v>0</v>
      </c>
      <c r="P149" s="13">
        <v>0</v>
      </c>
      <c r="Q149" s="13">
        <v>0</v>
      </c>
      <c r="R149" s="13">
        <v>4</v>
      </c>
      <c r="T149" s="35">
        <f t="shared" si="6"/>
        <v>0</v>
      </c>
      <c r="U149" s="36">
        <f t="shared" si="7"/>
        <v>0</v>
      </c>
      <c r="W149" s="20">
        <f t="shared" si="8"/>
        <v>430170</v>
      </c>
    </row>
    <row r="150" spans="1:23" x14ac:dyDescent="0.2">
      <c r="A150" s="20">
        <v>430</v>
      </c>
      <c r="B150" s="2">
        <v>430170170</v>
      </c>
      <c r="C150" s="5" t="s">
        <v>34</v>
      </c>
      <c r="D150" s="50">
        <v>0</v>
      </c>
      <c r="E150" s="50">
        <v>0</v>
      </c>
      <c r="F150" s="50">
        <v>0</v>
      </c>
      <c r="G150" s="50">
        <v>0</v>
      </c>
      <c r="H150" s="50">
        <v>246</v>
      </c>
      <c r="I150" s="50">
        <v>159</v>
      </c>
      <c r="J150" s="50">
        <v>15.1875</v>
      </c>
      <c r="K150" s="50"/>
      <c r="L150" s="50">
        <v>0</v>
      </c>
      <c r="M150" s="50">
        <v>0</v>
      </c>
      <c r="N150" s="50">
        <v>0</v>
      </c>
      <c r="O150" s="50">
        <v>0</v>
      </c>
      <c r="P150" s="13">
        <v>15</v>
      </c>
      <c r="Q150" s="13">
        <v>7</v>
      </c>
      <c r="R150" s="13">
        <v>405</v>
      </c>
      <c r="T150" s="35">
        <f t="shared" si="6"/>
        <v>22</v>
      </c>
      <c r="U150" s="36">
        <f t="shared" si="7"/>
        <v>5.4320987654320987E-2</v>
      </c>
      <c r="W150" s="20">
        <f t="shared" si="8"/>
        <v>430170</v>
      </c>
    </row>
    <row r="151" spans="1:23" x14ac:dyDescent="0.2">
      <c r="A151" s="20">
        <v>430</v>
      </c>
      <c r="B151" s="2">
        <v>430170174</v>
      </c>
      <c r="C151" s="5" t="s">
        <v>34</v>
      </c>
      <c r="D151" s="50">
        <v>0</v>
      </c>
      <c r="E151" s="50">
        <v>0</v>
      </c>
      <c r="F151" s="50">
        <v>0</v>
      </c>
      <c r="G151" s="50">
        <v>0</v>
      </c>
      <c r="H151" s="50">
        <v>8</v>
      </c>
      <c r="I151" s="50">
        <v>3</v>
      </c>
      <c r="J151" s="50">
        <v>0.41249999999999998</v>
      </c>
      <c r="K151" s="50"/>
      <c r="L151" s="50">
        <v>0</v>
      </c>
      <c r="M151" s="50">
        <v>0</v>
      </c>
      <c r="N151" s="50">
        <v>0</v>
      </c>
      <c r="O151" s="50">
        <v>0</v>
      </c>
      <c r="P151" s="13">
        <v>1</v>
      </c>
      <c r="Q151" s="13">
        <v>0</v>
      </c>
      <c r="R151" s="13">
        <v>11</v>
      </c>
      <c r="T151" s="35">
        <f t="shared" si="6"/>
        <v>1</v>
      </c>
      <c r="U151" s="36">
        <f t="shared" si="7"/>
        <v>9.0909090909090912E-2</v>
      </c>
      <c r="W151" s="20">
        <f t="shared" si="8"/>
        <v>430170</v>
      </c>
    </row>
    <row r="152" spans="1:23" x14ac:dyDescent="0.2">
      <c r="A152" s="20">
        <v>430</v>
      </c>
      <c r="B152" s="2">
        <v>430170177</v>
      </c>
      <c r="C152" s="5" t="s">
        <v>34</v>
      </c>
      <c r="D152" s="50">
        <v>0</v>
      </c>
      <c r="E152" s="50">
        <v>0</v>
      </c>
      <c r="F152" s="50">
        <v>0</v>
      </c>
      <c r="G152" s="50">
        <v>0</v>
      </c>
      <c r="H152" s="50">
        <v>2</v>
      </c>
      <c r="I152" s="50">
        <v>3</v>
      </c>
      <c r="J152" s="50">
        <v>0.1875</v>
      </c>
      <c r="K152" s="50"/>
      <c r="L152" s="50">
        <v>0</v>
      </c>
      <c r="M152" s="50">
        <v>0</v>
      </c>
      <c r="N152" s="50">
        <v>0</v>
      </c>
      <c r="O152" s="50">
        <v>0</v>
      </c>
      <c r="P152" s="13">
        <v>0</v>
      </c>
      <c r="Q152" s="13">
        <v>0</v>
      </c>
      <c r="R152" s="13">
        <v>5</v>
      </c>
      <c r="T152" s="35">
        <f t="shared" si="6"/>
        <v>0</v>
      </c>
      <c r="U152" s="36">
        <f t="shared" si="7"/>
        <v>0</v>
      </c>
      <c r="W152" s="20">
        <f t="shared" si="8"/>
        <v>430170</v>
      </c>
    </row>
    <row r="153" spans="1:23" x14ac:dyDescent="0.2">
      <c r="A153" s="20">
        <v>430</v>
      </c>
      <c r="B153" s="2">
        <v>430170198</v>
      </c>
      <c r="C153" s="5" t="s">
        <v>34</v>
      </c>
      <c r="D153" s="50">
        <v>0</v>
      </c>
      <c r="E153" s="50">
        <v>0</v>
      </c>
      <c r="F153" s="50">
        <v>0</v>
      </c>
      <c r="G153" s="50">
        <v>0</v>
      </c>
      <c r="H153" s="50">
        <v>1</v>
      </c>
      <c r="I153" s="50">
        <v>7</v>
      </c>
      <c r="J153" s="50">
        <v>0.3</v>
      </c>
      <c r="K153" s="50"/>
      <c r="L153" s="50">
        <v>0</v>
      </c>
      <c r="M153" s="50">
        <v>0</v>
      </c>
      <c r="N153" s="50">
        <v>0</v>
      </c>
      <c r="O153" s="50">
        <v>0</v>
      </c>
      <c r="P153" s="13">
        <v>0</v>
      </c>
      <c r="Q153" s="13">
        <v>0</v>
      </c>
      <c r="R153" s="13">
        <v>8</v>
      </c>
      <c r="T153" s="35">
        <f t="shared" si="6"/>
        <v>0</v>
      </c>
      <c r="U153" s="36">
        <f t="shared" si="7"/>
        <v>0</v>
      </c>
      <c r="W153" s="20">
        <f t="shared" si="8"/>
        <v>430170</v>
      </c>
    </row>
    <row r="154" spans="1:23" x14ac:dyDescent="0.2">
      <c r="A154" s="20">
        <v>430</v>
      </c>
      <c r="B154" s="2">
        <v>430170199</v>
      </c>
      <c r="C154" s="5" t="s">
        <v>34</v>
      </c>
      <c r="D154" s="50">
        <v>0</v>
      </c>
      <c r="E154" s="50">
        <v>0</v>
      </c>
      <c r="F154" s="50">
        <v>0</v>
      </c>
      <c r="G154" s="50">
        <v>0</v>
      </c>
      <c r="H154" s="50">
        <v>2</v>
      </c>
      <c r="I154" s="50">
        <v>1</v>
      </c>
      <c r="J154" s="50">
        <v>0.1125</v>
      </c>
      <c r="K154" s="50"/>
      <c r="L154" s="50">
        <v>0</v>
      </c>
      <c r="M154" s="50">
        <v>0</v>
      </c>
      <c r="N154" s="50">
        <v>0</v>
      </c>
      <c r="O154" s="50">
        <v>0</v>
      </c>
      <c r="P154" s="13">
        <v>0</v>
      </c>
      <c r="Q154" s="13">
        <v>0</v>
      </c>
      <c r="R154" s="13">
        <v>3</v>
      </c>
      <c r="T154" s="35">
        <f t="shared" si="6"/>
        <v>0</v>
      </c>
      <c r="U154" s="36">
        <f t="shared" si="7"/>
        <v>0</v>
      </c>
      <c r="W154" s="20">
        <f t="shared" si="8"/>
        <v>430170</v>
      </c>
    </row>
    <row r="155" spans="1:23" x14ac:dyDescent="0.2">
      <c r="A155" s="20">
        <v>430</v>
      </c>
      <c r="B155" s="2">
        <v>430170207</v>
      </c>
      <c r="C155" s="5" t="s">
        <v>34</v>
      </c>
      <c r="D155" s="50">
        <v>0</v>
      </c>
      <c r="E155" s="50">
        <v>0</v>
      </c>
      <c r="F155" s="50">
        <v>0</v>
      </c>
      <c r="G155" s="50">
        <v>0</v>
      </c>
      <c r="H155" s="50">
        <v>1</v>
      </c>
      <c r="I155" s="50">
        <v>3</v>
      </c>
      <c r="J155" s="50">
        <v>0.15</v>
      </c>
      <c r="K155" s="50"/>
      <c r="L155" s="50">
        <v>0</v>
      </c>
      <c r="M155" s="50">
        <v>0</v>
      </c>
      <c r="N155" s="50">
        <v>0</v>
      </c>
      <c r="O155" s="50">
        <v>0</v>
      </c>
      <c r="P155" s="13">
        <v>0</v>
      </c>
      <c r="Q155" s="13">
        <v>0</v>
      </c>
      <c r="R155" s="13">
        <v>4</v>
      </c>
      <c r="T155" s="35">
        <f t="shared" si="6"/>
        <v>0</v>
      </c>
      <c r="U155" s="36">
        <f t="shared" si="7"/>
        <v>0</v>
      </c>
      <c r="W155" s="20">
        <f t="shared" si="8"/>
        <v>430170</v>
      </c>
    </row>
    <row r="156" spans="1:23" x14ac:dyDescent="0.2">
      <c r="A156" s="20">
        <v>430</v>
      </c>
      <c r="B156" s="2">
        <v>430170213</v>
      </c>
      <c r="C156" s="5" t="s">
        <v>34</v>
      </c>
      <c r="D156" s="50">
        <v>0</v>
      </c>
      <c r="E156" s="50">
        <v>0</v>
      </c>
      <c r="F156" s="50">
        <v>0</v>
      </c>
      <c r="G156" s="50">
        <v>0</v>
      </c>
      <c r="H156" s="50">
        <v>5</v>
      </c>
      <c r="I156" s="50">
        <v>0</v>
      </c>
      <c r="J156" s="50">
        <v>0.1875</v>
      </c>
      <c r="K156" s="50"/>
      <c r="L156" s="50">
        <v>0</v>
      </c>
      <c r="M156" s="50">
        <v>0</v>
      </c>
      <c r="N156" s="50">
        <v>0</v>
      </c>
      <c r="O156" s="50">
        <v>0</v>
      </c>
      <c r="P156" s="13">
        <v>0</v>
      </c>
      <c r="Q156" s="13">
        <v>0</v>
      </c>
      <c r="R156" s="13">
        <v>5</v>
      </c>
      <c r="T156" s="35">
        <f t="shared" si="6"/>
        <v>0</v>
      </c>
      <c r="U156" s="36">
        <f t="shared" si="7"/>
        <v>0</v>
      </c>
      <c r="W156" s="20">
        <f t="shared" si="8"/>
        <v>430170</v>
      </c>
    </row>
    <row r="157" spans="1:23" x14ac:dyDescent="0.2">
      <c r="A157" s="20">
        <v>430</v>
      </c>
      <c r="B157" s="2">
        <v>430170214</v>
      </c>
      <c r="C157" s="5" t="s">
        <v>34</v>
      </c>
      <c r="D157" s="50">
        <v>0</v>
      </c>
      <c r="E157" s="50">
        <v>0</v>
      </c>
      <c r="F157" s="50">
        <v>0</v>
      </c>
      <c r="G157" s="50">
        <v>0</v>
      </c>
      <c r="H157" s="50">
        <v>0</v>
      </c>
      <c r="I157" s="50">
        <v>2</v>
      </c>
      <c r="J157" s="50">
        <v>7.4999999999999997E-2</v>
      </c>
      <c r="K157" s="50"/>
      <c r="L157" s="50">
        <v>0</v>
      </c>
      <c r="M157" s="50">
        <v>0</v>
      </c>
      <c r="N157" s="50">
        <v>0</v>
      </c>
      <c r="O157" s="50">
        <v>0</v>
      </c>
      <c r="P157" s="13">
        <v>0</v>
      </c>
      <c r="Q157" s="13">
        <v>0</v>
      </c>
      <c r="R157" s="13">
        <v>2</v>
      </c>
      <c r="T157" s="35">
        <f t="shared" si="6"/>
        <v>0</v>
      </c>
      <c r="U157" s="36">
        <f t="shared" si="7"/>
        <v>0</v>
      </c>
      <c r="W157" s="20">
        <f t="shared" si="8"/>
        <v>430170</v>
      </c>
    </row>
    <row r="158" spans="1:23" x14ac:dyDescent="0.2">
      <c r="A158" s="20">
        <v>430</v>
      </c>
      <c r="B158" s="2">
        <v>430170271</v>
      </c>
      <c r="C158" s="5" t="s">
        <v>34</v>
      </c>
      <c r="D158" s="50">
        <v>0</v>
      </c>
      <c r="E158" s="50">
        <v>0</v>
      </c>
      <c r="F158" s="50">
        <v>0</v>
      </c>
      <c r="G158" s="50">
        <v>0</v>
      </c>
      <c r="H158" s="50">
        <v>20</v>
      </c>
      <c r="I158" s="50">
        <v>66</v>
      </c>
      <c r="J158" s="50">
        <v>3.2250000000000001</v>
      </c>
      <c r="K158" s="50"/>
      <c r="L158" s="50">
        <v>0</v>
      </c>
      <c r="M158" s="50">
        <v>0</v>
      </c>
      <c r="N158" s="50">
        <v>0</v>
      </c>
      <c r="O158" s="50">
        <v>0</v>
      </c>
      <c r="P158" s="13">
        <v>1</v>
      </c>
      <c r="Q158" s="13">
        <v>2</v>
      </c>
      <c r="R158" s="13">
        <v>86</v>
      </c>
      <c r="T158" s="35">
        <f t="shared" si="6"/>
        <v>3</v>
      </c>
      <c r="U158" s="36">
        <f t="shared" si="7"/>
        <v>3.4883720930232558E-2</v>
      </c>
      <c r="W158" s="20">
        <f t="shared" si="8"/>
        <v>430170</v>
      </c>
    </row>
    <row r="159" spans="1:23" x14ac:dyDescent="0.2">
      <c r="A159" s="20">
        <v>430</v>
      </c>
      <c r="B159" s="2">
        <v>430170276</v>
      </c>
      <c r="C159" s="5" t="s">
        <v>34</v>
      </c>
      <c r="D159" s="50">
        <v>0</v>
      </c>
      <c r="E159" s="50">
        <v>0</v>
      </c>
      <c r="F159" s="50">
        <v>0</v>
      </c>
      <c r="G159" s="50">
        <v>0</v>
      </c>
      <c r="H159" s="50">
        <v>3</v>
      </c>
      <c r="I159" s="50">
        <v>0</v>
      </c>
      <c r="J159" s="50">
        <v>0.1125</v>
      </c>
      <c r="K159" s="50"/>
      <c r="L159" s="50">
        <v>0</v>
      </c>
      <c r="M159" s="50">
        <v>0</v>
      </c>
      <c r="N159" s="50">
        <v>0</v>
      </c>
      <c r="O159" s="50">
        <v>0</v>
      </c>
      <c r="P159" s="13">
        <v>0</v>
      </c>
      <c r="Q159" s="13">
        <v>0</v>
      </c>
      <c r="R159" s="13">
        <v>3</v>
      </c>
      <c r="T159" s="35">
        <f t="shared" si="6"/>
        <v>0</v>
      </c>
      <c r="U159" s="36">
        <f t="shared" si="7"/>
        <v>0</v>
      </c>
      <c r="W159" s="20">
        <f t="shared" si="8"/>
        <v>430170</v>
      </c>
    </row>
    <row r="160" spans="1:23" x14ac:dyDescent="0.2">
      <c r="A160" s="20">
        <v>430</v>
      </c>
      <c r="B160" s="2">
        <v>430170304</v>
      </c>
      <c r="C160" s="5" t="s">
        <v>34</v>
      </c>
      <c r="D160" s="50">
        <v>0</v>
      </c>
      <c r="E160" s="50">
        <v>0</v>
      </c>
      <c r="F160" s="50">
        <v>0</v>
      </c>
      <c r="G160" s="50">
        <v>0</v>
      </c>
      <c r="H160" s="50">
        <v>0</v>
      </c>
      <c r="I160" s="50">
        <v>1</v>
      </c>
      <c r="J160" s="50">
        <v>3.7499999999999999E-2</v>
      </c>
      <c r="K160" s="50"/>
      <c r="L160" s="50">
        <v>0</v>
      </c>
      <c r="M160" s="50">
        <v>0</v>
      </c>
      <c r="N160" s="50">
        <v>0</v>
      </c>
      <c r="O160" s="50">
        <v>0</v>
      </c>
      <c r="P160" s="13">
        <v>0</v>
      </c>
      <c r="Q160" s="13">
        <v>0</v>
      </c>
      <c r="R160" s="13">
        <v>1</v>
      </c>
      <c r="T160" s="35">
        <f t="shared" si="6"/>
        <v>0</v>
      </c>
      <c r="U160" s="36">
        <f t="shared" si="7"/>
        <v>0</v>
      </c>
      <c r="W160" s="20">
        <f t="shared" si="8"/>
        <v>430170</v>
      </c>
    </row>
    <row r="161" spans="1:23" x14ac:dyDescent="0.2">
      <c r="A161" s="20">
        <v>430</v>
      </c>
      <c r="B161" s="2">
        <v>430170308</v>
      </c>
      <c r="C161" s="5" t="s">
        <v>34</v>
      </c>
      <c r="D161" s="50">
        <v>0</v>
      </c>
      <c r="E161" s="50">
        <v>0</v>
      </c>
      <c r="F161" s="50">
        <v>0</v>
      </c>
      <c r="G161" s="50">
        <v>0</v>
      </c>
      <c r="H161" s="50">
        <v>1</v>
      </c>
      <c r="I161" s="50">
        <v>2</v>
      </c>
      <c r="J161" s="50">
        <v>0.1125</v>
      </c>
      <c r="K161" s="50"/>
      <c r="L161" s="50">
        <v>0</v>
      </c>
      <c r="M161" s="50">
        <v>0</v>
      </c>
      <c r="N161" s="50">
        <v>0</v>
      </c>
      <c r="O161" s="50">
        <v>0</v>
      </c>
      <c r="P161" s="13">
        <v>0</v>
      </c>
      <c r="Q161" s="13">
        <v>0</v>
      </c>
      <c r="R161" s="13">
        <v>3</v>
      </c>
      <c r="T161" s="35">
        <f t="shared" si="6"/>
        <v>0</v>
      </c>
      <c r="U161" s="36">
        <f t="shared" si="7"/>
        <v>0</v>
      </c>
      <c r="W161" s="20">
        <f t="shared" si="8"/>
        <v>430170</v>
      </c>
    </row>
    <row r="162" spans="1:23" x14ac:dyDescent="0.2">
      <c r="A162" s="20">
        <v>430</v>
      </c>
      <c r="B162" s="2">
        <v>430170314</v>
      </c>
      <c r="C162" s="5" t="s">
        <v>34</v>
      </c>
      <c r="D162" s="50">
        <v>0</v>
      </c>
      <c r="E162" s="50">
        <v>0</v>
      </c>
      <c r="F162" s="50">
        <v>0</v>
      </c>
      <c r="G162" s="50">
        <v>0</v>
      </c>
      <c r="H162" s="50">
        <v>1</v>
      </c>
      <c r="I162" s="50">
        <v>1</v>
      </c>
      <c r="J162" s="50">
        <v>7.4999999999999997E-2</v>
      </c>
      <c r="K162" s="50"/>
      <c r="L162" s="50">
        <v>0</v>
      </c>
      <c r="M162" s="50">
        <v>0</v>
      </c>
      <c r="N162" s="50">
        <v>0</v>
      </c>
      <c r="O162" s="50">
        <v>0</v>
      </c>
      <c r="P162" s="13">
        <v>0</v>
      </c>
      <c r="Q162" s="13">
        <v>0</v>
      </c>
      <c r="R162" s="13">
        <v>2</v>
      </c>
      <c r="T162" s="35">
        <f t="shared" si="6"/>
        <v>0</v>
      </c>
      <c r="U162" s="36">
        <f t="shared" si="7"/>
        <v>0</v>
      </c>
      <c r="W162" s="20">
        <f t="shared" si="8"/>
        <v>430170</v>
      </c>
    </row>
    <row r="163" spans="1:23" x14ac:dyDescent="0.2">
      <c r="A163" s="20">
        <v>430</v>
      </c>
      <c r="B163" s="2">
        <v>430170317</v>
      </c>
      <c r="C163" s="5" t="s">
        <v>34</v>
      </c>
      <c r="D163" s="50">
        <v>0</v>
      </c>
      <c r="E163" s="50">
        <v>0</v>
      </c>
      <c r="F163" s="50">
        <v>0</v>
      </c>
      <c r="G163" s="50">
        <v>0</v>
      </c>
      <c r="H163" s="50">
        <v>0</v>
      </c>
      <c r="I163" s="50">
        <v>1</v>
      </c>
      <c r="J163" s="50">
        <v>3.7499999999999999E-2</v>
      </c>
      <c r="K163" s="50"/>
      <c r="L163" s="50">
        <v>0</v>
      </c>
      <c r="M163" s="50">
        <v>0</v>
      </c>
      <c r="N163" s="50">
        <v>0</v>
      </c>
      <c r="O163" s="50">
        <v>0</v>
      </c>
      <c r="P163" s="13">
        <v>0</v>
      </c>
      <c r="Q163" s="13">
        <v>0</v>
      </c>
      <c r="R163" s="13">
        <v>1</v>
      </c>
      <c r="T163" s="35">
        <f t="shared" si="6"/>
        <v>0</v>
      </c>
      <c r="U163" s="36">
        <f t="shared" si="7"/>
        <v>0</v>
      </c>
      <c r="W163" s="20">
        <f t="shared" si="8"/>
        <v>430170</v>
      </c>
    </row>
    <row r="164" spans="1:23" x14ac:dyDescent="0.2">
      <c r="A164" s="20">
        <v>430</v>
      </c>
      <c r="B164" s="2">
        <v>430170321</v>
      </c>
      <c r="C164" s="5" t="s">
        <v>34</v>
      </c>
      <c r="D164" s="50">
        <v>0</v>
      </c>
      <c r="E164" s="50">
        <v>0</v>
      </c>
      <c r="F164" s="50">
        <v>0</v>
      </c>
      <c r="G164" s="50">
        <v>0</v>
      </c>
      <c r="H164" s="50">
        <v>4</v>
      </c>
      <c r="I164" s="50">
        <v>3</v>
      </c>
      <c r="J164" s="50">
        <v>0.26250000000000001</v>
      </c>
      <c r="K164" s="50"/>
      <c r="L164" s="50">
        <v>0</v>
      </c>
      <c r="M164" s="50">
        <v>0</v>
      </c>
      <c r="N164" s="50">
        <v>0</v>
      </c>
      <c r="O164" s="50">
        <v>0</v>
      </c>
      <c r="P164" s="13">
        <v>0</v>
      </c>
      <c r="Q164" s="13">
        <v>0</v>
      </c>
      <c r="R164" s="13">
        <v>7</v>
      </c>
      <c r="T164" s="35">
        <f t="shared" si="6"/>
        <v>0</v>
      </c>
      <c r="U164" s="36">
        <f t="shared" si="7"/>
        <v>0</v>
      </c>
      <c r="W164" s="20">
        <f t="shared" si="8"/>
        <v>430170</v>
      </c>
    </row>
    <row r="165" spans="1:23" x14ac:dyDescent="0.2">
      <c r="A165" s="20">
        <v>430</v>
      </c>
      <c r="B165" s="2">
        <v>430170322</v>
      </c>
      <c r="C165" s="5" t="s">
        <v>34</v>
      </c>
      <c r="D165" s="50">
        <v>0</v>
      </c>
      <c r="E165" s="50">
        <v>0</v>
      </c>
      <c r="F165" s="50">
        <v>0</v>
      </c>
      <c r="G165" s="50">
        <v>0</v>
      </c>
      <c r="H165" s="50">
        <v>6</v>
      </c>
      <c r="I165" s="50">
        <v>9</v>
      </c>
      <c r="J165" s="50">
        <v>0.5625</v>
      </c>
      <c r="K165" s="50"/>
      <c r="L165" s="50">
        <v>0</v>
      </c>
      <c r="M165" s="50">
        <v>0</v>
      </c>
      <c r="N165" s="50">
        <v>0</v>
      </c>
      <c r="O165" s="50">
        <v>0</v>
      </c>
      <c r="P165" s="13">
        <v>0</v>
      </c>
      <c r="Q165" s="13">
        <v>0</v>
      </c>
      <c r="R165" s="13">
        <v>15</v>
      </c>
      <c r="T165" s="35">
        <f t="shared" si="6"/>
        <v>0</v>
      </c>
      <c r="U165" s="36">
        <f t="shared" si="7"/>
        <v>0</v>
      </c>
      <c r="W165" s="20">
        <f t="shared" si="8"/>
        <v>430170</v>
      </c>
    </row>
    <row r="166" spans="1:23" x14ac:dyDescent="0.2">
      <c r="A166" s="20">
        <v>430</v>
      </c>
      <c r="B166" s="2">
        <v>430170326</v>
      </c>
      <c r="C166" s="5" t="s">
        <v>34</v>
      </c>
      <c r="D166" s="50">
        <v>0</v>
      </c>
      <c r="E166" s="50">
        <v>0</v>
      </c>
      <c r="F166" s="50">
        <v>0</v>
      </c>
      <c r="G166" s="50">
        <v>0</v>
      </c>
      <c r="H166" s="50">
        <v>1</v>
      </c>
      <c r="I166" s="50">
        <v>2</v>
      </c>
      <c r="J166" s="50">
        <v>0.1125</v>
      </c>
      <c r="K166" s="50"/>
      <c r="L166" s="50">
        <v>0</v>
      </c>
      <c r="M166" s="50">
        <v>0</v>
      </c>
      <c r="N166" s="50">
        <v>0</v>
      </c>
      <c r="O166" s="50">
        <v>0</v>
      </c>
      <c r="P166" s="13">
        <v>0</v>
      </c>
      <c r="Q166" s="13">
        <v>0</v>
      </c>
      <c r="R166" s="13">
        <v>3</v>
      </c>
      <c r="T166" s="35">
        <f t="shared" si="6"/>
        <v>0</v>
      </c>
      <c r="U166" s="36">
        <f t="shared" si="7"/>
        <v>0</v>
      </c>
      <c r="W166" s="20">
        <f t="shared" si="8"/>
        <v>430170</v>
      </c>
    </row>
    <row r="167" spans="1:23" x14ac:dyDescent="0.2">
      <c r="A167" s="20">
        <v>430</v>
      </c>
      <c r="B167" s="2">
        <v>430170348</v>
      </c>
      <c r="C167" s="5" t="s">
        <v>34</v>
      </c>
      <c r="D167" s="50">
        <v>0</v>
      </c>
      <c r="E167" s="50">
        <v>0</v>
      </c>
      <c r="F167" s="50">
        <v>0</v>
      </c>
      <c r="G167" s="50">
        <v>0</v>
      </c>
      <c r="H167" s="50">
        <v>10</v>
      </c>
      <c r="I167" s="50">
        <v>38</v>
      </c>
      <c r="J167" s="50">
        <v>1.8</v>
      </c>
      <c r="K167" s="50"/>
      <c r="L167" s="50">
        <v>0</v>
      </c>
      <c r="M167" s="50">
        <v>0</v>
      </c>
      <c r="N167" s="50">
        <v>0</v>
      </c>
      <c r="O167" s="50">
        <v>0</v>
      </c>
      <c r="P167" s="13">
        <v>1</v>
      </c>
      <c r="Q167" s="13">
        <v>6</v>
      </c>
      <c r="R167" s="13">
        <v>48</v>
      </c>
      <c r="T167" s="35">
        <f t="shared" si="6"/>
        <v>7</v>
      </c>
      <c r="U167" s="36">
        <f t="shared" si="7"/>
        <v>0.14583333333333334</v>
      </c>
      <c r="W167" s="20">
        <f t="shared" si="8"/>
        <v>430170</v>
      </c>
    </row>
    <row r="168" spans="1:23" x14ac:dyDescent="0.2">
      <c r="A168" s="20">
        <v>430</v>
      </c>
      <c r="B168" s="2">
        <v>430170600</v>
      </c>
      <c r="C168" s="5" t="s">
        <v>34</v>
      </c>
      <c r="D168" s="50">
        <v>0</v>
      </c>
      <c r="E168" s="50">
        <v>0</v>
      </c>
      <c r="F168" s="50">
        <v>0</v>
      </c>
      <c r="G168" s="50">
        <v>0</v>
      </c>
      <c r="H168" s="50">
        <v>1</v>
      </c>
      <c r="I168" s="50">
        <v>0</v>
      </c>
      <c r="J168" s="50">
        <v>3.7499999999999999E-2</v>
      </c>
      <c r="K168" s="50"/>
      <c r="L168" s="50">
        <v>0</v>
      </c>
      <c r="M168" s="50">
        <v>0</v>
      </c>
      <c r="N168" s="50">
        <v>0</v>
      </c>
      <c r="O168" s="50">
        <v>0</v>
      </c>
      <c r="P168" s="13">
        <v>0</v>
      </c>
      <c r="Q168" s="13">
        <v>0</v>
      </c>
      <c r="R168" s="13">
        <v>1</v>
      </c>
      <c r="T168" s="35">
        <f t="shared" si="6"/>
        <v>0</v>
      </c>
      <c r="U168" s="36">
        <f t="shared" si="7"/>
        <v>0</v>
      </c>
      <c r="W168" s="20">
        <f t="shared" si="8"/>
        <v>430170</v>
      </c>
    </row>
    <row r="169" spans="1:23" x14ac:dyDescent="0.2">
      <c r="A169" s="20">
        <v>430</v>
      </c>
      <c r="B169" s="2">
        <v>430170616</v>
      </c>
      <c r="C169" s="5" t="s">
        <v>34</v>
      </c>
      <c r="D169" s="50">
        <v>0</v>
      </c>
      <c r="E169" s="50">
        <v>0</v>
      </c>
      <c r="F169" s="50">
        <v>0</v>
      </c>
      <c r="G169" s="50">
        <v>0</v>
      </c>
      <c r="H169" s="50">
        <v>1</v>
      </c>
      <c r="I169" s="50">
        <v>2</v>
      </c>
      <c r="J169" s="50">
        <v>0.1125</v>
      </c>
      <c r="K169" s="50"/>
      <c r="L169" s="50">
        <v>0</v>
      </c>
      <c r="M169" s="50">
        <v>0</v>
      </c>
      <c r="N169" s="50">
        <v>0</v>
      </c>
      <c r="O169" s="50">
        <v>0</v>
      </c>
      <c r="P169" s="13">
        <v>0</v>
      </c>
      <c r="Q169" s="13">
        <v>0</v>
      </c>
      <c r="R169" s="13">
        <v>3</v>
      </c>
      <c r="T169" s="35">
        <f t="shared" si="6"/>
        <v>0</v>
      </c>
      <c r="U169" s="36">
        <f t="shared" si="7"/>
        <v>0</v>
      </c>
      <c r="W169" s="20">
        <f t="shared" si="8"/>
        <v>430170</v>
      </c>
    </row>
    <row r="170" spans="1:23" x14ac:dyDescent="0.2">
      <c r="A170" s="20">
        <v>430</v>
      </c>
      <c r="B170" s="2">
        <v>430170620</v>
      </c>
      <c r="C170" s="5" t="s">
        <v>34</v>
      </c>
      <c r="D170" s="50">
        <v>0</v>
      </c>
      <c r="E170" s="50">
        <v>0</v>
      </c>
      <c r="F170" s="50">
        <v>0</v>
      </c>
      <c r="G170" s="50">
        <v>0</v>
      </c>
      <c r="H170" s="50">
        <v>5</v>
      </c>
      <c r="I170" s="50">
        <v>19</v>
      </c>
      <c r="J170" s="50">
        <v>0.9</v>
      </c>
      <c r="K170" s="50"/>
      <c r="L170" s="50">
        <v>0</v>
      </c>
      <c r="M170" s="50">
        <v>0</v>
      </c>
      <c r="N170" s="50">
        <v>0</v>
      </c>
      <c r="O170" s="50">
        <v>0</v>
      </c>
      <c r="P170" s="13">
        <v>0</v>
      </c>
      <c r="Q170" s="13">
        <v>0</v>
      </c>
      <c r="R170" s="13">
        <v>24</v>
      </c>
      <c r="T170" s="35">
        <f t="shared" si="6"/>
        <v>0</v>
      </c>
      <c r="U170" s="36">
        <f t="shared" si="7"/>
        <v>0</v>
      </c>
      <c r="W170" s="20">
        <f t="shared" si="8"/>
        <v>430170</v>
      </c>
    </row>
    <row r="171" spans="1:23" x14ac:dyDescent="0.2">
      <c r="A171" s="20">
        <v>430</v>
      </c>
      <c r="B171" s="2">
        <v>430170695</v>
      </c>
      <c r="C171" s="5" t="s">
        <v>34</v>
      </c>
      <c r="D171" s="50">
        <v>0</v>
      </c>
      <c r="E171" s="50">
        <v>0</v>
      </c>
      <c r="F171" s="50">
        <v>0</v>
      </c>
      <c r="G171" s="50">
        <v>0</v>
      </c>
      <c r="H171" s="50">
        <v>0</v>
      </c>
      <c r="I171" s="50">
        <v>1</v>
      </c>
      <c r="J171" s="50">
        <v>3.7499999999999999E-2</v>
      </c>
      <c r="K171" s="50"/>
      <c r="L171" s="50">
        <v>0</v>
      </c>
      <c r="M171" s="50">
        <v>0</v>
      </c>
      <c r="N171" s="50">
        <v>0</v>
      </c>
      <c r="O171" s="50">
        <v>0</v>
      </c>
      <c r="P171" s="13">
        <v>0</v>
      </c>
      <c r="Q171" s="13">
        <v>0</v>
      </c>
      <c r="R171" s="13">
        <v>1</v>
      </c>
      <c r="T171" s="35">
        <f t="shared" si="6"/>
        <v>0</v>
      </c>
      <c r="U171" s="36">
        <f t="shared" si="7"/>
        <v>0</v>
      </c>
      <c r="W171" s="20">
        <f t="shared" si="8"/>
        <v>430170</v>
      </c>
    </row>
    <row r="172" spans="1:23" x14ac:dyDescent="0.2">
      <c r="A172" s="20">
        <v>430</v>
      </c>
      <c r="B172" s="2">
        <v>430170710</v>
      </c>
      <c r="C172" s="5" t="s">
        <v>34</v>
      </c>
      <c r="D172" s="50">
        <v>0</v>
      </c>
      <c r="E172" s="50">
        <v>0</v>
      </c>
      <c r="F172" s="50">
        <v>0</v>
      </c>
      <c r="G172" s="50">
        <v>0</v>
      </c>
      <c r="H172" s="50">
        <v>2</v>
      </c>
      <c r="I172" s="50">
        <v>8</v>
      </c>
      <c r="J172" s="50">
        <v>0.375</v>
      </c>
      <c r="K172" s="50"/>
      <c r="L172" s="50">
        <v>0</v>
      </c>
      <c r="M172" s="50">
        <v>0</v>
      </c>
      <c r="N172" s="50">
        <v>0</v>
      </c>
      <c r="O172" s="50">
        <v>0</v>
      </c>
      <c r="P172" s="13">
        <v>0</v>
      </c>
      <c r="Q172" s="13">
        <v>0</v>
      </c>
      <c r="R172" s="13">
        <v>10</v>
      </c>
      <c r="T172" s="35">
        <f t="shared" si="6"/>
        <v>0</v>
      </c>
      <c r="U172" s="36">
        <f t="shared" si="7"/>
        <v>0</v>
      </c>
      <c r="W172" s="20">
        <f t="shared" si="8"/>
        <v>430170</v>
      </c>
    </row>
    <row r="173" spans="1:23" x14ac:dyDescent="0.2">
      <c r="A173" s="20">
        <v>430</v>
      </c>
      <c r="B173" s="2">
        <v>430170725</v>
      </c>
      <c r="C173" s="5" t="s">
        <v>34</v>
      </c>
      <c r="D173" s="50">
        <v>0</v>
      </c>
      <c r="E173" s="50">
        <v>0</v>
      </c>
      <c r="F173" s="50">
        <v>0</v>
      </c>
      <c r="G173" s="50">
        <v>0</v>
      </c>
      <c r="H173" s="50">
        <v>3</v>
      </c>
      <c r="I173" s="50">
        <v>12</v>
      </c>
      <c r="J173" s="50">
        <v>0.5625</v>
      </c>
      <c r="K173" s="50"/>
      <c r="L173" s="50">
        <v>0</v>
      </c>
      <c r="M173" s="50">
        <v>0</v>
      </c>
      <c r="N173" s="50">
        <v>0</v>
      </c>
      <c r="O173" s="50">
        <v>0</v>
      </c>
      <c r="P173" s="13">
        <v>0</v>
      </c>
      <c r="Q173" s="13">
        <v>0</v>
      </c>
      <c r="R173" s="13">
        <v>15</v>
      </c>
      <c r="T173" s="35">
        <f t="shared" si="6"/>
        <v>0</v>
      </c>
      <c r="U173" s="36">
        <f t="shared" si="7"/>
        <v>0</v>
      </c>
      <c r="W173" s="20">
        <f t="shared" si="8"/>
        <v>430170</v>
      </c>
    </row>
    <row r="174" spans="1:23" x14ac:dyDescent="0.2">
      <c r="A174" s="20">
        <v>430</v>
      </c>
      <c r="B174" s="2">
        <v>430170730</v>
      </c>
      <c r="C174" s="5" t="s">
        <v>34</v>
      </c>
      <c r="D174" s="50">
        <v>0</v>
      </c>
      <c r="E174" s="50">
        <v>0</v>
      </c>
      <c r="F174" s="50">
        <v>0</v>
      </c>
      <c r="G174" s="50">
        <v>0</v>
      </c>
      <c r="H174" s="50">
        <v>0</v>
      </c>
      <c r="I174" s="50">
        <v>29</v>
      </c>
      <c r="J174" s="50">
        <v>1.0874999999999999</v>
      </c>
      <c r="K174" s="50"/>
      <c r="L174" s="50">
        <v>0</v>
      </c>
      <c r="M174" s="50">
        <v>0</v>
      </c>
      <c r="N174" s="50">
        <v>0</v>
      </c>
      <c r="O174" s="50">
        <v>0</v>
      </c>
      <c r="P174" s="13">
        <v>0</v>
      </c>
      <c r="Q174" s="13">
        <v>0</v>
      </c>
      <c r="R174" s="13">
        <v>29</v>
      </c>
      <c r="T174" s="35">
        <f t="shared" si="6"/>
        <v>0</v>
      </c>
      <c r="U174" s="36">
        <f t="shared" si="7"/>
        <v>0</v>
      </c>
      <c r="W174" s="20">
        <f t="shared" si="8"/>
        <v>430170</v>
      </c>
    </row>
    <row r="175" spans="1:23" x14ac:dyDescent="0.2">
      <c r="A175" s="20">
        <v>430</v>
      </c>
      <c r="B175" s="2">
        <v>430170735</v>
      </c>
      <c r="C175" s="5" t="s">
        <v>34</v>
      </c>
      <c r="D175" s="50">
        <v>0</v>
      </c>
      <c r="E175" s="50">
        <v>0</v>
      </c>
      <c r="F175" s="50">
        <v>0</v>
      </c>
      <c r="G175" s="50">
        <v>0</v>
      </c>
      <c r="H175" s="50">
        <v>1</v>
      </c>
      <c r="I175" s="50">
        <v>2</v>
      </c>
      <c r="J175" s="50">
        <v>0.1125</v>
      </c>
      <c r="K175" s="50"/>
      <c r="L175" s="50">
        <v>0</v>
      </c>
      <c r="M175" s="50">
        <v>0</v>
      </c>
      <c r="N175" s="50">
        <v>0</v>
      </c>
      <c r="O175" s="50">
        <v>0</v>
      </c>
      <c r="P175" s="13">
        <v>0</v>
      </c>
      <c r="Q175" s="13">
        <v>0</v>
      </c>
      <c r="R175" s="13">
        <v>3</v>
      </c>
      <c r="T175" s="35">
        <f t="shared" si="6"/>
        <v>0</v>
      </c>
      <c r="U175" s="36">
        <f t="shared" si="7"/>
        <v>0</v>
      </c>
      <c r="W175" s="20">
        <f t="shared" si="8"/>
        <v>430170</v>
      </c>
    </row>
    <row r="176" spans="1:23" x14ac:dyDescent="0.2">
      <c r="A176" s="20">
        <v>430</v>
      </c>
      <c r="B176" s="2">
        <v>430170775</v>
      </c>
      <c r="C176" s="5" t="s">
        <v>34</v>
      </c>
      <c r="D176" s="50">
        <v>0</v>
      </c>
      <c r="E176" s="50">
        <v>0</v>
      </c>
      <c r="F176" s="50">
        <v>0</v>
      </c>
      <c r="G176" s="50">
        <v>0</v>
      </c>
      <c r="H176" s="50">
        <v>0</v>
      </c>
      <c r="I176" s="50">
        <v>4</v>
      </c>
      <c r="J176" s="50">
        <v>0.15</v>
      </c>
      <c r="K176" s="50"/>
      <c r="L176" s="50">
        <v>0</v>
      </c>
      <c r="M176" s="50">
        <v>0</v>
      </c>
      <c r="N176" s="50">
        <v>0</v>
      </c>
      <c r="O176" s="50">
        <v>0</v>
      </c>
      <c r="P176" s="13">
        <v>0</v>
      </c>
      <c r="Q176" s="13">
        <v>0</v>
      </c>
      <c r="R176" s="13">
        <v>4</v>
      </c>
      <c r="T176" s="35">
        <f t="shared" si="6"/>
        <v>0</v>
      </c>
      <c r="U176" s="36">
        <f t="shared" si="7"/>
        <v>0</v>
      </c>
      <c r="W176" s="20">
        <f t="shared" si="8"/>
        <v>430170</v>
      </c>
    </row>
    <row r="177" spans="1:23" x14ac:dyDescent="0.2">
      <c r="A177" s="20">
        <v>431</v>
      </c>
      <c r="B177" s="2">
        <v>431149128</v>
      </c>
      <c r="C177" s="5" t="s">
        <v>35</v>
      </c>
      <c r="D177" s="50">
        <v>0</v>
      </c>
      <c r="E177" s="50">
        <v>0</v>
      </c>
      <c r="F177" s="50">
        <v>0</v>
      </c>
      <c r="G177" s="50">
        <v>1</v>
      </c>
      <c r="H177" s="50">
        <v>0</v>
      </c>
      <c r="I177" s="50">
        <v>0</v>
      </c>
      <c r="J177" s="50">
        <v>3.7499999999999999E-2</v>
      </c>
      <c r="K177" s="50"/>
      <c r="L177" s="50">
        <v>0</v>
      </c>
      <c r="M177" s="50">
        <v>0</v>
      </c>
      <c r="N177" s="50">
        <v>0</v>
      </c>
      <c r="O177" s="50">
        <v>0</v>
      </c>
      <c r="P177" s="13">
        <v>1</v>
      </c>
      <c r="Q177" s="13">
        <v>0</v>
      </c>
      <c r="R177" s="13">
        <v>1</v>
      </c>
      <c r="T177" s="35">
        <f t="shared" si="6"/>
        <v>1</v>
      </c>
      <c r="U177" s="36">
        <f t="shared" si="7"/>
        <v>1</v>
      </c>
      <c r="W177" s="20">
        <f t="shared" si="8"/>
        <v>431149</v>
      </c>
    </row>
    <row r="178" spans="1:23" x14ac:dyDescent="0.2">
      <c r="A178" s="20">
        <v>431</v>
      </c>
      <c r="B178" s="2">
        <v>431149149</v>
      </c>
      <c r="C178" s="5" t="s">
        <v>35</v>
      </c>
      <c r="D178" s="50">
        <v>23</v>
      </c>
      <c r="E178" s="50">
        <v>0</v>
      </c>
      <c r="F178" s="50">
        <v>22</v>
      </c>
      <c r="G178" s="50">
        <v>46</v>
      </c>
      <c r="H178" s="50">
        <v>0</v>
      </c>
      <c r="I178" s="50">
        <v>0</v>
      </c>
      <c r="J178" s="50">
        <v>5.7374999999999998</v>
      </c>
      <c r="K178" s="50"/>
      <c r="L178" s="50">
        <v>19</v>
      </c>
      <c r="M178" s="50">
        <v>0</v>
      </c>
      <c r="N178" s="50">
        <v>85</v>
      </c>
      <c r="O178" s="50">
        <v>0</v>
      </c>
      <c r="P178" s="13">
        <v>85</v>
      </c>
      <c r="Q178" s="13">
        <v>48</v>
      </c>
      <c r="R178" s="13">
        <v>175</v>
      </c>
      <c r="T178" s="35">
        <f t="shared" si="6"/>
        <v>133</v>
      </c>
      <c r="U178" s="36">
        <f t="shared" si="7"/>
        <v>0.76</v>
      </c>
      <c r="W178" s="20">
        <f t="shared" si="8"/>
        <v>431149</v>
      </c>
    </row>
    <row r="179" spans="1:23" x14ac:dyDescent="0.2">
      <c r="A179" s="20">
        <v>431</v>
      </c>
      <c r="B179" s="2">
        <v>431149181</v>
      </c>
      <c r="C179" s="5" t="s">
        <v>35</v>
      </c>
      <c r="D179" s="50">
        <v>0</v>
      </c>
      <c r="E179" s="50">
        <v>0</v>
      </c>
      <c r="F179" s="50">
        <v>0</v>
      </c>
      <c r="G179" s="50">
        <v>2</v>
      </c>
      <c r="H179" s="50">
        <v>0</v>
      </c>
      <c r="I179" s="50">
        <v>0</v>
      </c>
      <c r="J179" s="50">
        <v>0.15</v>
      </c>
      <c r="K179" s="50"/>
      <c r="L179" s="50">
        <v>0</v>
      </c>
      <c r="M179" s="50">
        <v>0</v>
      </c>
      <c r="N179" s="50">
        <v>2</v>
      </c>
      <c r="O179" s="50">
        <v>0</v>
      </c>
      <c r="P179" s="13">
        <v>3</v>
      </c>
      <c r="Q179" s="13">
        <v>0</v>
      </c>
      <c r="R179" s="13">
        <v>4</v>
      </c>
      <c r="T179" s="35">
        <f t="shared" si="6"/>
        <v>3</v>
      </c>
      <c r="U179" s="36">
        <f t="shared" si="7"/>
        <v>0.75</v>
      </c>
      <c r="W179" s="20">
        <f t="shared" si="8"/>
        <v>431149</v>
      </c>
    </row>
    <row r="180" spans="1:23" x14ac:dyDescent="0.2">
      <c r="A180" s="20">
        <v>432</v>
      </c>
      <c r="B180" s="2">
        <v>432712020</v>
      </c>
      <c r="C180" s="5" t="s">
        <v>36</v>
      </c>
      <c r="D180" s="50">
        <v>0</v>
      </c>
      <c r="E180" s="50">
        <v>0</v>
      </c>
      <c r="F180" s="50">
        <v>0</v>
      </c>
      <c r="G180" s="50">
        <v>0</v>
      </c>
      <c r="H180" s="50">
        <v>67</v>
      </c>
      <c r="I180" s="50">
        <v>0</v>
      </c>
      <c r="J180" s="50">
        <v>2.5125000000000002</v>
      </c>
      <c r="K180" s="50"/>
      <c r="L180" s="50">
        <v>0</v>
      </c>
      <c r="M180" s="50">
        <v>0</v>
      </c>
      <c r="N180" s="50">
        <v>0</v>
      </c>
      <c r="O180" s="50">
        <v>0</v>
      </c>
      <c r="P180" s="13">
        <v>8</v>
      </c>
      <c r="Q180" s="13">
        <v>0</v>
      </c>
      <c r="R180" s="13">
        <v>67</v>
      </c>
      <c r="T180" s="35">
        <f t="shared" si="6"/>
        <v>8</v>
      </c>
      <c r="U180" s="36">
        <f t="shared" si="7"/>
        <v>0.11940298507462686</v>
      </c>
      <c r="W180" s="20">
        <f t="shared" si="8"/>
        <v>432712</v>
      </c>
    </row>
    <row r="181" spans="1:23" x14ac:dyDescent="0.2">
      <c r="A181" s="20">
        <v>432</v>
      </c>
      <c r="B181" s="2">
        <v>432712172</v>
      </c>
      <c r="C181" s="5" t="s">
        <v>36</v>
      </c>
      <c r="D181" s="50">
        <v>0</v>
      </c>
      <c r="E181" s="50">
        <v>0</v>
      </c>
      <c r="F181" s="50">
        <v>0</v>
      </c>
      <c r="G181" s="50">
        <v>0</v>
      </c>
      <c r="H181" s="50">
        <v>1</v>
      </c>
      <c r="I181" s="50">
        <v>0</v>
      </c>
      <c r="J181" s="50">
        <v>3.7499999999999999E-2</v>
      </c>
      <c r="K181" s="50"/>
      <c r="L181" s="50">
        <v>0</v>
      </c>
      <c r="M181" s="50">
        <v>0</v>
      </c>
      <c r="N181" s="50">
        <v>0</v>
      </c>
      <c r="O181" s="50">
        <v>0</v>
      </c>
      <c r="P181" s="13">
        <v>0</v>
      </c>
      <c r="Q181" s="13">
        <v>0</v>
      </c>
      <c r="R181" s="13">
        <v>1</v>
      </c>
      <c r="T181" s="35">
        <f t="shared" si="6"/>
        <v>0</v>
      </c>
      <c r="U181" s="36">
        <f t="shared" si="7"/>
        <v>0</v>
      </c>
      <c r="W181" s="20">
        <f t="shared" si="8"/>
        <v>432712</v>
      </c>
    </row>
    <row r="182" spans="1:23" x14ac:dyDescent="0.2">
      <c r="A182" s="20">
        <v>432</v>
      </c>
      <c r="B182" s="2">
        <v>432712242</v>
      </c>
      <c r="C182" s="5" t="s">
        <v>36</v>
      </c>
      <c r="D182" s="50">
        <v>0</v>
      </c>
      <c r="E182" s="50">
        <v>0</v>
      </c>
      <c r="F182" s="50">
        <v>0</v>
      </c>
      <c r="G182" s="50">
        <v>0</v>
      </c>
      <c r="H182" s="50">
        <v>2</v>
      </c>
      <c r="I182" s="50">
        <v>0</v>
      </c>
      <c r="J182" s="50">
        <v>7.4999999999999997E-2</v>
      </c>
      <c r="K182" s="50"/>
      <c r="L182" s="50">
        <v>0</v>
      </c>
      <c r="M182" s="50">
        <v>0</v>
      </c>
      <c r="N182" s="50">
        <v>0</v>
      </c>
      <c r="O182" s="50">
        <v>0</v>
      </c>
      <c r="P182" s="13">
        <v>1</v>
      </c>
      <c r="Q182" s="13">
        <v>0</v>
      </c>
      <c r="R182" s="13">
        <v>2</v>
      </c>
      <c r="T182" s="35">
        <f t="shared" si="6"/>
        <v>1</v>
      </c>
      <c r="U182" s="36">
        <f t="shared" si="7"/>
        <v>0.5</v>
      </c>
      <c r="W182" s="20">
        <f t="shared" si="8"/>
        <v>432712</v>
      </c>
    </row>
    <row r="183" spans="1:23" x14ac:dyDescent="0.2">
      <c r="A183" s="20">
        <v>432</v>
      </c>
      <c r="B183" s="2">
        <v>432712261</v>
      </c>
      <c r="C183" s="5" t="s">
        <v>36</v>
      </c>
      <c r="D183" s="50">
        <v>0</v>
      </c>
      <c r="E183" s="50">
        <v>0</v>
      </c>
      <c r="F183" s="50">
        <v>0</v>
      </c>
      <c r="G183" s="50">
        <v>0</v>
      </c>
      <c r="H183" s="50">
        <v>9</v>
      </c>
      <c r="I183" s="50">
        <v>0</v>
      </c>
      <c r="J183" s="50">
        <v>0.33750000000000002</v>
      </c>
      <c r="K183" s="50"/>
      <c r="L183" s="50">
        <v>0</v>
      </c>
      <c r="M183" s="50">
        <v>0</v>
      </c>
      <c r="N183" s="50">
        <v>0</v>
      </c>
      <c r="O183" s="50">
        <v>0</v>
      </c>
      <c r="P183" s="13">
        <v>2</v>
      </c>
      <c r="Q183" s="13">
        <v>0</v>
      </c>
      <c r="R183" s="13">
        <v>9</v>
      </c>
      <c r="T183" s="35">
        <f t="shared" si="6"/>
        <v>2</v>
      </c>
      <c r="U183" s="36">
        <f t="shared" si="7"/>
        <v>0.22222222222222221</v>
      </c>
      <c r="W183" s="20">
        <f t="shared" si="8"/>
        <v>432712</v>
      </c>
    </row>
    <row r="184" spans="1:23" x14ac:dyDescent="0.2">
      <c r="A184" s="20">
        <v>432</v>
      </c>
      <c r="B184" s="2">
        <v>432712300</v>
      </c>
      <c r="C184" s="5" t="s">
        <v>36</v>
      </c>
      <c r="D184" s="50">
        <v>0</v>
      </c>
      <c r="E184" s="50">
        <v>0</v>
      </c>
      <c r="F184" s="50">
        <v>0</v>
      </c>
      <c r="G184" s="50">
        <v>0</v>
      </c>
      <c r="H184" s="50">
        <v>4</v>
      </c>
      <c r="I184" s="50">
        <v>0</v>
      </c>
      <c r="J184" s="50">
        <v>0.15</v>
      </c>
      <c r="K184" s="50"/>
      <c r="L184" s="50">
        <v>0</v>
      </c>
      <c r="M184" s="50">
        <v>0</v>
      </c>
      <c r="N184" s="50">
        <v>0</v>
      </c>
      <c r="O184" s="50">
        <v>0</v>
      </c>
      <c r="P184" s="13">
        <v>2</v>
      </c>
      <c r="Q184" s="13">
        <v>0</v>
      </c>
      <c r="R184" s="13">
        <v>4</v>
      </c>
      <c r="T184" s="35">
        <f t="shared" si="6"/>
        <v>2</v>
      </c>
      <c r="U184" s="36">
        <f t="shared" si="7"/>
        <v>0.5</v>
      </c>
      <c r="W184" s="20">
        <f t="shared" si="8"/>
        <v>432712</v>
      </c>
    </row>
    <row r="185" spans="1:23" x14ac:dyDescent="0.2">
      <c r="A185" s="20">
        <v>432</v>
      </c>
      <c r="B185" s="2">
        <v>432712645</v>
      </c>
      <c r="C185" s="5" t="s">
        <v>36</v>
      </c>
      <c r="D185" s="50">
        <v>0</v>
      </c>
      <c r="E185" s="50">
        <v>0</v>
      </c>
      <c r="F185" s="50">
        <v>0</v>
      </c>
      <c r="G185" s="50">
        <v>0</v>
      </c>
      <c r="H185" s="50">
        <v>49</v>
      </c>
      <c r="I185" s="50">
        <v>0</v>
      </c>
      <c r="J185" s="50">
        <v>1.8374999999999999</v>
      </c>
      <c r="K185" s="50"/>
      <c r="L185" s="50">
        <v>0</v>
      </c>
      <c r="M185" s="50">
        <v>0</v>
      </c>
      <c r="N185" s="50">
        <v>0</v>
      </c>
      <c r="O185" s="50">
        <v>0</v>
      </c>
      <c r="P185" s="13">
        <v>5</v>
      </c>
      <c r="Q185" s="13">
        <v>0</v>
      </c>
      <c r="R185" s="13">
        <v>49</v>
      </c>
      <c r="T185" s="35">
        <f t="shared" si="6"/>
        <v>5</v>
      </c>
      <c r="U185" s="36">
        <f t="shared" si="7"/>
        <v>0.10204081632653061</v>
      </c>
      <c r="W185" s="20">
        <f t="shared" si="8"/>
        <v>432712</v>
      </c>
    </row>
    <row r="186" spans="1:23" x14ac:dyDescent="0.2">
      <c r="A186" s="20">
        <v>432</v>
      </c>
      <c r="B186" s="2">
        <v>432712660</v>
      </c>
      <c r="C186" s="5" t="s">
        <v>36</v>
      </c>
      <c r="D186" s="50">
        <v>0</v>
      </c>
      <c r="E186" s="50">
        <v>0</v>
      </c>
      <c r="F186" s="50">
        <v>0</v>
      </c>
      <c r="G186" s="50">
        <v>0</v>
      </c>
      <c r="H186" s="50">
        <v>63</v>
      </c>
      <c r="I186" s="50">
        <v>0</v>
      </c>
      <c r="J186" s="50">
        <v>2.3624999999999998</v>
      </c>
      <c r="K186" s="50"/>
      <c r="L186" s="50">
        <v>0</v>
      </c>
      <c r="M186" s="50">
        <v>0</v>
      </c>
      <c r="N186" s="50">
        <v>0</v>
      </c>
      <c r="O186" s="50">
        <v>0</v>
      </c>
      <c r="P186" s="13">
        <v>17</v>
      </c>
      <c r="Q186" s="13">
        <v>0</v>
      </c>
      <c r="R186" s="13">
        <v>63</v>
      </c>
      <c r="T186" s="35">
        <f t="shared" si="6"/>
        <v>17</v>
      </c>
      <c r="U186" s="36">
        <f t="shared" si="7"/>
        <v>0.26984126984126983</v>
      </c>
      <c r="W186" s="20">
        <f t="shared" si="8"/>
        <v>432712</v>
      </c>
    </row>
    <row r="187" spans="1:23" x14ac:dyDescent="0.2">
      <c r="A187" s="20">
        <v>432</v>
      </c>
      <c r="B187" s="2">
        <v>432712712</v>
      </c>
      <c r="C187" s="5" t="s">
        <v>36</v>
      </c>
      <c r="D187" s="50">
        <v>0</v>
      </c>
      <c r="E187" s="50">
        <v>0</v>
      </c>
      <c r="F187" s="50">
        <v>0</v>
      </c>
      <c r="G187" s="50">
        <v>0</v>
      </c>
      <c r="H187" s="50">
        <v>45</v>
      </c>
      <c r="I187" s="50">
        <v>0</v>
      </c>
      <c r="J187" s="50">
        <v>1.6875</v>
      </c>
      <c r="K187" s="50"/>
      <c r="L187" s="50">
        <v>0</v>
      </c>
      <c r="M187" s="50">
        <v>0</v>
      </c>
      <c r="N187" s="50">
        <v>0</v>
      </c>
      <c r="O187" s="50">
        <v>0</v>
      </c>
      <c r="P187" s="13">
        <v>11</v>
      </c>
      <c r="Q187" s="13">
        <v>0</v>
      </c>
      <c r="R187" s="13">
        <v>45</v>
      </c>
      <c r="T187" s="35">
        <f t="shared" si="6"/>
        <v>11</v>
      </c>
      <c r="U187" s="36">
        <f t="shared" si="7"/>
        <v>0.24444444444444444</v>
      </c>
      <c r="W187" s="20">
        <f t="shared" si="8"/>
        <v>432712</v>
      </c>
    </row>
    <row r="188" spans="1:23" x14ac:dyDescent="0.2">
      <c r="A188" s="20">
        <v>435</v>
      </c>
      <c r="B188" s="2">
        <v>435301031</v>
      </c>
      <c r="C188" s="5" t="s">
        <v>37</v>
      </c>
      <c r="D188" s="50">
        <v>0</v>
      </c>
      <c r="E188" s="50">
        <v>0</v>
      </c>
      <c r="F188" s="50">
        <v>0</v>
      </c>
      <c r="G188" s="50">
        <v>15</v>
      </c>
      <c r="H188" s="50">
        <v>68</v>
      </c>
      <c r="I188" s="50">
        <v>95</v>
      </c>
      <c r="J188" s="50">
        <v>6.6749999999999998</v>
      </c>
      <c r="K188" s="50"/>
      <c r="L188" s="50">
        <v>0</v>
      </c>
      <c r="M188" s="50">
        <v>0</v>
      </c>
      <c r="N188" s="50">
        <v>0</v>
      </c>
      <c r="O188" s="50">
        <v>0</v>
      </c>
      <c r="P188" s="13">
        <v>7</v>
      </c>
      <c r="Q188" s="13">
        <v>8</v>
      </c>
      <c r="R188" s="13">
        <v>178</v>
      </c>
      <c r="T188" s="35">
        <f t="shared" si="6"/>
        <v>15</v>
      </c>
      <c r="U188" s="36">
        <f t="shared" si="7"/>
        <v>8.4269662921348312E-2</v>
      </c>
      <c r="W188" s="20">
        <f t="shared" si="8"/>
        <v>435301</v>
      </c>
    </row>
    <row r="189" spans="1:23" x14ac:dyDescent="0.2">
      <c r="A189" s="20">
        <v>435</v>
      </c>
      <c r="B189" s="2">
        <v>435301048</v>
      </c>
      <c r="C189" s="5" t="s">
        <v>37</v>
      </c>
      <c r="D189" s="50">
        <v>0</v>
      </c>
      <c r="E189" s="50">
        <v>0</v>
      </c>
      <c r="F189" s="50">
        <v>0</v>
      </c>
      <c r="G189" s="50">
        <v>0</v>
      </c>
      <c r="H189" s="50">
        <v>0</v>
      </c>
      <c r="I189" s="50">
        <v>1</v>
      </c>
      <c r="J189" s="50">
        <v>3.7499999999999999E-2</v>
      </c>
      <c r="K189" s="50"/>
      <c r="L189" s="50">
        <v>0</v>
      </c>
      <c r="M189" s="50">
        <v>0</v>
      </c>
      <c r="N189" s="50">
        <v>0</v>
      </c>
      <c r="O189" s="50">
        <v>0</v>
      </c>
      <c r="P189" s="13">
        <v>0</v>
      </c>
      <c r="Q189" s="13">
        <v>0</v>
      </c>
      <c r="R189" s="13">
        <v>1</v>
      </c>
      <c r="T189" s="35">
        <f t="shared" si="6"/>
        <v>0</v>
      </c>
      <c r="U189" s="36">
        <f t="shared" si="7"/>
        <v>0</v>
      </c>
      <c r="W189" s="20">
        <f t="shared" si="8"/>
        <v>435301</v>
      </c>
    </row>
    <row r="190" spans="1:23" x14ac:dyDescent="0.2">
      <c r="A190" s="20">
        <v>435</v>
      </c>
      <c r="B190" s="2">
        <v>435301056</v>
      </c>
      <c r="C190" s="5" t="s">
        <v>37</v>
      </c>
      <c r="D190" s="50">
        <v>0</v>
      </c>
      <c r="E190" s="50">
        <v>0</v>
      </c>
      <c r="F190" s="50">
        <v>0</v>
      </c>
      <c r="G190" s="50">
        <v>22</v>
      </c>
      <c r="H190" s="50">
        <v>47</v>
      </c>
      <c r="I190" s="50">
        <v>46</v>
      </c>
      <c r="J190" s="50">
        <v>4.3125</v>
      </c>
      <c r="K190" s="50"/>
      <c r="L190" s="50">
        <v>0</v>
      </c>
      <c r="M190" s="50">
        <v>0</v>
      </c>
      <c r="N190" s="50">
        <v>0</v>
      </c>
      <c r="O190" s="50">
        <v>0</v>
      </c>
      <c r="P190" s="13">
        <v>1</v>
      </c>
      <c r="Q190" s="13">
        <v>4</v>
      </c>
      <c r="R190" s="13">
        <v>115</v>
      </c>
      <c r="T190" s="35">
        <f t="shared" si="6"/>
        <v>5</v>
      </c>
      <c r="U190" s="36">
        <f t="shared" si="7"/>
        <v>4.3478260869565216E-2</v>
      </c>
      <c r="W190" s="20">
        <f t="shared" si="8"/>
        <v>435301</v>
      </c>
    </row>
    <row r="191" spans="1:23" x14ac:dyDescent="0.2">
      <c r="A191" s="20">
        <v>435</v>
      </c>
      <c r="B191" s="2">
        <v>435301064</v>
      </c>
      <c r="C191" s="5" t="s">
        <v>37</v>
      </c>
      <c r="D191" s="50">
        <v>0</v>
      </c>
      <c r="E191" s="50">
        <v>0</v>
      </c>
      <c r="F191" s="50">
        <v>0</v>
      </c>
      <c r="G191" s="50">
        <v>0</v>
      </c>
      <c r="H191" s="50">
        <v>0</v>
      </c>
      <c r="I191" s="50">
        <v>1</v>
      </c>
      <c r="J191" s="50">
        <v>3.7499999999999999E-2</v>
      </c>
      <c r="K191" s="50"/>
      <c r="L191" s="50">
        <v>0</v>
      </c>
      <c r="M191" s="50">
        <v>0</v>
      </c>
      <c r="N191" s="50">
        <v>0</v>
      </c>
      <c r="O191" s="50">
        <v>0</v>
      </c>
      <c r="P191" s="13">
        <v>0</v>
      </c>
      <c r="Q191" s="13">
        <v>0</v>
      </c>
      <c r="R191" s="13">
        <v>1</v>
      </c>
      <c r="T191" s="35">
        <f t="shared" si="6"/>
        <v>0</v>
      </c>
      <c r="U191" s="36">
        <f t="shared" si="7"/>
        <v>0</v>
      </c>
      <c r="W191" s="20">
        <f t="shared" si="8"/>
        <v>435301</v>
      </c>
    </row>
    <row r="192" spans="1:23" x14ac:dyDescent="0.2">
      <c r="A192" s="20">
        <v>435</v>
      </c>
      <c r="B192" s="2">
        <v>435301079</v>
      </c>
      <c r="C192" s="5" t="s">
        <v>37</v>
      </c>
      <c r="D192" s="50">
        <v>0</v>
      </c>
      <c r="E192" s="50">
        <v>0</v>
      </c>
      <c r="F192" s="50">
        <v>0</v>
      </c>
      <c r="G192" s="50">
        <v>16</v>
      </c>
      <c r="H192" s="50">
        <v>42</v>
      </c>
      <c r="I192" s="50">
        <v>38</v>
      </c>
      <c r="J192" s="50">
        <v>3.6375000000000002</v>
      </c>
      <c r="K192" s="50"/>
      <c r="L192" s="50">
        <v>0</v>
      </c>
      <c r="M192" s="50">
        <v>0</v>
      </c>
      <c r="N192" s="50">
        <v>1</v>
      </c>
      <c r="O192" s="50">
        <v>0</v>
      </c>
      <c r="P192" s="13">
        <v>4</v>
      </c>
      <c r="Q192" s="13">
        <v>8</v>
      </c>
      <c r="R192" s="13">
        <v>97</v>
      </c>
      <c r="T192" s="35">
        <f t="shared" si="6"/>
        <v>12</v>
      </c>
      <c r="U192" s="36">
        <f t="shared" si="7"/>
        <v>0.12371134020618557</v>
      </c>
      <c r="W192" s="20">
        <f t="shared" si="8"/>
        <v>435301</v>
      </c>
    </row>
    <row r="193" spans="1:23" x14ac:dyDescent="0.2">
      <c r="A193" s="20">
        <v>435</v>
      </c>
      <c r="B193" s="2">
        <v>435301149</v>
      </c>
      <c r="C193" s="5" t="s">
        <v>37</v>
      </c>
      <c r="D193" s="50">
        <v>0</v>
      </c>
      <c r="E193" s="50">
        <v>0</v>
      </c>
      <c r="F193" s="50">
        <v>0</v>
      </c>
      <c r="G193" s="50">
        <v>0</v>
      </c>
      <c r="H193" s="50">
        <v>0</v>
      </c>
      <c r="I193" s="50">
        <v>1</v>
      </c>
      <c r="J193" s="50">
        <v>3.7499999999999999E-2</v>
      </c>
      <c r="K193" s="50"/>
      <c r="L193" s="50">
        <v>0</v>
      </c>
      <c r="M193" s="50">
        <v>0</v>
      </c>
      <c r="N193" s="50">
        <v>0</v>
      </c>
      <c r="O193" s="50">
        <v>0</v>
      </c>
      <c r="P193" s="13">
        <v>0</v>
      </c>
      <c r="Q193" s="13">
        <v>0</v>
      </c>
      <c r="R193" s="13">
        <v>1</v>
      </c>
      <c r="T193" s="35">
        <f t="shared" si="6"/>
        <v>0</v>
      </c>
      <c r="U193" s="36">
        <f t="shared" si="7"/>
        <v>0</v>
      </c>
      <c r="W193" s="20">
        <f t="shared" si="8"/>
        <v>435301</v>
      </c>
    </row>
    <row r="194" spans="1:23" x14ac:dyDescent="0.2">
      <c r="A194" s="20">
        <v>435</v>
      </c>
      <c r="B194" s="2">
        <v>435301155</v>
      </c>
      <c r="C194" s="5" t="s">
        <v>37</v>
      </c>
      <c r="D194" s="50">
        <v>0</v>
      </c>
      <c r="E194" s="50">
        <v>0</v>
      </c>
      <c r="F194" s="50">
        <v>0</v>
      </c>
      <c r="G194" s="50">
        <v>0</v>
      </c>
      <c r="H194" s="50">
        <v>1</v>
      </c>
      <c r="I194" s="50">
        <v>1</v>
      </c>
      <c r="J194" s="50">
        <v>7.4999999999999997E-2</v>
      </c>
      <c r="K194" s="50"/>
      <c r="L194" s="50">
        <v>0</v>
      </c>
      <c r="M194" s="50">
        <v>0</v>
      </c>
      <c r="N194" s="50">
        <v>0</v>
      </c>
      <c r="O194" s="50">
        <v>0</v>
      </c>
      <c r="P194" s="13">
        <v>0</v>
      </c>
      <c r="Q194" s="13">
        <v>0</v>
      </c>
      <c r="R194" s="13">
        <v>2</v>
      </c>
      <c r="T194" s="35">
        <f t="shared" si="6"/>
        <v>0</v>
      </c>
      <c r="U194" s="36">
        <f t="shared" si="7"/>
        <v>0</v>
      </c>
      <c r="W194" s="20">
        <f t="shared" si="8"/>
        <v>435301</v>
      </c>
    </row>
    <row r="195" spans="1:23" x14ac:dyDescent="0.2">
      <c r="A195" s="20">
        <v>435</v>
      </c>
      <c r="B195" s="2">
        <v>435301160</v>
      </c>
      <c r="C195" s="5" t="s">
        <v>37</v>
      </c>
      <c r="D195" s="50">
        <v>0</v>
      </c>
      <c r="E195" s="50">
        <v>0</v>
      </c>
      <c r="F195" s="50">
        <v>0</v>
      </c>
      <c r="G195" s="50">
        <v>30</v>
      </c>
      <c r="H195" s="50">
        <v>70</v>
      </c>
      <c r="I195" s="50">
        <v>79</v>
      </c>
      <c r="J195" s="50">
        <v>7.0875000000000004</v>
      </c>
      <c r="K195" s="50"/>
      <c r="L195" s="50">
        <v>0</v>
      </c>
      <c r="M195" s="50">
        <v>0</v>
      </c>
      <c r="N195" s="50">
        <v>10</v>
      </c>
      <c r="O195" s="50">
        <v>0</v>
      </c>
      <c r="P195" s="13">
        <v>25</v>
      </c>
      <c r="Q195" s="13">
        <v>29</v>
      </c>
      <c r="R195" s="13">
        <v>189</v>
      </c>
      <c r="T195" s="35">
        <f t="shared" si="6"/>
        <v>54</v>
      </c>
      <c r="U195" s="36">
        <f t="shared" si="7"/>
        <v>0.2857142857142857</v>
      </c>
      <c r="W195" s="20">
        <f t="shared" si="8"/>
        <v>435301</v>
      </c>
    </row>
    <row r="196" spans="1:23" x14ac:dyDescent="0.2">
      <c r="A196" s="20">
        <v>435</v>
      </c>
      <c r="B196" s="2">
        <v>435301181</v>
      </c>
      <c r="C196" s="5" t="s">
        <v>37</v>
      </c>
      <c r="D196" s="50">
        <v>0</v>
      </c>
      <c r="E196" s="50">
        <v>0</v>
      </c>
      <c r="F196" s="50">
        <v>0</v>
      </c>
      <c r="G196" s="50">
        <v>0</v>
      </c>
      <c r="H196" s="50">
        <v>0</v>
      </c>
      <c r="I196" s="50">
        <v>1</v>
      </c>
      <c r="J196" s="50">
        <v>3.7499999999999999E-2</v>
      </c>
      <c r="K196" s="50"/>
      <c r="L196" s="50">
        <v>0</v>
      </c>
      <c r="M196" s="50">
        <v>0</v>
      </c>
      <c r="N196" s="50">
        <v>0</v>
      </c>
      <c r="O196" s="50">
        <v>0</v>
      </c>
      <c r="P196" s="13">
        <v>0</v>
      </c>
      <c r="Q196" s="13">
        <v>0</v>
      </c>
      <c r="R196" s="13">
        <v>1</v>
      </c>
      <c r="T196" s="35">
        <f t="shared" si="6"/>
        <v>0</v>
      </c>
      <c r="U196" s="36">
        <f t="shared" si="7"/>
        <v>0</v>
      </c>
      <c r="W196" s="20">
        <f t="shared" si="8"/>
        <v>435301</v>
      </c>
    </row>
    <row r="197" spans="1:23" x14ac:dyDescent="0.2">
      <c r="A197" s="20">
        <v>435</v>
      </c>
      <c r="B197" s="2">
        <v>435301295</v>
      </c>
      <c r="C197" s="5" t="s">
        <v>37</v>
      </c>
      <c r="D197" s="50">
        <v>0</v>
      </c>
      <c r="E197" s="50">
        <v>0</v>
      </c>
      <c r="F197" s="50">
        <v>0</v>
      </c>
      <c r="G197" s="50">
        <v>10</v>
      </c>
      <c r="H197" s="50">
        <v>29</v>
      </c>
      <c r="I197" s="50">
        <v>27</v>
      </c>
      <c r="J197" s="50">
        <v>2.4750000000000001</v>
      </c>
      <c r="K197" s="50"/>
      <c r="L197" s="50">
        <v>0</v>
      </c>
      <c r="M197" s="50">
        <v>0</v>
      </c>
      <c r="N197" s="50">
        <v>0</v>
      </c>
      <c r="O197" s="50">
        <v>0</v>
      </c>
      <c r="P197" s="13">
        <v>5</v>
      </c>
      <c r="Q197" s="13">
        <v>2</v>
      </c>
      <c r="R197" s="13">
        <v>66</v>
      </c>
      <c r="T197" s="35">
        <f t="shared" si="6"/>
        <v>7</v>
      </c>
      <c r="U197" s="36">
        <f t="shared" si="7"/>
        <v>0.10606060606060606</v>
      </c>
      <c r="W197" s="20">
        <f t="shared" si="8"/>
        <v>435301</v>
      </c>
    </row>
    <row r="198" spans="1:23" x14ac:dyDescent="0.2">
      <c r="A198" s="20">
        <v>435</v>
      </c>
      <c r="B198" s="2">
        <v>435301301</v>
      </c>
      <c r="C198" s="5" t="s">
        <v>37</v>
      </c>
      <c r="D198" s="50">
        <v>0</v>
      </c>
      <c r="E198" s="50">
        <v>0</v>
      </c>
      <c r="F198" s="50">
        <v>0</v>
      </c>
      <c r="G198" s="50">
        <v>9</v>
      </c>
      <c r="H198" s="50">
        <v>30</v>
      </c>
      <c r="I198" s="50">
        <v>48</v>
      </c>
      <c r="J198" s="50">
        <v>3.3374999999999999</v>
      </c>
      <c r="K198" s="50"/>
      <c r="L198" s="50">
        <v>0</v>
      </c>
      <c r="M198" s="50">
        <v>0</v>
      </c>
      <c r="N198" s="50">
        <v>2</v>
      </c>
      <c r="O198" s="50">
        <v>0</v>
      </c>
      <c r="P198" s="13">
        <v>7</v>
      </c>
      <c r="Q198" s="13">
        <v>9</v>
      </c>
      <c r="R198" s="13">
        <v>89</v>
      </c>
      <c r="T198" s="35">
        <f t="shared" si="6"/>
        <v>16</v>
      </c>
      <c r="U198" s="36">
        <f t="shared" si="7"/>
        <v>0.1797752808988764</v>
      </c>
      <c r="W198" s="20">
        <f t="shared" si="8"/>
        <v>435301</v>
      </c>
    </row>
    <row r="199" spans="1:23" x14ac:dyDescent="0.2">
      <c r="A199" s="20">
        <v>435</v>
      </c>
      <c r="B199" s="2">
        <v>435301326</v>
      </c>
      <c r="C199" s="5" t="s">
        <v>37</v>
      </c>
      <c r="D199" s="50">
        <v>0</v>
      </c>
      <c r="E199" s="50">
        <v>0</v>
      </c>
      <c r="F199" s="50">
        <v>0</v>
      </c>
      <c r="G199" s="50">
        <v>0</v>
      </c>
      <c r="H199" s="50">
        <v>1</v>
      </c>
      <c r="I199" s="50">
        <v>3</v>
      </c>
      <c r="J199" s="50">
        <v>0.15</v>
      </c>
      <c r="K199" s="50"/>
      <c r="L199" s="50">
        <v>0</v>
      </c>
      <c r="M199" s="50">
        <v>0</v>
      </c>
      <c r="N199" s="50">
        <v>0</v>
      </c>
      <c r="O199" s="50">
        <v>0</v>
      </c>
      <c r="P199" s="13">
        <v>0</v>
      </c>
      <c r="Q199" s="13">
        <v>0</v>
      </c>
      <c r="R199" s="13">
        <v>4</v>
      </c>
      <c r="T199" s="35">
        <f t="shared" si="6"/>
        <v>0</v>
      </c>
      <c r="U199" s="36">
        <f t="shared" si="7"/>
        <v>0</v>
      </c>
      <c r="W199" s="20">
        <f t="shared" si="8"/>
        <v>435301</v>
      </c>
    </row>
    <row r="200" spans="1:23" x14ac:dyDescent="0.2">
      <c r="A200" s="20">
        <v>435</v>
      </c>
      <c r="B200" s="2">
        <v>435301342</v>
      </c>
      <c r="C200" s="5" t="s">
        <v>37</v>
      </c>
      <c r="D200" s="50">
        <v>0</v>
      </c>
      <c r="E200" s="50">
        <v>0</v>
      </c>
      <c r="F200" s="50">
        <v>0</v>
      </c>
      <c r="G200" s="50">
        <v>0</v>
      </c>
      <c r="H200" s="50">
        <v>0</v>
      </c>
      <c r="I200" s="50">
        <v>3</v>
      </c>
      <c r="J200" s="50">
        <v>0.1125</v>
      </c>
      <c r="K200" s="50"/>
      <c r="L200" s="50">
        <v>0</v>
      </c>
      <c r="M200" s="50">
        <v>0</v>
      </c>
      <c r="N200" s="50">
        <v>0</v>
      </c>
      <c r="O200" s="50">
        <v>0</v>
      </c>
      <c r="P200" s="13">
        <v>0</v>
      </c>
      <c r="Q200" s="13">
        <v>0</v>
      </c>
      <c r="R200" s="13">
        <v>3</v>
      </c>
      <c r="T200" s="35">
        <f t="shared" si="6"/>
        <v>0</v>
      </c>
      <c r="U200" s="36">
        <f t="shared" si="7"/>
        <v>0</v>
      </c>
      <c r="W200" s="20">
        <f t="shared" si="8"/>
        <v>435301</v>
      </c>
    </row>
    <row r="201" spans="1:23" x14ac:dyDescent="0.2">
      <c r="A201" s="20">
        <v>435</v>
      </c>
      <c r="B201" s="2">
        <v>435301600</v>
      </c>
      <c r="C201" s="5" t="s">
        <v>37</v>
      </c>
      <c r="D201" s="50">
        <v>0</v>
      </c>
      <c r="E201" s="50">
        <v>0</v>
      </c>
      <c r="F201" s="50">
        <v>0</v>
      </c>
      <c r="G201" s="50">
        <v>0</v>
      </c>
      <c r="H201" s="50">
        <v>0</v>
      </c>
      <c r="I201" s="50">
        <v>2</v>
      </c>
      <c r="J201" s="50">
        <v>7.4999999999999997E-2</v>
      </c>
      <c r="K201" s="50"/>
      <c r="L201" s="50">
        <v>0</v>
      </c>
      <c r="M201" s="50">
        <v>0</v>
      </c>
      <c r="N201" s="50">
        <v>0</v>
      </c>
      <c r="O201" s="50">
        <v>0</v>
      </c>
      <c r="P201" s="13">
        <v>0</v>
      </c>
      <c r="Q201" s="13">
        <v>0</v>
      </c>
      <c r="R201" s="13">
        <v>2</v>
      </c>
      <c r="T201" s="35">
        <f t="shared" si="6"/>
        <v>0</v>
      </c>
      <c r="U201" s="36">
        <f t="shared" si="7"/>
        <v>0</v>
      </c>
      <c r="W201" s="20">
        <f t="shared" si="8"/>
        <v>435301</v>
      </c>
    </row>
    <row r="202" spans="1:23" x14ac:dyDescent="0.2">
      <c r="A202" s="20">
        <v>435</v>
      </c>
      <c r="B202" s="2">
        <v>435301640</v>
      </c>
      <c r="C202" s="5" t="s">
        <v>37</v>
      </c>
      <c r="D202" s="50">
        <v>0</v>
      </c>
      <c r="E202" s="50">
        <v>0</v>
      </c>
      <c r="F202" s="50">
        <v>0</v>
      </c>
      <c r="G202" s="50">
        <v>0</v>
      </c>
      <c r="H202" s="50">
        <v>0</v>
      </c>
      <c r="I202" s="50">
        <v>1</v>
      </c>
      <c r="J202" s="50">
        <v>3.7499999999999999E-2</v>
      </c>
      <c r="K202" s="50"/>
      <c r="L202" s="50">
        <v>0</v>
      </c>
      <c r="M202" s="50">
        <v>0</v>
      </c>
      <c r="N202" s="50">
        <v>0</v>
      </c>
      <c r="O202" s="50">
        <v>0</v>
      </c>
      <c r="P202" s="13">
        <v>0</v>
      </c>
      <c r="Q202" s="13">
        <v>0</v>
      </c>
      <c r="R202" s="13">
        <v>1</v>
      </c>
      <c r="T202" s="35">
        <f t="shared" ref="T202:T265" si="9">P202+Q202</f>
        <v>0</v>
      </c>
      <c r="U202" s="36">
        <f t="shared" ref="U202:U265" si="10">T202/R202</f>
        <v>0</v>
      </c>
      <c r="W202" s="20">
        <f t="shared" si="8"/>
        <v>435301</v>
      </c>
    </row>
    <row r="203" spans="1:23" x14ac:dyDescent="0.2">
      <c r="A203" s="20">
        <v>435</v>
      </c>
      <c r="B203" s="2">
        <v>435301673</v>
      </c>
      <c r="C203" s="5" t="s">
        <v>37</v>
      </c>
      <c r="D203" s="50">
        <v>0</v>
      </c>
      <c r="E203" s="50">
        <v>0</v>
      </c>
      <c r="F203" s="50">
        <v>0</v>
      </c>
      <c r="G203" s="50">
        <v>2</v>
      </c>
      <c r="H203" s="50">
        <v>5</v>
      </c>
      <c r="I203" s="50">
        <v>5</v>
      </c>
      <c r="J203" s="50">
        <v>0.45</v>
      </c>
      <c r="K203" s="50"/>
      <c r="L203" s="50">
        <v>0</v>
      </c>
      <c r="M203" s="50">
        <v>0</v>
      </c>
      <c r="N203" s="50">
        <v>0</v>
      </c>
      <c r="O203" s="50">
        <v>0</v>
      </c>
      <c r="P203" s="13">
        <v>0</v>
      </c>
      <c r="Q203" s="13">
        <v>0</v>
      </c>
      <c r="R203" s="13">
        <v>12</v>
      </c>
      <c r="T203" s="35">
        <f t="shared" si="9"/>
        <v>0</v>
      </c>
      <c r="U203" s="36">
        <f t="shared" si="10"/>
        <v>0</v>
      </c>
      <c r="W203" s="20">
        <f t="shared" ref="W203:W266" si="11">VALUE(IF($B203&lt;499999999,MID($B203,1,3)*1000+MID($B203,4,3),MID($B203,1,4)*1000+MID($B203,5,3)))</f>
        <v>435301</v>
      </c>
    </row>
    <row r="204" spans="1:23" x14ac:dyDescent="0.2">
      <c r="A204" s="20">
        <v>435</v>
      </c>
      <c r="B204" s="2">
        <v>435301735</v>
      </c>
      <c r="C204" s="5" t="s">
        <v>37</v>
      </c>
      <c r="D204" s="50">
        <v>0</v>
      </c>
      <c r="E204" s="50">
        <v>0</v>
      </c>
      <c r="F204" s="50">
        <v>0</v>
      </c>
      <c r="G204" s="50">
        <v>0</v>
      </c>
      <c r="H204" s="50">
        <v>0</v>
      </c>
      <c r="I204" s="50">
        <v>4</v>
      </c>
      <c r="J204" s="50">
        <v>0.15</v>
      </c>
      <c r="K204" s="50"/>
      <c r="L204" s="50">
        <v>0</v>
      </c>
      <c r="M204" s="50">
        <v>0</v>
      </c>
      <c r="N204" s="50">
        <v>0</v>
      </c>
      <c r="O204" s="50">
        <v>0</v>
      </c>
      <c r="P204" s="13">
        <v>0</v>
      </c>
      <c r="Q204" s="13">
        <v>0</v>
      </c>
      <c r="R204" s="13">
        <v>4</v>
      </c>
      <c r="T204" s="35">
        <f t="shared" si="9"/>
        <v>0</v>
      </c>
      <c r="U204" s="36">
        <f t="shared" si="10"/>
        <v>0</v>
      </c>
      <c r="W204" s="20">
        <f t="shared" si="11"/>
        <v>435301</v>
      </c>
    </row>
    <row r="205" spans="1:23" x14ac:dyDescent="0.2">
      <c r="A205" s="20">
        <v>436</v>
      </c>
      <c r="B205" s="2">
        <v>436049001</v>
      </c>
      <c r="C205" s="5" t="s">
        <v>38</v>
      </c>
      <c r="D205" s="50">
        <v>0</v>
      </c>
      <c r="E205" s="50">
        <v>0</v>
      </c>
      <c r="F205" s="50">
        <v>0</v>
      </c>
      <c r="G205" s="50">
        <v>0</v>
      </c>
      <c r="H205" s="50">
        <v>1</v>
      </c>
      <c r="I205" s="50">
        <v>1</v>
      </c>
      <c r="J205" s="50">
        <v>7.4999999999999997E-2</v>
      </c>
      <c r="K205" s="50"/>
      <c r="L205" s="50">
        <v>0</v>
      </c>
      <c r="M205" s="50">
        <v>0</v>
      </c>
      <c r="N205" s="50">
        <v>0</v>
      </c>
      <c r="O205" s="50">
        <v>0</v>
      </c>
      <c r="P205" s="13">
        <v>0</v>
      </c>
      <c r="Q205" s="13">
        <v>0</v>
      </c>
      <c r="R205" s="13">
        <v>2</v>
      </c>
      <c r="T205" s="35">
        <f t="shared" si="9"/>
        <v>0</v>
      </c>
      <c r="U205" s="36">
        <f t="shared" si="10"/>
        <v>0</v>
      </c>
      <c r="W205" s="20">
        <f t="shared" si="11"/>
        <v>436049</v>
      </c>
    </row>
    <row r="206" spans="1:23" x14ac:dyDescent="0.2">
      <c r="A206" s="20">
        <v>436</v>
      </c>
      <c r="B206" s="2">
        <v>436049010</v>
      </c>
      <c r="C206" s="5" t="s">
        <v>38</v>
      </c>
      <c r="D206" s="50">
        <v>0</v>
      </c>
      <c r="E206" s="50">
        <v>0</v>
      </c>
      <c r="F206" s="50">
        <v>0</v>
      </c>
      <c r="G206" s="50">
        <v>0</v>
      </c>
      <c r="H206" s="50">
        <v>4</v>
      </c>
      <c r="I206" s="50">
        <v>1</v>
      </c>
      <c r="J206" s="50">
        <v>0.1875</v>
      </c>
      <c r="K206" s="50"/>
      <c r="L206" s="50">
        <v>0</v>
      </c>
      <c r="M206" s="50">
        <v>0</v>
      </c>
      <c r="N206" s="50">
        <v>0</v>
      </c>
      <c r="O206" s="50">
        <v>0</v>
      </c>
      <c r="P206" s="13">
        <v>2</v>
      </c>
      <c r="Q206" s="13">
        <v>0</v>
      </c>
      <c r="R206" s="13">
        <v>5</v>
      </c>
      <c r="T206" s="35">
        <f t="shared" si="9"/>
        <v>2</v>
      </c>
      <c r="U206" s="36">
        <f t="shared" si="10"/>
        <v>0.4</v>
      </c>
      <c r="W206" s="20">
        <f t="shared" si="11"/>
        <v>436049</v>
      </c>
    </row>
    <row r="207" spans="1:23" x14ac:dyDescent="0.2">
      <c r="A207" s="20">
        <v>436</v>
      </c>
      <c r="B207" s="2">
        <v>436049035</v>
      </c>
      <c r="C207" s="5" t="s">
        <v>38</v>
      </c>
      <c r="D207" s="50">
        <v>0</v>
      </c>
      <c r="E207" s="50">
        <v>0</v>
      </c>
      <c r="F207" s="50">
        <v>0</v>
      </c>
      <c r="G207" s="50">
        <v>0</v>
      </c>
      <c r="H207" s="50">
        <v>41</v>
      </c>
      <c r="I207" s="50">
        <v>116</v>
      </c>
      <c r="J207" s="50">
        <v>5.9625000000000004</v>
      </c>
      <c r="K207" s="50"/>
      <c r="L207" s="50">
        <v>0</v>
      </c>
      <c r="M207" s="50">
        <v>0</v>
      </c>
      <c r="N207" s="50">
        <v>2</v>
      </c>
      <c r="O207" s="50">
        <v>0</v>
      </c>
      <c r="P207" s="13">
        <v>24</v>
      </c>
      <c r="Q207" s="13">
        <v>55</v>
      </c>
      <c r="R207" s="13">
        <v>159</v>
      </c>
      <c r="T207" s="35">
        <f t="shared" si="9"/>
        <v>79</v>
      </c>
      <c r="U207" s="36">
        <f t="shared" si="10"/>
        <v>0.49685534591194969</v>
      </c>
      <c r="W207" s="20">
        <f t="shared" si="11"/>
        <v>436049</v>
      </c>
    </row>
    <row r="208" spans="1:23" x14ac:dyDescent="0.2">
      <c r="A208" s="20">
        <v>436</v>
      </c>
      <c r="B208" s="2">
        <v>436049044</v>
      </c>
      <c r="C208" s="5" t="s">
        <v>38</v>
      </c>
      <c r="D208" s="50">
        <v>0</v>
      </c>
      <c r="E208" s="50">
        <v>0</v>
      </c>
      <c r="F208" s="50">
        <v>0</v>
      </c>
      <c r="G208" s="50">
        <v>0</v>
      </c>
      <c r="H208" s="50">
        <v>0</v>
      </c>
      <c r="I208" s="50">
        <v>4</v>
      </c>
      <c r="J208" s="50">
        <v>0.15</v>
      </c>
      <c r="K208" s="50"/>
      <c r="L208" s="50">
        <v>0</v>
      </c>
      <c r="M208" s="50">
        <v>0</v>
      </c>
      <c r="N208" s="50">
        <v>0</v>
      </c>
      <c r="O208" s="50">
        <v>0</v>
      </c>
      <c r="P208" s="13">
        <v>0</v>
      </c>
      <c r="Q208" s="13">
        <v>3</v>
      </c>
      <c r="R208" s="13">
        <v>4</v>
      </c>
      <c r="T208" s="35">
        <f t="shared" si="9"/>
        <v>3</v>
      </c>
      <c r="U208" s="36">
        <f t="shared" si="10"/>
        <v>0.75</v>
      </c>
      <c r="W208" s="20">
        <f t="shared" si="11"/>
        <v>436049</v>
      </c>
    </row>
    <row r="209" spans="1:23" x14ac:dyDescent="0.2">
      <c r="A209" s="20">
        <v>436</v>
      </c>
      <c r="B209" s="2">
        <v>436049049</v>
      </c>
      <c r="C209" s="5" t="s">
        <v>38</v>
      </c>
      <c r="D209" s="50">
        <v>0</v>
      </c>
      <c r="E209" s="50">
        <v>0</v>
      </c>
      <c r="F209" s="50">
        <v>0</v>
      </c>
      <c r="G209" s="50">
        <v>0</v>
      </c>
      <c r="H209" s="50">
        <v>73</v>
      </c>
      <c r="I209" s="50">
        <v>65</v>
      </c>
      <c r="J209" s="50">
        <v>5.25</v>
      </c>
      <c r="K209" s="50"/>
      <c r="L209" s="50">
        <v>0</v>
      </c>
      <c r="M209" s="50">
        <v>0</v>
      </c>
      <c r="N209" s="50">
        <v>2</v>
      </c>
      <c r="O209" s="50">
        <v>0</v>
      </c>
      <c r="P209" s="13">
        <v>39</v>
      </c>
      <c r="Q209" s="13">
        <v>37</v>
      </c>
      <c r="R209" s="13">
        <v>140</v>
      </c>
      <c r="T209" s="35">
        <f t="shared" si="9"/>
        <v>76</v>
      </c>
      <c r="U209" s="36">
        <f t="shared" si="10"/>
        <v>0.54285714285714282</v>
      </c>
      <c r="W209" s="20">
        <f t="shared" si="11"/>
        <v>436049</v>
      </c>
    </row>
    <row r="210" spans="1:23" x14ac:dyDescent="0.2">
      <c r="A210" s="20">
        <v>436</v>
      </c>
      <c r="B210" s="2">
        <v>436049057</v>
      </c>
      <c r="C210" s="5" t="s">
        <v>38</v>
      </c>
      <c r="D210" s="50">
        <v>0</v>
      </c>
      <c r="E210" s="50">
        <v>0</v>
      </c>
      <c r="F210" s="50">
        <v>0</v>
      </c>
      <c r="G210" s="50">
        <v>0</v>
      </c>
      <c r="H210" s="50">
        <v>2</v>
      </c>
      <c r="I210" s="50">
        <v>4</v>
      </c>
      <c r="J210" s="50">
        <v>0.22500000000000001</v>
      </c>
      <c r="K210" s="50"/>
      <c r="L210" s="50">
        <v>0</v>
      </c>
      <c r="M210" s="50">
        <v>0</v>
      </c>
      <c r="N210" s="50">
        <v>0</v>
      </c>
      <c r="O210" s="50">
        <v>0</v>
      </c>
      <c r="P210" s="13">
        <v>2</v>
      </c>
      <c r="Q210" s="13">
        <v>1</v>
      </c>
      <c r="R210" s="13">
        <v>6</v>
      </c>
      <c r="T210" s="35">
        <f t="shared" si="9"/>
        <v>3</v>
      </c>
      <c r="U210" s="36">
        <f t="shared" si="10"/>
        <v>0.5</v>
      </c>
      <c r="W210" s="20">
        <f t="shared" si="11"/>
        <v>436049</v>
      </c>
    </row>
    <row r="211" spans="1:23" x14ac:dyDescent="0.2">
      <c r="A211" s="20">
        <v>436</v>
      </c>
      <c r="B211" s="2">
        <v>436049093</v>
      </c>
      <c r="C211" s="5" t="s">
        <v>38</v>
      </c>
      <c r="D211" s="50">
        <v>0</v>
      </c>
      <c r="E211" s="50">
        <v>0</v>
      </c>
      <c r="F211" s="50">
        <v>0</v>
      </c>
      <c r="G211" s="50">
        <v>0</v>
      </c>
      <c r="H211" s="50">
        <v>5</v>
      </c>
      <c r="I211" s="50">
        <v>5</v>
      </c>
      <c r="J211" s="50">
        <v>0.375</v>
      </c>
      <c r="K211" s="50"/>
      <c r="L211" s="50">
        <v>0</v>
      </c>
      <c r="M211" s="50">
        <v>0</v>
      </c>
      <c r="N211" s="50">
        <v>0</v>
      </c>
      <c r="O211" s="50">
        <v>0</v>
      </c>
      <c r="P211" s="13">
        <v>2</v>
      </c>
      <c r="Q211" s="13">
        <v>0</v>
      </c>
      <c r="R211" s="13">
        <v>10</v>
      </c>
      <c r="T211" s="35">
        <f t="shared" si="9"/>
        <v>2</v>
      </c>
      <c r="U211" s="36">
        <f t="shared" si="10"/>
        <v>0.2</v>
      </c>
      <c r="W211" s="20">
        <f t="shared" si="11"/>
        <v>436049</v>
      </c>
    </row>
    <row r="212" spans="1:23" x14ac:dyDescent="0.2">
      <c r="A212" s="20">
        <v>436</v>
      </c>
      <c r="B212" s="2">
        <v>436049133</v>
      </c>
      <c r="C212" s="5" t="s">
        <v>38</v>
      </c>
      <c r="D212" s="50">
        <v>0</v>
      </c>
      <c r="E212" s="50">
        <v>0</v>
      </c>
      <c r="F212" s="50">
        <v>0</v>
      </c>
      <c r="G212" s="50">
        <v>0</v>
      </c>
      <c r="H212" s="50">
        <v>1</v>
      </c>
      <c r="I212" s="50">
        <v>0</v>
      </c>
      <c r="J212" s="50">
        <v>3.7499999999999999E-2</v>
      </c>
      <c r="K212" s="50"/>
      <c r="L212" s="50">
        <v>0</v>
      </c>
      <c r="M212" s="50">
        <v>0</v>
      </c>
      <c r="N212" s="50">
        <v>0</v>
      </c>
      <c r="O212" s="50">
        <v>0</v>
      </c>
      <c r="P212" s="13">
        <v>0</v>
      </c>
      <c r="Q212" s="13">
        <v>0</v>
      </c>
      <c r="R212" s="13">
        <v>1</v>
      </c>
      <c r="T212" s="35">
        <f t="shared" si="9"/>
        <v>0</v>
      </c>
      <c r="U212" s="36">
        <f t="shared" si="10"/>
        <v>0</v>
      </c>
      <c r="W212" s="20">
        <f t="shared" si="11"/>
        <v>436049</v>
      </c>
    </row>
    <row r="213" spans="1:23" x14ac:dyDescent="0.2">
      <c r="A213" s="20">
        <v>436</v>
      </c>
      <c r="B213" s="2">
        <v>436049149</v>
      </c>
      <c r="C213" s="5" t="s">
        <v>38</v>
      </c>
      <c r="D213" s="50">
        <v>0</v>
      </c>
      <c r="E213" s="50">
        <v>0</v>
      </c>
      <c r="F213" s="50">
        <v>0</v>
      </c>
      <c r="G213" s="50">
        <v>0</v>
      </c>
      <c r="H213" s="50">
        <v>0</v>
      </c>
      <c r="I213" s="50">
        <v>2</v>
      </c>
      <c r="J213" s="50">
        <v>7.4999999999999997E-2</v>
      </c>
      <c r="K213" s="50"/>
      <c r="L213" s="50">
        <v>0</v>
      </c>
      <c r="M213" s="50">
        <v>0</v>
      </c>
      <c r="N213" s="50">
        <v>0</v>
      </c>
      <c r="O213" s="50">
        <v>0</v>
      </c>
      <c r="P213" s="13">
        <v>0</v>
      </c>
      <c r="Q213" s="13">
        <v>0</v>
      </c>
      <c r="R213" s="13">
        <v>2</v>
      </c>
      <c r="T213" s="35">
        <f t="shared" si="9"/>
        <v>0</v>
      </c>
      <c r="U213" s="36">
        <f t="shared" si="10"/>
        <v>0</v>
      </c>
      <c r="W213" s="20">
        <f t="shared" si="11"/>
        <v>436049</v>
      </c>
    </row>
    <row r="214" spans="1:23" x14ac:dyDescent="0.2">
      <c r="A214" s="20">
        <v>436</v>
      </c>
      <c r="B214" s="2">
        <v>436049163</v>
      </c>
      <c r="C214" s="5" t="s">
        <v>38</v>
      </c>
      <c r="D214" s="50">
        <v>0</v>
      </c>
      <c r="E214" s="50">
        <v>0</v>
      </c>
      <c r="F214" s="50">
        <v>0</v>
      </c>
      <c r="G214" s="50">
        <v>0</v>
      </c>
      <c r="H214" s="50">
        <v>0</v>
      </c>
      <c r="I214" s="50">
        <v>2</v>
      </c>
      <c r="J214" s="50">
        <v>0.1125</v>
      </c>
      <c r="K214" s="50"/>
      <c r="L214" s="50">
        <v>0</v>
      </c>
      <c r="M214" s="50">
        <v>0</v>
      </c>
      <c r="N214" s="50">
        <v>1</v>
      </c>
      <c r="O214" s="50">
        <v>0</v>
      </c>
      <c r="P214" s="13">
        <v>0</v>
      </c>
      <c r="Q214" s="13">
        <v>0</v>
      </c>
      <c r="R214" s="13">
        <v>3</v>
      </c>
      <c r="T214" s="35">
        <f t="shared" si="9"/>
        <v>0</v>
      </c>
      <c r="U214" s="36">
        <f t="shared" si="10"/>
        <v>0</v>
      </c>
      <c r="W214" s="20">
        <f t="shared" si="11"/>
        <v>436049</v>
      </c>
    </row>
    <row r="215" spans="1:23" x14ac:dyDescent="0.2">
      <c r="A215" s="20">
        <v>436</v>
      </c>
      <c r="B215" s="2">
        <v>436049165</v>
      </c>
      <c r="C215" s="5" t="s">
        <v>38</v>
      </c>
      <c r="D215" s="50">
        <v>0</v>
      </c>
      <c r="E215" s="50">
        <v>0</v>
      </c>
      <c r="F215" s="50">
        <v>0</v>
      </c>
      <c r="G215" s="50">
        <v>0</v>
      </c>
      <c r="H215" s="50">
        <v>14</v>
      </c>
      <c r="I215" s="50">
        <v>5</v>
      </c>
      <c r="J215" s="50">
        <v>0.71250000000000002</v>
      </c>
      <c r="K215" s="50"/>
      <c r="L215" s="50">
        <v>0</v>
      </c>
      <c r="M215" s="50">
        <v>0</v>
      </c>
      <c r="N215" s="50">
        <v>0</v>
      </c>
      <c r="O215" s="50">
        <v>0</v>
      </c>
      <c r="P215" s="13">
        <v>11</v>
      </c>
      <c r="Q215" s="13">
        <v>0</v>
      </c>
      <c r="R215" s="13">
        <v>19</v>
      </c>
      <c r="T215" s="35">
        <f t="shared" si="9"/>
        <v>11</v>
      </c>
      <c r="U215" s="36">
        <f t="shared" si="10"/>
        <v>0.57894736842105265</v>
      </c>
      <c r="W215" s="20">
        <f t="shared" si="11"/>
        <v>436049</v>
      </c>
    </row>
    <row r="216" spans="1:23" x14ac:dyDescent="0.2">
      <c r="A216" s="20">
        <v>436</v>
      </c>
      <c r="B216" s="2">
        <v>436049176</v>
      </c>
      <c r="C216" s="5" t="s">
        <v>38</v>
      </c>
      <c r="D216" s="50">
        <v>0</v>
      </c>
      <c r="E216" s="50">
        <v>0</v>
      </c>
      <c r="F216" s="50">
        <v>0</v>
      </c>
      <c r="G216" s="50">
        <v>0</v>
      </c>
      <c r="H216" s="50">
        <v>8</v>
      </c>
      <c r="I216" s="50">
        <v>8</v>
      </c>
      <c r="J216" s="50">
        <v>0.6</v>
      </c>
      <c r="K216" s="50"/>
      <c r="L216" s="50">
        <v>0</v>
      </c>
      <c r="M216" s="50">
        <v>0</v>
      </c>
      <c r="N216" s="50">
        <v>0</v>
      </c>
      <c r="O216" s="50">
        <v>0</v>
      </c>
      <c r="P216" s="13">
        <v>5</v>
      </c>
      <c r="Q216" s="13">
        <v>2</v>
      </c>
      <c r="R216" s="13">
        <v>16</v>
      </c>
      <c r="T216" s="35">
        <f t="shared" si="9"/>
        <v>7</v>
      </c>
      <c r="U216" s="36">
        <f t="shared" si="10"/>
        <v>0.4375</v>
      </c>
      <c r="W216" s="20">
        <f t="shared" si="11"/>
        <v>436049</v>
      </c>
    </row>
    <row r="217" spans="1:23" x14ac:dyDescent="0.2">
      <c r="A217" s="20">
        <v>436</v>
      </c>
      <c r="B217" s="2">
        <v>436049244</v>
      </c>
      <c r="C217" s="5" t="s">
        <v>38</v>
      </c>
      <c r="D217" s="50">
        <v>0</v>
      </c>
      <c r="E217" s="50">
        <v>0</v>
      </c>
      <c r="F217" s="50">
        <v>0</v>
      </c>
      <c r="G217" s="50">
        <v>0</v>
      </c>
      <c r="H217" s="50">
        <v>2</v>
      </c>
      <c r="I217" s="50">
        <v>7</v>
      </c>
      <c r="J217" s="50">
        <v>0.33750000000000002</v>
      </c>
      <c r="K217" s="50"/>
      <c r="L217" s="50">
        <v>0</v>
      </c>
      <c r="M217" s="50">
        <v>0</v>
      </c>
      <c r="N217" s="50">
        <v>0</v>
      </c>
      <c r="O217" s="50">
        <v>0</v>
      </c>
      <c r="P217" s="13">
        <v>0</v>
      </c>
      <c r="Q217" s="13">
        <v>3</v>
      </c>
      <c r="R217" s="13">
        <v>9</v>
      </c>
      <c r="T217" s="35">
        <f t="shared" si="9"/>
        <v>3</v>
      </c>
      <c r="U217" s="36">
        <f t="shared" si="10"/>
        <v>0.33333333333333331</v>
      </c>
      <c r="W217" s="20">
        <f t="shared" si="11"/>
        <v>436049</v>
      </c>
    </row>
    <row r="218" spans="1:23" x14ac:dyDescent="0.2">
      <c r="A218" s="20">
        <v>436</v>
      </c>
      <c r="B218" s="2">
        <v>436049248</v>
      </c>
      <c r="C218" s="5" t="s">
        <v>38</v>
      </c>
      <c r="D218" s="50">
        <v>0</v>
      </c>
      <c r="E218" s="50">
        <v>0</v>
      </c>
      <c r="F218" s="50">
        <v>0</v>
      </c>
      <c r="G218" s="50">
        <v>0</v>
      </c>
      <c r="H218" s="50">
        <v>4</v>
      </c>
      <c r="I218" s="50">
        <v>5</v>
      </c>
      <c r="J218" s="50">
        <v>0.33750000000000002</v>
      </c>
      <c r="K218" s="50"/>
      <c r="L218" s="50">
        <v>0</v>
      </c>
      <c r="M218" s="50">
        <v>0</v>
      </c>
      <c r="N218" s="50">
        <v>0</v>
      </c>
      <c r="O218" s="50">
        <v>0</v>
      </c>
      <c r="P218" s="13">
        <v>1</v>
      </c>
      <c r="Q218" s="13">
        <v>2</v>
      </c>
      <c r="R218" s="13">
        <v>9</v>
      </c>
      <c r="T218" s="35">
        <f t="shared" si="9"/>
        <v>3</v>
      </c>
      <c r="U218" s="36">
        <f t="shared" si="10"/>
        <v>0.33333333333333331</v>
      </c>
      <c r="W218" s="20">
        <f t="shared" si="11"/>
        <v>436049</v>
      </c>
    </row>
    <row r="219" spans="1:23" x14ac:dyDescent="0.2">
      <c r="A219" s="20">
        <v>436</v>
      </c>
      <c r="B219" s="2">
        <v>436049258</v>
      </c>
      <c r="C219" s="5" t="s">
        <v>38</v>
      </c>
      <c r="D219" s="50">
        <v>0</v>
      </c>
      <c r="E219" s="50">
        <v>0</v>
      </c>
      <c r="F219" s="50">
        <v>0</v>
      </c>
      <c r="G219" s="50">
        <v>0</v>
      </c>
      <c r="H219" s="50">
        <v>0</v>
      </c>
      <c r="I219" s="50">
        <v>1</v>
      </c>
      <c r="J219" s="50">
        <v>3.7499999999999999E-2</v>
      </c>
      <c r="K219" s="50"/>
      <c r="L219" s="50">
        <v>0</v>
      </c>
      <c r="M219" s="50">
        <v>0</v>
      </c>
      <c r="N219" s="50">
        <v>0</v>
      </c>
      <c r="O219" s="50">
        <v>0</v>
      </c>
      <c r="P219" s="13">
        <v>0</v>
      </c>
      <c r="Q219" s="13">
        <v>0</v>
      </c>
      <c r="R219" s="13">
        <v>1</v>
      </c>
      <c r="T219" s="35">
        <f t="shared" si="9"/>
        <v>0</v>
      </c>
      <c r="U219" s="36">
        <f t="shared" si="10"/>
        <v>0</v>
      </c>
      <c r="W219" s="20">
        <f t="shared" si="11"/>
        <v>436049</v>
      </c>
    </row>
    <row r="220" spans="1:23" x14ac:dyDescent="0.2">
      <c r="A220" s="20">
        <v>436</v>
      </c>
      <c r="B220" s="2">
        <v>436049262</v>
      </c>
      <c r="C220" s="5" t="s">
        <v>38</v>
      </c>
      <c r="D220" s="50">
        <v>0</v>
      </c>
      <c r="E220" s="50">
        <v>0</v>
      </c>
      <c r="F220" s="50">
        <v>0</v>
      </c>
      <c r="G220" s="50">
        <v>0</v>
      </c>
      <c r="H220" s="50">
        <v>0</v>
      </c>
      <c r="I220" s="50">
        <v>1</v>
      </c>
      <c r="J220" s="50">
        <v>3.7499999999999999E-2</v>
      </c>
      <c r="K220" s="50"/>
      <c r="L220" s="50">
        <v>0</v>
      </c>
      <c r="M220" s="50">
        <v>0</v>
      </c>
      <c r="N220" s="50">
        <v>0</v>
      </c>
      <c r="O220" s="50">
        <v>0</v>
      </c>
      <c r="P220" s="13">
        <v>0</v>
      </c>
      <c r="Q220" s="13">
        <v>0</v>
      </c>
      <c r="R220" s="13">
        <v>1</v>
      </c>
      <c r="T220" s="35">
        <f t="shared" si="9"/>
        <v>0</v>
      </c>
      <c r="U220" s="36">
        <f t="shared" si="10"/>
        <v>0</v>
      </c>
      <c r="W220" s="20">
        <f t="shared" si="11"/>
        <v>436049</v>
      </c>
    </row>
    <row r="221" spans="1:23" x14ac:dyDescent="0.2">
      <c r="A221" s="20">
        <v>436</v>
      </c>
      <c r="B221" s="2">
        <v>436049274</v>
      </c>
      <c r="C221" s="5" t="s">
        <v>38</v>
      </c>
      <c r="D221" s="50">
        <v>0</v>
      </c>
      <c r="E221" s="50">
        <v>0</v>
      </c>
      <c r="F221" s="50">
        <v>0</v>
      </c>
      <c r="G221" s="50">
        <v>0</v>
      </c>
      <c r="H221" s="50">
        <v>1</v>
      </c>
      <c r="I221" s="50">
        <v>1</v>
      </c>
      <c r="J221" s="50">
        <v>7.4999999999999997E-2</v>
      </c>
      <c r="K221" s="50"/>
      <c r="L221" s="50">
        <v>0</v>
      </c>
      <c r="M221" s="50">
        <v>0</v>
      </c>
      <c r="N221" s="50">
        <v>0</v>
      </c>
      <c r="O221" s="50">
        <v>0</v>
      </c>
      <c r="P221" s="13">
        <v>0</v>
      </c>
      <c r="Q221" s="13">
        <v>0</v>
      </c>
      <c r="R221" s="13">
        <v>2</v>
      </c>
      <c r="T221" s="35">
        <f t="shared" si="9"/>
        <v>0</v>
      </c>
      <c r="U221" s="36">
        <f t="shared" si="10"/>
        <v>0</v>
      </c>
      <c r="W221" s="20">
        <f t="shared" si="11"/>
        <v>436049</v>
      </c>
    </row>
    <row r="222" spans="1:23" x14ac:dyDescent="0.2">
      <c r="A222" s="20">
        <v>436</v>
      </c>
      <c r="B222" s="2">
        <v>436049284</v>
      </c>
      <c r="C222" s="5" t="s">
        <v>38</v>
      </c>
      <c r="D222" s="50">
        <v>0</v>
      </c>
      <c r="E222" s="50">
        <v>0</v>
      </c>
      <c r="F222" s="50">
        <v>0</v>
      </c>
      <c r="G222" s="50">
        <v>0</v>
      </c>
      <c r="H222" s="50">
        <v>1</v>
      </c>
      <c r="I222" s="50">
        <v>1</v>
      </c>
      <c r="J222" s="50">
        <v>7.4999999999999997E-2</v>
      </c>
      <c r="K222" s="50"/>
      <c r="L222" s="50">
        <v>0</v>
      </c>
      <c r="M222" s="50">
        <v>0</v>
      </c>
      <c r="N222" s="50">
        <v>0</v>
      </c>
      <c r="O222" s="50">
        <v>0</v>
      </c>
      <c r="P222" s="13">
        <v>0</v>
      </c>
      <c r="Q222" s="13">
        <v>0</v>
      </c>
      <c r="R222" s="13">
        <v>2</v>
      </c>
      <c r="T222" s="35">
        <f t="shared" si="9"/>
        <v>0</v>
      </c>
      <c r="U222" s="36">
        <f t="shared" si="10"/>
        <v>0</v>
      </c>
      <c r="W222" s="20">
        <f t="shared" si="11"/>
        <v>436049</v>
      </c>
    </row>
    <row r="223" spans="1:23" x14ac:dyDescent="0.2">
      <c r="A223" s="20">
        <v>436</v>
      </c>
      <c r="B223" s="2">
        <v>436049285</v>
      </c>
      <c r="C223" s="5" t="s">
        <v>38</v>
      </c>
      <c r="D223" s="50">
        <v>0</v>
      </c>
      <c r="E223" s="50">
        <v>0</v>
      </c>
      <c r="F223" s="50">
        <v>0</v>
      </c>
      <c r="G223" s="50">
        <v>0</v>
      </c>
      <c r="H223" s="50">
        <v>0</v>
      </c>
      <c r="I223" s="50">
        <v>1</v>
      </c>
      <c r="J223" s="50">
        <v>3.7499999999999999E-2</v>
      </c>
      <c r="K223" s="50"/>
      <c r="L223" s="50">
        <v>0</v>
      </c>
      <c r="M223" s="50">
        <v>0</v>
      </c>
      <c r="N223" s="50">
        <v>0</v>
      </c>
      <c r="O223" s="50">
        <v>0</v>
      </c>
      <c r="P223" s="13">
        <v>0</v>
      </c>
      <c r="Q223" s="13">
        <v>0</v>
      </c>
      <c r="R223" s="13">
        <v>1</v>
      </c>
      <c r="T223" s="35">
        <f t="shared" si="9"/>
        <v>0</v>
      </c>
      <c r="U223" s="36">
        <f t="shared" si="10"/>
        <v>0</v>
      </c>
      <c r="W223" s="20">
        <f t="shared" si="11"/>
        <v>436049</v>
      </c>
    </row>
    <row r="224" spans="1:23" x14ac:dyDescent="0.2">
      <c r="A224" s="20">
        <v>436</v>
      </c>
      <c r="B224" s="2">
        <v>436049308</v>
      </c>
      <c r="C224" s="5" t="s">
        <v>38</v>
      </c>
      <c r="D224" s="50">
        <v>0</v>
      </c>
      <c r="E224" s="50">
        <v>0</v>
      </c>
      <c r="F224" s="50">
        <v>0</v>
      </c>
      <c r="G224" s="50">
        <v>0</v>
      </c>
      <c r="H224" s="50">
        <v>2</v>
      </c>
      <c r="I224" s="50">
        <v>1</v>
      </c>
      <c r="J224" s="50">
        <v>0.1125</v>
      </c>
      <c r="K224" s="50"/>
      <c r="L224" s="50">
        <v>0</v>
      </c>
      <c r="M224" s="50">
        <v>0</v>
      </c>
      <c r="N224" s="50">
        <v>0</v>
      </c>
      <c r="O224" s="50">
        <v>0</v>
      </c>
      <c r="P224" s="13">
        <v>1</v>
      </c>
      <c r="Q224" s="13">
        <v>0</v>
      </c>
      <c r="R224" s="13">
        <v>3</v>
      </c>
      <c r="T224" s="35">
        <f t="shared" si="9"/>
        <v>1</v>
      </c>
      <c r="U224" s="36">
        <f t="shared" si="10"/>
        <v>0.33333333333333331</v>
      </c>
      <c r="W224" s="20">
        <f t="shared" si="11"/>
        <v>436049</v>
      </c>
    </row>
    <row r="225" spans="1:23" x14ac:dyDescent="0.2">
      <c r="A225" s="20">
        <v>436</v>
      </c>
      <c r="B225" s="2">
        <v>436049314</v>
      </c>
      <c r="C225" s="5" t="s">
        <v>38</v>
      </c>
      <c r="D225" s="50">
        <v>0</v>
      </c>
      <c r="E225" s="50">
        <v>0</v>
      </c>
      <c r="F225" s="50">
        <v>0</v>
      </c>
      <c r="G225" s="50">
        <v>0</v>
      </c>
      <c r="H225" s="50">
        <v>0</v>
      </c>
      <c r="I225" s="50">
        <v>1</v>
      </c>
      <c r="J225" s="50">
        <v>3.7499999999999999E-2</v>
      </c>
      <c r="K225" s="50"/>
      <c r="L225" s="50">
        <v>0</v>
      </c>
      <c r="M225" s="50">
        <v>0</v>
      </c>
      <c r="N225" s="50">
        <v>0</v>
      </c>
      <c r="O225" s="50">
        <v>0</v>
      </c>
      <c r="P225" s="13">
        <v>0</v>
      </c>
      <c r="Q225" s="13">
        <v>0</v>
      </c>
      <c r="R225" s="13">
        <v>1</v>
      </c>
      <c r="T225" s="35">
        <f t="shared" si="9"/>
        <v>0</v>
      </c>
      <c r="U225" s="36">
        <f t="shared" si="10"/>
        <v>0</v>
      </c>
      <c r="W225" s="20">
        <f t="shared" si="11"/>
        <v>436049</v>
      </c>
    </row>
    <row r="226" spans="1:23" x14ac:dyDescent="0.2">
      <c r="A226" s="20">
        <v>436</v>
      </c>
      <c r="B226" s="2">
        <v>436049335</v>
      </c>
      <c r="C226" s="5" t="s">
        <v>38</v>
      </c>
      <c r="D226" s="50">
        <v>0</v>
      </c>
      <c r="E226" s="50">
        <v>0</v>
      </c>
      <c r="F226" s="50">
        <v>0</v>
      </c>
      <c r="G226" s="50">
        <v>0</v>
      </c>
      <c r="H226" s="50">
        <v>0</v>
      </c>
      <c r="I226" s="50">
        <v>1</v>
      </c>
      <c r="J226" s="50">
        <v>3.7499999999999999E-2</v>
      </c>
      <c r="K226" s="50"/>
      <c r="L226" s="50">
        <v>0</v>
      </c>
      <c r="M226" s="50">
        <v>0</v>
      </c>
      <c r="N226" s="50">
        <v>0</v>
      </c>
      <c r="O226" s="50">
        <v>0</v>
      </c>
      <c r="P226" s="13">
        <v>0</v>
      </c>
      <c r="Q226" s="13">
        <v>1</v>
      </c>
      <c r="R226" s="13">
        <v>1</v>
      </c>
      <c r="T226" s="35">
        <f t="shared" si="9"/>
        <v>1</v>
      </c>
      <c r="U226" s="36">
        <f t="shared" si="10"/>
        <v>1</v>
      </c>
      <c r="W226" s="20">
        <f t="shared" si="11"/>
        <v>436049</v>
      </c>
    </row>
    <row r="227" spans="1:23" x14ac:dyDescent="0.2">
      <c r="A227" s="20">
        <v>436</v>
      </c>
      <c r="B227" s="2">
        <v>436049346</v>
      </c>
      <c r="C227" s="5" t="s">
        <v>38</v>
      </c>
      <c r="D227" s="50">
        <v>0</v>
      </c>
      <c r="E227" s="50">
        <v>0</v>
      </c>
      <c r="F227" s="50">
        <v>0</v>
      </c>
      <c r="G227" s="50">
        <v>0</v>
      </c>
      <c r="H227" s="50">
        <v>0</v>
      </c>
      <c r="I227" s="50">
        <v>1</v>
      </c>
      <c r="J227" s="50">
        <v>3.7499999999999999E-2</v>
      </c>
      <c r="K227" s="50"/>
      <c r="L227" s="50">
        <v>0</v>
      </c>
      <c r="M227" s="50">
        <v>0</v>
      </c>
      <c r="N227" s="50">
        <v>0</v>
      </c>
      <c r="O227" s="50">
        <v>0</v>
      </c>
      <c r="P227" s="13">
        <v>0</v>
      </c>
      <c r="Q227" s="13">
        <v>0</v>
      </c>
      <c r="R227" s="13">
        <v>1</v>
      </c>
      <c r="T227" s="35">
        <f t="shared" si="9"/>
        <v>0</v>
      </c>
      <c r="U227" s="36">
        <f t="shared" si="10"/>
        <v>0</v>
      </c>
      <c r="W227" s="20">
        <f t="shared" si="11"/>
        <v>436049</v>
      </c>
    </row>
    <row r="228" spans="1:23" x14ac:dyDescent="0.2">
      <c r="A228" s="20">
        <v>437</v>
      </c>
      <c r="B228" s="2">
        <v>437035035</v>
      </c>
      <c r="C228" s="5" t="s">
        <v>39</v>
      </c>
      <c r="D228" s="50">
        <v>0</v>
      </c>
      <c r="E228" s="50">
        <v>0</v>
      </c>
      <c r="F228" s="50">
        <v>0</v>
      </c>
      <c r="G228" s="50">
        <v>0</v>
      </c>
      <c r="H228" s="50">
        <v>0</v>
      </c>
      <c r="I228" s="50">
        <v>263</v>
      </c>
      <c r="J228" s="50">
        <v>10.612500000000001</v>
      </c>
      <c r="K228" s="50"/>
      <c r="L228" s="50">
        <v>0</v>
      </c>
      <c r="M228" s="50">
        <v>0</v>
      </c>
      <c r="N228" s="50">
        <v>20</v>
      </c>
      <c r="O228" s="50">
        <v>0</v>
      </c>
      <c r="P228" s="13">
        <v>0</v>
      </c>
      <c r="Q228" s="13">
        <v>238</v>
      </c>
      <c r="R228" s="13">
        <v>283</v>
      </c>
      <c r="T228" s="35">
        <f t="shared" si="9"/>
        <v>238</v>
      </c>
      <c r="U228" s="36">
        <f t="shared" si="10"/>
        <v>0.8409893992932862</v>
      </c>
      <c r="W228" s="20">
        <f t="shared" si="11"/>
        <v>437035</v>
      </c>
    </row>
    <row r="229" spans="1:23" x14ac:dyDescent="0.2">
      <c r="A229" s="20">
        <v>437</v>
      </c>
      <c r="B229" s="2">
        <v>437035189</v>
      </c>
      <c r="C229" s="5" t="s">
        <v>39</v>
      </c>
      <c r="D229" s="50">
        <v>0</v>
      </c>
      <c r="E229" s="50">
        <v>0</v>
      </c>
      <c r="F229" s="50">
        <v>0</v>
      </c>
      <c r="G229" s="50">
        <v>0</v>
      </c>
      <c r="H229" s="50">
        <v>0</v>
      </c>
      <c r="I229" s="50">
        <v>1</v>
      </c>
      <c r="J229" s="50">
        <v>3.7499999999999999E-2</v>
      </c>
      <c r="K229" s="50"/>
      <c r="L229" s="50">
        <v>0</v>
      </c>
      <c r="M229" s="50">
        <v>0</v>
      </c>
      <c r="N229" s="50">
        <v>0</v>
      </c>
      <c r="O229" s="50">
        <v>0</v>
      </c>
      <c r="P229" s="13">
        <v>0</v>
      </c>
      <c r="Q229" s="13">
        <v>0</v>
      </c>
      <c r="R229" s="13">
        <v>1</v>
      </c>
      <c r="T229" s="35">
        <f t="shared" si="9"/>
        <v>0</v>
      </c>
      <c r="U229" s="36">
        <f t="shared" si="10"/>
        <v>0</v>
      </c>
      <c r="W229" s="20">
        <f t="shared" si="11"/>
        <v>437035</v>
      </c>
    </row>
    <row r="230" spans="1:23" x14ac:dyDescent="0.2">
      <c r="A230" s="20">
        <v>437</v>
      </c>
      <c r="B230" s="2">
        <v>437035244</v>
      </c>
      <c r="C230" s="5" t="s">
        <v>39</v>
      </c>
      <c r="D230" s="50">
        <v>0</v>
      </c>
      <c r="E230" s="50">
        <v>0</v>
      </c>
      <c r="F230" s="50">
        <v>0</v>
      </c>
      <c r="G230" s="50">
        <v>0</v>
      </c>
      <c r="H230" s="50">
        <v>0</v>
      </c>
      <c r="I230" s="50">
        <v>2</v>
      </c>
      <c r="J230" s="50">
        <v>7.4999999999999997E-2</v>
      </c>
      <c r="K230" s="50"/>
      <c r="L230" s="50">
        <v>0</v>
      </c>
      <c r="M230" s="50">
        <v>0</v>
      </c>
      <c r="N230" s="50">
        <v>0</v>
      </c>
      <c r="O230" s="50">
        <v>0</v>
      </c>
      <c r="P230" s="13">
        <v>0</v>
      </c>
      <c r="Q230" s="13">
        <v>0</v>
      </c>
      <c r="R230" s="13">
        <v>2</v>
      </c>
      <c r="T230" s="35">
        <f t="shared" si="9"/>
        <v>0</v>
      </c>
      <c r="U230" s="36">
        <f t="shared" si="10"/>
        <v>0</v>
      </c>
      <c r="W230" s="20">
        <f t="shared" si="11"/>
        <v>437035</v>
      </c>
    </row>
    <row r="231" spans="1:23" x14ac:dyDescent="0.2">
      <c r="A231" s="20">
        <v>437</v>
      </c>
      <c r="B231" s="2">
        <v>437035308</v>
      </c>
      <c r="C231" s="5" t="s">
        <v>39</v>
      </c>
      <c r="D231" s="50">
        <v>0</v>
      </c>
      <c r="E231" s="50">
        <v>0</v>
      </c>
      <c r="F231" s="50">
        <v>0</v>
      </c>
      <c r="G231" s="50">
        <v>0</v>
      </c>
      <c r="H231" s="50">
        <v>0</v>
      </c>
      <c r="I231" s="50">
        <v>1</v>
      </c>
      <c r="J231" s="50">
        <v>3.7499999999999999E-2</v>
      </c>
      <c r="K231" s="50"/>
      <c r="L231" s="50">
        <v>0</v>
      </c>
      <c r="M231" s="50">
        <v>0</v>
      </c>
      <c r="N231" s="50">
        <v>0</v>
      </c>
      <c r="O231" s="50">
        <v>0</v>
      </c>
      <c r="P231" s="13">
        <v>0</v>
      </c>
      <c r="Q231" s="13">
        <v>1</v>
      </c>
      <c r="R231" s="13">
        <v>1</v>
      </c>
      <c r="T231" s="35">
        <f t="shared" si="9"/>
        <v>1</v>
      </c>
      <c r="U231" s="36">
        <f t="shared" si="10"/>
        <v>1</v>
      </c>
      <c r="W231" s="20">
        <f t="shared" si="11"/>
        <v>437035</v>
      </c>
    </row>
    <row r="232" spans="1:23" x14ac:dyDescent="0.2">
      <c r="A232" s="20">
        <v>438</v>
      </c>
      <c r="B232" s="2">
        <v>438035035</v>
      </c>
      <c r="C232" s="5" t="s">
        <v>40</v>
      </c>
      <c r="D232" s="50">
        <v>21</v>
      </c>
      <c r="E232" s="50">
        <v>0</v>
      </c>
      <c r="F232" s="50">
        <v>22</v>
      </c>
      <c r="G232" s="50">
        <v>52</v>
      </c>
      <c r="H232" s="50">
        <v>17</v>
      </c>
      <c r="I232" s="50">
        <v>131</v>
      </c>
      <c r="J232" s="50">
        <v>9</v>
      </c>
      <c r="K232" s="50"/>
      <c r="L232" s="50">
        <v>1</v>
      </c>
      <c r="M232" s="50">
        <v>0</v>
      </c>
      <c r="N232" s="50">
        <v>18</v>
      </c>
      <c r="O232" s="50">
        <v>0</v>
      </c>
      <c r="P232" s="13">
        <v>47</v>
      </c>
      <c r="Q232" s="13">
        <v>111</v>
      </c>
      <c r="R232" s="13">
        <v>252</v>
      </c>
      <c r="T232" s="35">
        <f t="shared" si="9"/>
        <v>158</v>
      </c>
      <c r="U232" s="36">
        <f t="shared" si="10"/>
        <v>0.62698412698412698</v>
      </c>
      <c r="W232" s="20">
        <f t="shared" si="11"/>
        <v>438035</v>
      </c>
    </row>
    <row r="233" spans="1:23" x14ac:dyDescent="0.2">
      <c r="A233" s="20">
        <v>438</v>
      </c>
      <c r="B233" s="2">
        <v>438035163</v>
      </c>
      <c r="C233" s="5" t="s">
        <v>40</v>
      </c>
      <c r="D233" s="50">
        <v>0</v>
      </c>
      <c r="E233" s="50">
        <v>0</v>
      </c>
      <c r="F233" s="50">
        <v>0</v>
      </c>
      <c r="G233" s="50">
        <v>1</v>
      </c>
      <c r="H233" s="50">
        <v>0</v>
      </c>
      <c r="I233" s="50">
        <v>1</v>
      </c>
      <c r="J233" s="50">
        <v>7.4999999999999997E-2</v>
      </c>
      <c r="K233" s="50"/>
      <c r="L233" s="50">
        <v>0</v>
      </c>
      <c r="M233" s="50">
        <v>0</v>
      </c>
      <c r="N233" s="50">
        <v>0</v>
      </c>
      <c r="O233" s="50">
        <v>0</v>
      </c>
      <c r="P233" s="13">
        <v>1</v>
      </c>
      <c r="Q233" s="13">
        <v>1</v>
      </c>
      <c r="R233" s="13">
        <v>2</v>
      </c>
      <c r="T233" s="35">
        <f t="shared" si="9"/>
        <v>2</v>
      </c>
      <c r="U233" s="36">
        <f t="shared" si="10"/>
        <v>1</v>
      </c>
      <c r="W233" s="20">
        <f t="shared" si="11"/>
        <v>438035</v>
      </c>
    </row>
    <row r="234" spans="1:23" x14ac:dyDescent="0.2">
      <c r="A234" s="20">
        <v>438</v>
      </c>
      <c r="B234" s="2">
        <v>438035189</v>
      </c>
      <c r="C234" s="5" t="s">
        <v>40</v>
      </c>
      <c r="D234" s="50">
        <v>0</v>
      </c>
      <c r="E234" s="50">
        <v>0</v>
      </c>
      <c r="F234" s="50">
        <v>0</v>
      </c>
      <c r="G234" s="50">
        <v>0</v>
      </c>
      <c r="H234" s="50">
        <v>0</v>
      </c>
      <c r="I234" s="50">
        <v>1</v>
      </c>
      <c r="J234" s="50">
        <v>3.7499999999999999E-2</v>
      </c>
      <c r="K234" s="50"/>
      <c r="L234" s="50">
        <v>0</v>
      </c>
      <c r="M234" s="50">
        <v>0</v>
      </c>
      <c r="N234" s="50">
        <v>0</v>
      </c>
      <c r="O234" s="50">
        <v>0</v>
      </c>
      <c r="P234" s="13">
        <v>0</v>
      </c>
      <c r="Q234" s="13">
        <v>1</v>
      </c>
      <c r="R234" s="13">
        <v>1</v>
      </c>
      <c r="T234" s="35">
        <f t="shared" si="9"/>
        <v>1</v>
      </c>
      <c r="U234" s="36">
        <f t="shared" si="10"/>
        <v>1</v>
      </c>
      <c r="W234" s="20">
        <f t="shared" si="11"/>
        <v>438035</v>
      </c>
    </row>
    <row r="235" spans="1:23" x14ac:dyDescent="0.2">
      <c r="A235" s="20">
        <v>438</v>
      </c>
      <c r="B235" s="2">
        <v>438035243</v>
      </c>
      <c r="C235" s="5" t="s">
        <v>40</v>
      </c>
      <c r="D235" s="50">
        <v>0</v>
      </c>
      <c r="E235" s="50">
        <v>0</v>
      </c>
      <c r="F235" s="50">
        <v>0</v>
      </c>
      <c r="G235" s="50">
        <v>1</v>
      </c>
      <c r="H235" s="50">
        <v>0</v>
      </c>
      <c r="I235" s="50">
        <v>0</v>
      </c>
      <c r="J235" s="50">
        <v>3.7499999999999999E-2</v>
      </c>
      <c r="K235" s="50"/>
      <c r="L235" s="50">
        <v>0</v>
      </c>
      <c r="M235" s="50">
        <v>0</v>
      </c>
      <c r="N235" s="50">
        <v>0</v>
      </c>
      <c r="O235" s="50">
        <v>0</v>
      </c>
      <c r="P235" s="13">
        <v>1</v>
      </c>
      <c r="Q235" s="13">
        <v>0</v>
      </c>
      <c r="R235" s="13">
        <v>1</v>
      </c>
      <c r="T235" s="35">
        <f t="shared" si="9"/>
        <v>1</v>
      </c>
      <c r="U235" s="36">
        <f t="shared" si="10"/>
        <v>1</v>
      </c>
      <c r="W235" s="20">
        <f t="shared" si="11"/>
        <v>438035</v>
      </c>
    </row>
    <row r="236" spans="1:23" x14ac:dyDescent="0.2">
      <c r="A236" s="20">
        <v>438</v>
      </c>
      <c r="B236" s="2">
        <v>438035244</v>
      </c>
      <c r="C236" s="5" t="s">
        <v>40</v>
      </c>
      <c r="D236" s="50">
        <v>0</v>
      </c>
      <c r="E236" s="50">
        <v>0</v>
      </c>
      <c r="F236" s="50">
        <v>0</v>
      </c>
      <c r="G236" s="50">
        <v>2</v>
      </c>
      <c r="H236" s="50">
        <v>0</v>
      </c>
      <c r="I236" s="50">
        <v>1</v>
      </c>
      <c r="J236" s="50">
        <v>0.1125</v>
      </c>
      <c r="K236" s="50"/>
      <c r="L236" s="50">
        <v>0</v>
      </c>
      <c r="M236" s="50">
        <v>0</v>
      </c>
      <c r="N236" s="50">
        <v>0</v>
      </c>
      <c r="O236" s="50">
        <v>0</v>
      </c>
      <c r="P236" s="13">
        <v>0</v>
      </c>
      <c r="Q236" s="13">
        <v>1</v>
      </c>
      <c r="R236" s="13">
        <v>3</v>
      </c>
      <c r="T236" s="35">
        <f t="shared" si="9"/>
        <v>1</v>
      </c>
      <c r="U236" s="36">
        <f t="shared" si="10"/>
        <v>0.33333333333333331</v>
      </c>
      <c r="W236" s="20">
        <f t="shared" si="11"/>
        <v>438035</v>
      </c>
    </row>
    <row r="237" spans="1:23" x14ac:dyDescent="0.2">
      <c r="A237" s="20">
        <v>438</v>
      </c>
      <c r="B237" s="2">
        <v>438035285</v>
      </c>
      <c r="C237" s="5" t="s">
        <v>40</v>
      </c>
      <c r="D237" s="50">
        <v>0</v>
      </c>
      <c r="E237" s="50">
        <v>0</v>
      </c>
      <c r="F237" s="50">
        <v>0</v>
      </c>
      <c r="G237" s="50">
        <v>0</v>
      </c>
      <c r="H237" s="50">
        <v>0</v>
      </c>
      <c r="I237" s="50">
        <v>1</v>
      </c>
      <c r="J237" s="50">
        <v>3.7499999999999999E-2</v>
      </c>
      <c r="K237" s="50"/>
      <c r="L237" s="50">
        <v>0</v>
      </c>
      <c r="M237" s="50">
        <v>0</v>
      </c>
      <c r="N237" s="50">
        <v>0</v>
      </c>
      <c r="O237" s="50">
        <v>0</v>
      </c>
      <c r="P237" s="13">
        <v>0</v>
      </c>
      <c r="Q237" s="13">
        <v>0</v>
      </c>
      <c r="R237" s="13">
        <v>1</v>
      </c>
      <c r="T237" s="35">
        <f t="shared" si="9"/>
        <v>0</v>
      </c>
      <c r="U237" s="36">
        <f t="shared" si="10"/>
        <v>0</v>
      </c>
      <c r="W237" s="20">
        <f t="shared" si="11"/>
        <v>438035</v>
      </c>
    </row>
    <row r="238" spans="1:23" x14ac:dyDescent="0.2">
      <c r="A238" s="20">
        <v>439</v>
      </c>
      <c r="B238" s="2">
        <v>439035010</v>
      </c>
      <c r="C238" s="5" t="s">
        <v>41</v>
      </c>
      <c r="D238" s="50">
        <v>1</v>
      </c>
      <c r="E238" s="50">
        <v>0</v>
      </c>
      <c r="F238" s="50">
        <v>0</v>
      </c>
      <c r="G238" s="50">
        <v>0</v>
      </c>
      <c r="H238" s="50">
        <v>0</v>
      </c>
      <c r="I238" s="50">
        <v>0</v>
      </c>
      <c r="J238" s="50">
        <v>0</v>
      </c>
      <c r="K238" s="50"/>
      <c r="L238" s="50">
        <v>0</v>
      </c>
      <c r="M238" s="50">
        <v>0</v>
      </c>
      <c r="N238" s="50">
        <v>0</v>
      </c>
      <c r="O238" s="50">
        <v>0</v>
      </c>
      <c r="P238" s="13">
        <v>0</v>
      </c>
      <c r="Q238" s="13">
        <v>0</v>
      </c>
      <c r="R238" s="13">
        <v>1</v>
      </c>
      <c r="T238" s="35">
        <f t="shared" si="9"/>
        <v>0</v>
      </c>
      <c r="U238" s="36">
        <f t="shared" si="10"/>
        <v>0</v>
      </c>
      <c r="W238" s="20">
        <f t="shared" si="11"/>
        <v>439035</v>
      </c>
    </row>
    <row r="239" spans="1:23" x14ac:dyDescent="0.2">
      <c r="A239" s="20">
        <v>439</v>
      </c>
      <c r="B239" s="2">
        <v>439035035</v>
      </c>
      <c r="C239" s="5" t="s">
        <v>41</v>
      </c>
      <c r="D239" s="50">
        <v>43</v>
      </c>
      <c r="E239" s="50">
        <v>0</v>
      </c>
      <c r="F239" s="50">
        <v>38</v>
      </c>
      <c r="G239" s="50">
        <v>179</v>
      </c>
      <c r="H239" s="50">
        <v>64</v>
      </c>
      <c r="I239" s="50">
        <v>0</v>
      </c>
      <c r="J239" s="50">
        <v>13.05</v>
      </c>
      <c r="K239" s="50"/>
      <c r="L239" s="50">
        <v>0</v>
      </c>
      <c r="M239" s="50">
        <v>0</v>
      </c>
      <c r="N239" s="50">
        <v>67</v>
      </c>
      <c r="O239" s="50">
        <v>0</v>
      </c>
      <c r="P239" s="13">
        <v>195</v>
      </c>
      <c r="Q239" s="13">
        <v>46</v>
      </c>
      <c r="R239" s="13">
        <v>370</v>
      </c>
      <c r="T239" s="35">
        <f t="shared" si="9"/>
        <v>241</v>
      </c>
      <c r="U239" s="36">
        <f t="shared" si="10"/>
        <v>0.65135135135135136</v>
      </c>
      <c r="W239" s="20">
        <f t="shared" si="11"/>
        <v>439035</v>
      </c>
    </row>
    <row r="240" spans="1:23" x14ac:dyDescent="0.2">
      <c r="A240" s="20">
        <v>439</v>
      </c>
      <c r="B240" s="2">
        <v>439035198</v>
      </c>
      <c r="C240" s="5" t="s">
        <v>41</v>
      </c>
      <c r="D240" s="50">
        <v>0</v>
      </c>
      <c r="E240" s="50">
        <v>0</v>
      </c>
      <c r="F240" s="50">
        <v>0</v>
      </c>
      <c r="G240" s="50">
        <v>1</v>
      </c>
      <c r="H240" s="50">
        <v>0</v>
      </c>
      <c r="I240" s="50">
        <v>0</v>
      </c>
      <c r="J240" s="50">
        <v>3.7499999999999999E-2</v>
      </c>
      <c r="K240" s="50"/>
      <c r="L240" s="50">
        <v>0</v>
      </c>
      <c r="M240" s="50">
        <v>0</v>
      </c>
      <c r="N240" s="50">
        <v>0</v>
      </c>
      <c r="O240" s="50">
        <v>0</v>
      </c>
      <c r="P240" s="13">
        <v>1</v>
      </c>
      <c r="Q240" s="13">
        <v>0</v>
      </c>
      <c r="R240" s="13">
        <v>1</v>
      </c>
      <c r="T240" s="35">
        <f t="shared" si="9"/>
        <v>1</v>
      </c>
      <c r="U240" s="36">
        <f t="shared" si="10"/>
        <v>1</v>
      </c>
      <c r="W240" s="20">
        <f t="shared" si="11"/>
        <v>439035</v>
      </c>
    </row>
    <row r="241" spans="1:23" x14ac:dyDescent="0.2">
      <c r="A241" s="20">
        <v>440</v>
      </c>
      <c r="B241" s="2">
        <v>440149128</v>
      </c>
      <c r="C241" s="5" t="s">
        <v>42</v>
      </c>
      <c r="D241" s="50">
        <v>0</v>
      </c>
      <c r="E241" s="50">
        <v>0</v>
      </c>
      <c r="F241" s="50">
        <v>0</v>
      </c>
      <c r="G241" s="50">
        <v>0</v>
      </c>
      <c r="H241" s="50">
        <v>3</v>
      </c>
      <c r="I241" s="50">
        <v>0</v>
      </c>
      <c r="J241" s="50">
        <v>0.1125</v>
      </c>
      <c r="K241" s="50"/>
      <c r="L241" s="50">
        <v>0</v>
      </c>
      <c r="M241" s="50">
        <v>0</v>
      </c>
      <c r="N241" s="50">
        <v>0</v>
      </c>
      <c r="O241" s="50">
        <v>0</v>
      </c>
      <c r="P241" s="13">
        <v>0</v>
      </c>
      <c r="Q241" s="13">
        <v>0</v>
      </c>
      <c r="R241" s="13">
        <v>3</v>
      </c>
      <c r="T241" s="35">
        <f t="shared" si="9"/>
        <v>0</v>
      </c>
      <c r="U241" s="36">
        <f t="shared" si="10"/>
        <v>0</v>
      </c>
      <c r="W241" s="20">
        <f t="shared" si="11"/>
        <v>440149</v>
      </c>
    </row>
    <row r="242" spans="1:23" x14ac:dyDescent="0.2">
      <c r="A242" s="20">
        <v>440</v>
      </c>
      <c r="B242" s="2">
        <v>440149149</v>
      </c>
      <c r="C242" s="5" t="s">
        <v>42</v>
      </c>
      <c r="D242" s="50">
        <v>12</v>
      </c>
      <c r="E242" s="50">
        <v>0</v>
      </c>
      <c r="F242" s="50">
        <v>15</v>
      </c>
      <c r="G242" s="50">
        <v>87</v>
      </c>
      <c r="H242" s="50">
        <v>115</v>
      </c>
      <c r="I242" s="50">
        <v>0</v>
      </c>
      <c r="J242" s="50">
        <v>12.3375</v>
      </c>
      <c r="K242" s="50"/>
      <c r="L242" s="50">
        <v>35</v>
      </c>
      <c r="M242" s="50">
        <v>0</v>
      </c>
      <c r="N242" s="50">
        <v>112</v>
      </c>
      <c r="O242" s="50">
        <v>0</v>
      </c>
      <c r="P242" s="13">
        <v>204</v>
      </c>
      <c r="Q242" s="13">
        <v>59</v>
      </c>
      <c r="R242" s="13">
        <v>353</v>
      </c>
      <c r="T242" s="35">
        <f t="shared" si="9"/>
        <v>263</v>
      </c>
      <c r="U242" s="36">
        <f t="shared" si="10"/>
        <v>0.74504249291784708</v>
      </c>
      <c r="W242" s="20">
        <f t="shared" si="11"/>
        <v>440149</v>
      </c>
    </row>
    <row r="243" spans="1:23" x14ac:dyDescent="0.2">
      <c r="A243" s="20">
        <v>440</v>
      </c>
      <c r="B243" s="2">
        <v>440149163</v>
      </c>
      <c r="C243" s="5" t="s">
        <v>42</v>
      </c>
      <c r="D243" s="50">
        <v>0</v>
      </c>
      <c r="E243" s="50">
        <v>0</v>
      </c>
      <c r="F243" s="50">
        <v>0</v>
      </c>
      <c r="G243" s="50">
        <v>0</v>
      </c>
      <c r="H243" s="50">
        <v>0</v>
      </c>
      <c r="I243" s="50">
        <v>0</v>
      </c>
      <c r="J243" s="50">
        <v>3.7499999999999999E-2</v>
      </c>
      <c r="K243" s="50"/>
      <c r="L243" s="50">
        <v>1</v>
      </c>
      <c r="M243" s="50">
        <v>0</v>
      </c>
      <c r="N243" s="50">
        <v>1</v>
      </c>
      <c r="O243" s="50">
        <v>0</v>
      </c>
      <c r="P243" s="13">
        <v>1</v>
      </c>
      <c r="Q243" s="13">
        <v>1</v>
      </c>
      <c r="R243" s="13">
        <v>2</v>
      </c>
      <c r="T243" s="35">
        <f t="shared" si="9"/>
        <v>2</v>
      </c>
      <c r="U243" s="36">
        <f t="shared" si="10"/>
        <v>1</v>
      </c>
      <c r="W243" s="20">
        <f t="shared" si="11"/>
        <v>440149</v>
      </c>
    </row>
    <row r="244" spans="1:23" x14ac:dyDescent="0.2">
      <c r="A244" s="20">
        <v>440</v>
      </c>
      <c r="B244" s="2">
        <v>440149181</v>
      </c>
      <c r="C244" s="5" t="s">
        <v>42</v>
      </c>
      <c r="D244" s="50">
        <v>0</v>
      </c>
      <c r="E244" s="50">
        <v>0</v>
      </c>
      <c r="F244" s="50">
        <v>1</v>
      </c>
      <c r="G244" s="50">
        <v>4</v>
      </c>
      <c r="H244" s="50">
        <v>5</v>
      </c>
      <c r="I244" s="50">
        <v>0</v>
      </c>
      <c r="J244" s="50">
        <v>0.48749999999999999</v>
      </c>
      <c r="K244" s="50"/>
      <c r="L244" s="50">
        <v>2</v>
      </c>
      <c r="M244" s="50">
        <v>0</v>
      </c>
      <c r="N244" s="50">
        <v>3</v>
      </c>
      <c r="O244" s="50">
        <v>0</v>
      </c>
      <c r="P244" s="13">
        <v>6</v>
      </c>
      <c r="Q244" s="13">
        <v>2</v>
      </c>
      <c r="R244" s="13">
        <v>14</v>
      </c>
      <c r="T244" s="35">
        <f t="shared" si="9"/>
        <v>8</v>
      </c>
      <c r="U244" s="36">
        <f t="shared" si="10"/>
        <v>0.5714285714285714</v>
      </c>
      <c r="W244" s="20">
        <f t="shared" si="11"/>
        <v>440149</v>
      </c>
    </row>
    <row r="245" spans="1:23" x14ac:dyDescent="0.2">
      <c r="A245" s="20">
        <v>440</v>
      </c>
      <c r="B245" s="2">
        <v>440149211</v>
      </c>
      <c r="C245" s="5" t="s">
        <v>42</v>
      </c>
      <c r="D245" s="50">
        <v>0</v>
      </c>
      <c r="E245" s="50">
        <v>0</v>
      </c>
      <c r="F245" s="50">
        <v>0</v>
      </c>
      <c r="G245" s="50">
        <v>2</v>
      </c>
      <c r="H245" s="50">
        <v>1</v>
      </c>
      <c r="I245" s="50">
        <v>0</v>
      </c>
      <c r="J245" s="50">
        <v>0.15</v>
      </c>
      <c r="K245" s="50"/>
      <c r="L245" s="50">
        <v>0</v>
      </c>
      <c r="M245" s="50">
        <v>0</v>
      </c>
      <c r="N245" s="50">
        <v>1</v>
      </c>
      <c r="O245" s="50">
        <v>0</v>
      </c>
      <c r="P245" s="13">
        <v>4</v>
      </c>
      <c r="Q245" s="13">
        <v>0</v>
      </c>
      <c r="R245" s="13">
        <v>4</v>
      </c>
      <c r="T245" s="35">
        <f t="shared" si="9"/>
        <v>4</v>
      </c>
      <c r="U245" s="36">
        <f t="shared" si="10"/>
        <v>1</v>
      </c>
      <c r="W245" s="20">
        <f t="shared" si="11"/>
        <v>440149</v>
      </c>
    </row>
    <row r="246" spans="1:23" x14ac:dyDescent="0.2">
      <c r="A246" s="20">
        <v>441</v>
      </c>
      <c r="B246" s="2">
        <v>441281061</v>
      </c>
      <c r="C246" s="5" t="s">
        <v>43</v>
      </c>
      <c r="D246" s="50">
        <v>0</v>
      </c>
      <c r="E246" s="50">
        <v>0</v>
      </c>
      <c r="F246" s="50">
        <v>0</v>
      </c>
      <c r="G246" s="50">
        <v>2</v>
      </c>
      <c r="H246" s="50">
        <v>2</v>
      </c>
      <c r="I246" s="50">
        <v>1</v>
      </c>
      <c r="J246" s="50">
        <v>0.1875</v>
      </c>
      <c r="K246" s="50"/>
      <c r="L246" s="50">
        <v>0</v>
      </c>
      <c r="M246" s="50">
        <v>0</v>
      </c>
      <c r="N246" s="50">
        <v>0</v>
      </c>
      <c r="O246" s="50">
        <v>0</v>
      </c>
      <c r="P246" s="13">
        <v>3</v>
      </c>
      <c r="Q246" s="13">
        <v>0</v>
      </c>
      <c r="R246" s="13">
        <v>5</v>
      </c>
      <c r="T246" s="35">
        <f t="shared" si="9"/>
        <v>3</v>
      </c>
      <c r="U246" s="36">
        <f t="shared" si="10"/>
        <v>0.6</v>
      </c>
      <c r="W246" s="20">
        <f t="shared" si="11"/>
        <v>441281</v>
      </c>
    </row>
    <row r="247" spans="1:23" x14ac:dyDescent="0.2">
      <c r="A247" s="20">
        <v>441</v>
      </c>
      <c r="B247" s="2">
        <v>441281087</v>
      </c>
      <c r="C247" s="5" t="s">
        <v>43</v>
      </c>
      <c r="D247" s="50">
        <v>0</v>
      </c>
      <c r="E247" s="50">
        <v>0</v>
      </c>
      <c r="F247" s="50">
        <v>0</v>
      </c>
      <c r="G247" s="50">
        <v>1</v>
      </c>
      <c r="H247" s="50">
        <v>2</v>
      </c>
      <c r="I247" s="50">
        <v>0</v>
      </c>
      <c r="J247" s="50">
        <v>0.1125</v>
      </c>
      <c r="K247" s="50"/>
      <c r="L247" s="50">
        <v>0</v>
      </c>
      <c r="M247" s="50">
        <v>0</v>
      </c>
      <c r="N247" s="50">
        <v>0</v>
      </c>
      <c r="O247" s="50">
        <v>0</v>
      </c>
      <c r="P247" s="13">
        <v>3</v>
      </c>
      <c r="Q247" s="13">
        <v>0</v>
      </c>
      <c r="R247" s="13">
        <v>3</v>
      </c>
      <c r="T247" s="35">
        <f t="shared" si="9"/>
        <v>3</v>
      </c>
      <c r="U247" s="36">
        <f t="shared" si="10"/>
        <v>1</v>
      </c>
      <c r="W247" s="20">
        <f t="shared" si="11"/>
        <v>441281</v>
      </c>
    </row>
    <row r="248" spans="1:23" x14ac:dyDescent="0.2">
      <c r="A248" s="20">
        <v>441</v>
      </c>
      <c r="B248" s="2">
        <v>441281159</v>
      </c>
      <c r="C248" s="5" t="s">
        <v>43</v>
      </c>
      <c r="D248" s="50">
        <v>0</v>
      </c>
      <c r="E248" s="50">
        <v>0</v>
      </c>
      <c r="F248" s="50">
        <v>0</v>
      </c>
      <c r="G248" s="50">
        <v>1</v>
      </c>
      <c r="H248" s="50">
        <v>0</v>
      </c>
      <c r="I248" s="50">
        <v>0</v>
      </c>
      <c r="J248" s="50">
        <v>3.7499999999999999E-2</v>
      </c>
      <c r="K248" s="50"/>
      <c r="L248" s="50">
        <v>0</v>
      </c>
      <c r="M248" s="50">
        <v>0</v>
      </c>
      <c r="N248" s="50">
        <v>0</v>
      </c>
      <c r="O248" s="50">
        <v>0</v>
      </c>
      <c r="P248" s="13">
        <v>1</v>
      </c>
      <c r="Q248" s="13">
        <v>0</v>
      </c>
      <c r="R248" s="13">
        <v>1</v>
      </c>
      <c r="T248" s="35">
        <f t="shared" si="9"/>
        <v>1</v>
      </c>
      <c r="U248" s="36">
        <f t="shared" si="10"/>
        <v>1</v>
      </c>
      <c r="W248" s="20">
        <f t="shared" si="11"/>
        <v>441281</v>
      </c>
    </row>
    <row r="249" spans="1:23" x14ac:dyDescent="0.2">
      <c r="A249" s="20">
        <v>441</v>
      </c>
      <c r="B249" s="2">
        <v>441281281</v>
      </c>
      <c r="C249" s="5" t="s">
        <v>43</v>
      </c>
      <c r="D249" s="50">
        <v>0</v>
      </c>
      <c r="E249" s="50">
        <v>0</v>
      </c>
      <c r="F249" s="50">
        <v>89</v>
      </c>
      <c r="G249" s="50">
        <v>561</v>
      </c>
      <c r="H249" s="50">
        <v>418</v>
      </c>
      <c r="I249" s="50">
        <v>451</v>
      </c>
      <c r="J249" s="50">
        <v>58.575000000000003</v>
      </c>
      <c r="K249" s="50"/>
      <c r="L249" s="50">
        <v>0</v>
      </c>
      <c r="M249" s="50">
        <v>0</v>
      </c>
      <c r="N249" s="50">
        <v>43</v>
      </c>
      <c r="O249" s="50">
        <v>0</v>
      </c>
      <c r="P249" s="13">
        <v>600</v>
      </c>
      <c r="Q249" s="13">
        <v>302</v>
      </c>
      <c r="R249" s="13">
        <v>1562</v>
      </c>
      <c r="T249" s="35">
        <f t="shared" si="9"/>
        <v>902</v>
      </c>
      <c r="U249" s="36">
        <f t="shared" si="10"/>
        <v>0.57746478873239437</v>
      </c>
      <c r="W249" s="20">
        <f t="shared" si="11"/>
        <v>441281</v>
      </c>
    </row>
    <row r="250" spans="1:23" x14ac:dyDescent="0.2">
      <c r="A250" s="20">
        <v>441</v>
      </c>
      <c r="B250" s="2">
        <v>441281680</v>
      </c>
      <c r="C250" s="5" t="s">
        <v>43</v>
      </c>
      <c r="D250" s="50">
        <v>0</v>
      </c>
      <c r="E250" s="50">
        <v>0</v>
      </c>
      <c r="F250" s="50">
        <v>0</v>
      </c>
      <c r="G250" s="50">
        <v>2</v>
      </c>
      <c r="H250" s="50">
        <v>0</v>
      </c>
      <c r="I250" s="50">
        <v>0</v>
      </c>
      <c r="J250" s="50">
        <v>7.4999999999999997E-2</v>
      </c>
      <c r="K250" s="50"/>
      <c r="L250" s="50">
        <v>0</v>
      </c>
      <c r="M250" s="50">
        <v>0</v>
      </c>
      <c r="N250" s="50">
        <v>0</v>
      </c>
      <c r="O250" s="50">
        <v>0</v>
      </c>
      <c r="P250" s="13">
        <v>2</v>
      </c>
      <c r="Q250" s="13">
        <v>0</v>
      </c>
      <c r="R250" s="13">
        <v>2</v>
      </c>
      <c r="T250" s="35">
        <f t="shared" si="9"/>
        <v>2</v>
      </c>
      <c r="U250" s="36">
        <f t="shared" si="10"/>
        <v>1</v>
      </c>
      <c r="W250" s="20">
        <f t="shared" si="11"/>
        <v>441281</v>
      </c>
    </row>
    <row r="251" spans="1:23" x14ac:dyDescent="0.2">
      <c r="A251" s="20">
        <v>443</v>
      </c>
      <c r="B251" s="2">
        <v>443035035</v>
      </c>
      <c r="C251" s="5" t="s">
        <v>44</v>
      </c>
      <c r="D251" s="50">
        <v>0</v>
      </c>
      <c r="E251" s="50">
        <v>0</v>
      </c>
      <c r="F251" s="50">
        <v>46</v>
      </c>
      <c r="G251" s="50">
        <v>294</v>
      </c>
      <c r="H251" s="50">
        <v>93</v>
      </c>
      <c r="I251" s="50">
        <v>0</v>
      </c>
      <c r="J251" s="50">
        <v>17.100000000000001</v>
      </c>
      <c r="K251" s="50"/>
      <c r="L251" s="50">
        <v>0</v>
      </c>
      <c r="M251" s="50">
        <v>0</v>
      </c>
      <c r="N251" s="50">
        <v>23</v>
      </c>
      <c r="O251" s="50">
        <v>0</v>
      </c>
      <c r="P251" s="13">
        <v>293</v>
      </c>
      <c r="Q251" s="13">
        <v>50</v>
      </c>
      <c r="R251" s="13">
        <v>456</v>
      </c>
      <c r="T251" s="35">
        <f t="shared" si="9"/>
        <v>343</v>
      </c>
      <c r="U251" s="36">
        <f t="shared" si="10"/>
        <v>0.7521929824561403</v>
      </c>
      <c r="W251" s="20">
        <f t="shared" si="11"/>
        <v>443035</v>
      </c>
    </row>
    <row r="252" spans="1:23" x14ac:dyDescent="0.2">
      <c r="A252" s="20">
        <v>443</v>
      </c>
      <c r="B252" s="2">
        <v>443035073</v>
      </c>
      <c r="C252" s="5" t="s">
        <v>44</v>
      </c>
      <c r="D252" s="50">
        <v>0</v>
      </c>
      <c r="E252" s="50">
        <v>0</v>
      </c>
      <c r="F252" s="50">
        <v>0</v>
      </c>
      <c r="G252" s="50">
        <v>1</v>
      </c>
      <c r="H252" s="50">
        <v>0</v>
      </c>
      <c r="I252" s="50">
        <v>0</v>
      </c>
      <c r="J252" s="50">
        <v>3.7499999999999999E-2</v>
      </c>
      <c r="K252" s="50"/>
      <c r="L252" s="50">
        <v>0</v>
      </c>
      <c r="M252" s="50">
        <v>0</v>
      </c>
      <c r="N252" s="50">
        <v>0</v>
      </c>
      <c r="O252" s="50">
        <v>0</v>
      </c>
      <c r="P252" s="13">
        <v>0</v>
      </c>
      <c r="Q252" s="13">
        <v>0</v>
      </c>
      <c r="R252" s="13">
        <v>1</v>
      </c>
      <c r="T252" s="35">
        <f t="shared" si="9"/>
        <v>0</v>
      </c>
      <c r="U252" s="36">
        <f t="shared" si="10"/>
        <v>0</v>
      </c>
      <c r="W252" s="20">
        <f t="shared" si="11"/>
        <v>443035</v>
      </c>
    </row>
    <row r="253" spans="1:23" x14ac:dyDescent="0.2">
      <c r="A253" s="20">
        <v>443</v>
      </c>
      <c r="B253" s="2">
        <v>443035189</v>
      </c>
      <c r="C253" s="5" t="s">
        <v>44</v>
      </c>
      <c r="D253" s="50">
        <v>0</v>
      </c>
      <c r="E253" s="50">
        <v>0</v>
      </c>
      <c r="F253" s="50">
        <v>0</v>
      </c>
      <c r="G253" s="50">
        <v>1</v>
      </c>
      <c r="H253" s="50">
        <v>1</v>
      </c>
      <c r="I253" s="50">
        <v>0</v>
      </c>
      <c r="J253" s="50">
        <v>7.4999999999999997E-2</v>
      </c>
      <c r="K253" s="50"/>
      <c r="L253" s="50">
        <v>0</v>
      </c>
      <c r="M253" s="50">
        <v>0</v>
      </c>
      <c r="N253" s="50">
        <v>0</v>
      </c>
      <c r="O253" s="50">
        <v>0</v>
      </c>
      <c r="P253" s="13">
        <v>2</v>
      </c>
      <c r="Q253" s="13">
        <v>0</v>
      </c>
      <c r="R253" s="13">
        <v>2</v>
      </c>
      <c r="T253" s="35">
        <f t="shared" si="9"/>
        <v>2</v>
      </c>
      <c r="U253" s="36">
        <f t="shared" si="10"/>
        <v>1</v>
      </c>
      <c r="W253" s="20">
        <f t="shared" si="11"/>
        <v>443035</v>
      </c>
    </row>
    <row r="254" spans="1:23" x14ac:dyDescent="0.2">
      <c r="A254" s="20">
        <v>443</v>
      </c>
      <c r="B254" s="2">
        <v>443035243</v>
      </c>
      <c r="C254" s="5" t="s">
        <v>44</v>
      </c>
      <c r="D254" s="50">
        <v>0</v>
      </c>
      <c r="E254" s="50">
        <v>0</v>
      </c>
      <c r="F254" s="50">
        <v>0</v>
      </c>
      <c r="G254" s="50">
        <v>1</v>
      </c>
      <c r="H254" s="50">
        <v>0</v>
      </c>
      <c r="I254" s="50">
        <v>0</v>
      </c>
      <c r="J254" s="50">
        <v>3.7499999999999999E-2</v>
      </c>
      <c r="K254" s="50"/>
      <c r="L254" s="50">
        <v>0</v>
      </c>
      <c r="M254" s="50">
        <v>0</v>
      </c>
      <c r="N254" s="50">
        <v>0</v>
      </c>
      <c r="O254" s="50">
        <v>0</v>
      </c>
      <c r="P254" s="13">
        <v>0</v>
      </c>
      <c r="Q254" s="13">
        <v>0</v>
      </c>
      <c r="R254" s="13">
        <v>1</v>
      </c>
      <c r="T254" s="35">
        <f t="shared" si="9"/>
        <v>0</v>
      </c>
      <c r="U254" s="36">
        <f t="shared" si="10"/>
        <v>0</v>
      </c>
      <c r="W254" s="20">
        <f t="shared" si="11"/>
        <v>443035</v>
      </c>
    </row>
    <row r="255" spans="1:23" x14ac:dyDescent="0.2">
      <c r="A255" s="20">
        <v>444</v>
      </c>
      <c r="B255" s="2">
        <v>444035035</v>
      </c>
      <c r="C255" s="5" t="s">
        <v>45</v>
      </c>
      <c r="D255" s="50">
        <v>39</v>
      </c>
      <c r="E255" s="50">
        <v>0</v>
      </c>
      <c r="F255" s="50">
        <v>38</v>
      </c>
      <c r="G255" s="50">
        <v>182</v>
      </c>
      <c r="H255" s="50">
        <v>104</v>
      </c>
      <c r="I255" s="50">
        <v>0</v>
      </c>
      <c r="J255" s="50">
        <v>12.7875</v>
      </c>
      <c r="K255" s="50"/>
      <c r="L255" s="50">
        <v>0</v>
      </c>
      <c r="M255" s="50">
        <v>0</v>
      </c>
      <c r="N255" s="50">
        <v>17</v>
      </c>
      <c r="O255" s="50">
        <v>0</v>
      </c>
      <c r="P255" s="13">
        <v>200</v>
      </c>
      <c r="Q255" s="13">
        <v>36</v>
      </c>
      <c r="R255" s="13">
        <v>361</v>
      </c>
      <c r="T255" s="35">
        <f t="shared" si="9"/>
        <v>236</v>
      </c>
      <c r="U255" s="36">
        <f t="shared" si="10"/>
        <v>0.65373961218836563</v>
      </c>
      <c r="W255" s="20">
        <f t="shared" si="11"/>
        <v>444035</v>
      </c>
    </row>
    <row r="256" spans="1:23" x14ac:dyDescent="0.2">
      <c r="A256" s="20">
        <v>444</v>
      </c>
      <c r="B256" s="2">
        <v>444035050</v>
      </c>
      <c r="C256" s="5" t="s">
        <v>45</v>
      </c>
      <c r="D256" s="50">
        <v>0</v>
      </c>
      <c r="E256" s="50">
        <v>0</v>
      </c>
      <c r="F256" s="50">
        <v>0</v>
      </c>
      <c r="G256" s="50">
        <v>2</v>
      </c>
      <c r="H256" s="50">
        <v>0</v>
      </c>
      <c r="I256" s="50">
        <v>0</v>
      </c>
      <c r="J256" s="50">
        <v>7.4999999999999997E-2</v>
      </c>
      <c r="K256" s="50"/>
      <c r="L256" s="50">
        <v>0</v>
      </c>
      <c r="M256" s="50">
        <v>0</v>
      </c>
      <c r="N256" s="50">
        <v>0</v>
      </c>
      <c r="O256" s="50">
        <v>0</v>
      </c>
      <c r="P256" s="13">
        <v>0</v>
      </c>
      <c r="Q256" s="13">
        <v>0</v>
      </c>
      <c r="R256" s="13">
        <v>2</v>
      </c>
      <c r="T256" s="35">
        <f t="shared" si="9"/>
        <v>0</v>
      </c>
      <c r="U256" s="36">
        <f t="shared" si="10"/>
        <v>0</v>
      </c>
      <c r="W256" s="20">
        <f t="shared" si="11"/>
        <v>444035</v>
      </c>
    </row>
    <row r="257" spans="1:23" x14ac:dyDescent="0.2">
      <c r="A257" s="20">
        <v>444</v>
      </c>
      <c r="B257" s="2">
        <v>444035243</v>
      </c>
      <c r="C257" s="5" t="s">
        <v>45</v>
      </c>
      <c r="D257" s="50">
        <v>0</v>
      </c>
      <c r="E257" s="50">
        <v>0</v>
      </c>
      <c r="F257" s="50">
        <v>0</v>
      </c>
      <c r="G257" s="50">
        <v>0</v>
      </c>
      <c r="H257" s="50">
        <v>0</v>
      </c>
      <c r="I257" s="50">
        <v>0</v>
      </c>
      <c r="J257" s="50">
        <v>3.7499999999999999E-2</v>
      </c>
      <c r="K257" s="50"/>
      <c r="L257" s="50">
        <v>0</v>
      </c>
      <c r="M257" s="50">
        <v>0</v>
      </c>
      <c r="N257" s="50">
        <v>1</v>
      </c>
      <c r="O257" s="50">
        <v>0</v>
      </c>
      <c r="P257" s="13">
        <v>1</v>
      </c>
      <c r="Q257" s="13">
        <v>0</v>
      </c>
      <c r="R257" s="13">
        <v>1</v>
      </c>
      <c r="T257" s="35">
        <f t="shared" si="9"/>
        <v>1</v>
      </c>
      <c r="U257" s="36">
        <f t="shared" si="10"/>
        <v>1</v>
      </c>
      <c r="W257" s="20">
        <f t="shared" si="11"/>
        <v>444035</v>
      </c>
    </row>
    <row r="258" spans="1:23" x14ac:dyDescent="0.2">
      <c r="A258" s="20">
        <v>444</v>
      </c>
      <c r="B258" s="2">
        <v>444035244</v>
      </c>
      <c r="C258" s="5" t="s">
        <v>45</v>
      </c>
      <c r="D258" s="50">
        <v>1</v>
      </c>
      <c r="E258" s="50">
        <v>0</v>
      </c>
      <c r="F258" s="50">
        <v>1</v>
      </c>
      <c r="G258" s="50">
        <v>1</v>
      </c>
      <c r="H258" s="50">
        <v>3</v>
      </c>
      <c r="I258" s="50">
        <v>0</v>
      </c>
      <c r="J258" s="50">
        <v>0.26250000000000001</v>
      </c>
      <c r="K258" s="50"/>
      <c r="L258" s="50">
        <v>0</v>
      </c>
      <c r="M258" s="50">
        <v>0</v>
      </c>
      <c r="N258" s="50">
        <v>2</v>
      </c>
      <c r="O258" s="50">
        <v>0</v>
      </c>
      <c r="P258" s="13">
        <v>5</v>
      </c>
      <c r="Q258" s="13">
        <v>1</v>
      </c>
      <c r="R258" s="13">
        <v>8</v>
      </c>
      <c r="T258" s="35">
        <f t="shared" si="9"/>
        <v>6</v>
      </c>
      <c r="U258" s="36">
        <f t="shared" si="10"/>
        <v>0.75</v>
      </c>
      <c r="W258" s="20">
        <f t="shared" si="11"/>
        <v>444035</v>
      </c>
    </row>
    <row r="259" spans="1:23" x14ac:dyDescent="0.2">
      <c r="A259" s="20">
        <v>444</v>
      </c>
      <c r="B259" s="2">
        <v>444035274</v>
      </c>
      <c r="C259" s="5" t="s">
        <v>45</v>
      </c>
      <c r="D259" s="50">
        <v>0</v>
      </c>
      <c r="E259" s="50">
        <v>0</v>
      </c>
      <c r="F259" s="50">
        <v>0</v>
      </c>
      <c r="G259" s="50">
        <v>0</v>
      </c>
      <c r="H259" s="50">
        <v>1</v>
      </c>
      <c r="I259" s="50">
        <v>0</v>
      </c>
      <c r="J259" s="50">
        <v>3.7499999999999999E-2</v>
      </c>
      <c r="K259" s="50"/>
      <c r="L259" s="50">
        <v>0</v>
      </c>
      <c r="M259" s="50">
        <v>0</v>
      </c>
      <c r="N259" s="50">
        <v>0</v>
      </c>
      <c r="O259" s="50">
        <v>0</v>
      </c>
      <c r="P259" s="13">
        <v>1</v>
      </c>
      <c r="Q259" s="13">
        <v>0</v>
      </c>
      <c r="R259" s="13">
        <v>1</v>
      </c>
      <c r="T259" s="35">
        <f t="shared" si="9"/>
        <v>1</v>
      </c>
      <c r="U259" s="36">
        <f t="shared" si="10"/>
        <v>1</v>
      </c>
      <c r="W259" s="20">
        <f t="shared" si="11"/>
        <v>444035</v>
      </c>
    </row>
    <row r="260" spans="1:23" x14ac:dyDescent="0.2">
      <c r="A260" s="20">
        <v>444</v>
      </c>
      <c r="B260" s="2">
        <v>444035285</v>
      </c>
      <c r="C260" s="5" t="s">
        <v>45</v>
      </c>
      <c r="D260" s="50">
        <v>0</v>
      </c>
      <c r="E260" s="50">
        <v>0</v>
      </c>
      <c r="F260" s="50">
        <v>0</v>
      </c>
      <c r="G260" s="50">
        <v>1</v>
      </c>
      <c r="H260" s="50">
        <v>1</v>
      </c>
      <c r="I260" s="50">
        <v>0</v>
      </c>
      <c r="J260" s="50">
        <v>7.4999999999999997E-2</v>
      </c>
      <c r="K260" s="50"/>
      <c r="L260" s="50">
        <v>0</v>
      </c>
      <c r="M260" s="50">
        <v>0</v>
      </c>
      <c r="N260" s="50">
        <v>0</v>
      </c>
      <c r="O260" s="50">
        <v>0</v>
      </c>
      <c r="P260" s="13">
        <v>1</v>
      </c>
      <c r="Q260" s="13">
        <v>0</v>
      </c>
      <c r="R260" s="13">
        <v>2</v>
      </c>
      <c r="T260" s="35">
        <f t="shared" si="9"/>
        <v>1</v>
      </c>
      <c r="U260" s="36">
        <f t="shared" si="10"/>
        <v>0.5</v>
      </c>
      <c r="W260" s="20">
        <f t="shared" si="11"/>
        <v>444035</v>
      </c>
    </row>
    <row r="261" spans="1:23" x14ac:dyDescent="0.2">
      <c r="A261" s="20">
        <v>444</v>
      </c>
      <c r="B261" s="2">
        <v>444035336</v>
      </c>
      <c r="C261" s="5" t="s">
        <v>45</v>
      </c>
      <c r="D261" s="50">
        <v>0</v>
      </c>
      <c r="E261" s="50">
        <v>0</v>
      </c>
      <c r="F261" s="50">
        <v>1</v>
      </c>
      <c r="G261" s="50">
        <v>1</v>
      </c>
      <c r="H261" s="50">
        <v>0</v>
      </c>
      <c r="I261" s="50">
        <v>0</v>
      </c>
      <c r="J261" s="50">
        <v>0.1125</v>
      </c>
      <c r="K261" s="50"/>
      <c r="L261" s="50">
        <v>0</v>
      </c>
      <c r="M261" s="50">
        <v>0</v>
      </c>
      <c r="N261" s="50">
        <v>1</v>
      </c>
      <c r="O261" s="50">
        <v>0</v>
      </c>
      <c r="P261" s="13">
        <v>0</v>
      </c>
      <c r="Q261" s="13">
        <v>0</v>
      </c>
      <c r="R261" s="13">
        <v>3</v>
      </c>
      <c r="T261" s="35">
        <f t="shared" si="9"/>
        <v>0</v>
      </c>
      <c r="U261" s="36">
        <f t="shared" si="10"/>
        <v>0</v>
      </c>
      <c r="W261" s="20">
        <f t="shared" si="11"/>
        <v>444035</v>
      </c>
    </row>
    <row r="262" spans="1:23" x14ac:dyDescent="0.2">
      <c r="A262" s="20">
        <v>444</v>
      </c>
      <c r="B262" s="2">
        <v>444035625</v>
      </c>
      <c r="C262" s="5" t="s">
        <v>45</v>
      </c>
      <c r="D262" s="50">
        <v>0</v>
      </c>
      <c r="E262" s="50">
        <v>0</v>
      </c>
      <c r="F262" s="50">
        <v>0</v>
      </c>
      <c r="G262" s="50">
        <v>0</v>
      </c>
      <c r="H262" s="50">
        <v>1</v>
      </c>
      <c r="I262" s="50">
        <v>0</v>
      </c>
      <c r="J262" s="50">
        <v>3.7499999999999999E-2</v>
      </c>
      <c r="K262" s="50"/>
      <c r="L262" s="50">
        <v>0</v>
      </c>
      <c r="M262" s="50">
        <v>0</v>
      </c>
      <c r="N262" s="50">
        <v>0</v>
      </c>
      <c r="O262" s="50">
        <v>0</v>
      </c>
      <c r="P262" s="13">
        <v>0</v>
      </c>
      <c r="Q262" s="13">
        <v>0</v>
      </c>
      <c r="R262" s="13">
        <v>1</v>
      </c>
      <c r="T262" s="35">
        <f t="shared" si="9"/>
        <v>0</v>
      </c>
      <c r="U262" s="36">
        <f t="shared" si="10"/>
        <v>0</v>
      </c>
      <c r="W262" s="20">
        <f t="shared" si="11"/>
        <v>444035</v>
      </c>
    </row>
    <row r="263" spans="1:23" x14ac:dyDescent="0.2">
      <c r="A263" s="20">
        <v>445</v>
      </c>
      <c r="B263" s="2">
        <v>445348017</v>
      </c>
      <c r="C263" s="5" t="s">
        <v>46</v>
      </c>
      <c r="D263" s="50">
        <v>0</v>
      </c>
      <c r="E263" s="50">
        <v>0</v>
      </c>
      <c r="F263" s="50">
        <v>0</v>
      </c>
      <c r="G263" s="50">
        <v>4</v>
      </c>
      <c r="H263" s="50">
        <v>3</v>
      </c>
      <c r="I263" s="50">
        <v>8</v>
      </c>
      <c r="J263" s="50">
        <v>0.6</v>
      </c>
      <c r="K263" s="50"/>
      <c r="L263" s="50">
        <v>0</v>
      </c>
      <c r="M263" s="50">
        <v>0</v>
      </c>
      <c r="N263" s="50">
        <v>1</v>
      </c>
      <c r="O263" s="50">
        <v>0</v>
      </c>
      <c r="P263" s="13">
        <v>5</v>
      </c>
      <c r="Q263" s="13">
        <v>4</v>
      </c>
      <c r="R263" s="13">
        <v>16</v>
      </c>
      <c r="T263" s="35">
        <f t="shared" si="9"/>
        <v>9</v>
      </c>
      <c r="U263" s="36">
        <f t="shared" si="10"/>
        <v>0.5625</v>
      </c>
      <c r="W263" s="20">
        <f t="shared" si="11"/>
        <v>445348</v>
      </c>
    </row>
    <row r="264" spans="1:23" x14ac:dyDescent="0.2">
      <c r="A264" s="20">
        <v>445</v>
      </c>
      <c r="B264" s="2">
        <v>445348064</v>
      </c>
      <c r="C264" s="5" t="s">
        <v>46</v>
      </c>
      <c r="D264" s="50">
        <v>0</v>
      </c>
      <c r="E264" s="50">
        <v>0</v>
      </c>
      <c r="F264" s="50">
        <v>0</v>
      </c>
      <c r="G264" s="50">
        <v>1</v>
      </c>
      <c r="H264" s="50">
        <v>1</v>
      </c>
      <c r="I264" s="50">
        <v>1</v>
      </c>
      <c r="J264" s="50">
        <v>0.1125</v>
      </c>
      <c r="K264" s="50"/>
      <c r="L264" s="50">
        <v>0</v>
      </c>
      <c r="M264" s="50">
        <v>0</v>
      </c>
      <c r="N264" s="50">
        <v>0</v>
      </c>
      <c r="O264" s="50">
        <v>0</v>
      </c>
      <c r="P264" s="13">
        <v>0</v>
      </c>
      <c r="Q264" s="13">
        <v>0</v>
      </c>
      <c r="R264" s="13">
        <v>3</v>
      </c>
      <c r="T264" s="35">
        <f t="shared" si="9"/>
        <v>0</v>
      </c>
      <c r="U264" s="36">
        <f t="shared" si="10"/>
        <v>0</v>
      </c>
      <c r="W264" s="20">
        <f t="shared" si="11"/>
        <v>445348</v>
      </c>
    </row>
    <row r="265" spans="1:23" x14ac:dyDescent="0.2">
      <c r="A265" s="20">
        <v>445</v>
      </c>
      <c r="B265" s="2">
        <v>445348141</v>
      </c>
      <c r="C265" s="5" t="s">
        <v>46</v>
      </c>
      <c r="D265" s="50">
        <v>0</v>
      </c>
      <c r="E265" s="50">
        <v>0</v>
      </c>
      <c r="F265" s="50">
        <v>0</v>
      </c>
      <c r="G265" s="50">
        <v>0</v>
      </c>
      <c r="H265" s="50">
        <v>0</v>
      </c>
      <c r="I265" s="50">
        <v>1</v>
      </c>
      <c r="J265" s="50">
        <v>3.7499999999999999E-2</v>
      </c>
      <c r="K265" s="50"/>
      <c r="L265" s="50">
        <v>0</v>
      </c>
      <c r="M265" s="50">
        <v>0</v>
      </c>
      <c r="N265" s="50">
        <v>0</v>
      </c>
      <c r="O265" s="50">
        <v>0</v>
      </c>
      <c r="P265" s="13">
        <v>0</v>
      </c>
      <c r="Q265" s="13">
        <v>1</v>
      </c>
      <c r="R265" s="13">
        <v>1</v>
      </c>
      <c r="T265" s="35">
        <f t="shared" si="9"/>
        <v>1</v>
      </c>
      <c r="U265" s="36">
        <f t="shared" si="10"/>
        <v>1</v>
      </c>
      <c r="W265" s="20">
        <f t="shared" si="11"/>
        <v>445348</v>
      </c>
    </row>
    <row r="266" spans="1:23" x14ac:dyDescent="0.2">
      <c r="A266" s="20">
        <v>445</v>
      </c>
      <c r="B266" s="2">
        <v>445348151</v>
      </c>
      <c r="C266" s="5" t="s">
        <v>46</v>
      </c>
      <c r="D266" s="50">
        <v>0</v>
      </c>
      <c r="E266" s="50">
        <v>0</v>
      </c>
      <c r="F266" s="50">
        <v>0</v>
      </c>
      <c r="G266" s="50">
        <v>2</v>
      </c>
      <c r="H266" s="50">
        <v>4</v>
      </c>
      <c r="I266" s="50">
        <v>4</v>
      </c>
      <c r="J266" s="50">
        <v>0.375</v>
      </c>
      <c r="K266" s="50"/>
      <c r="L266" s="50">
        <v>0</v>
      </c>
      <c r="M266" s="50">
        <v>0</v>
      </c>
      <c r="N266" s="50">
        <v>0</v>
      </c>
      <c r="O266" s="50">
        <v>0</v>
      </c>
      <c r="P266" s="13">
        <v>0</v>
      </c>
      <c r="Q266" s="13">
        <v>2</v>
      </c>
      <c r="R266" s="13">
        <v>10</v>
      </c>
      <c r="T266" s="35">
        <f t="shared" ref="T266:T329" si="12">P266+Q266</f>
        <v>2</v>
      </c>
      <c r="U266" s="36">
        <f t="shared" ref="U266:U329" si="13">T266/R266</f>
        <v>0.2</v>
      </c>
      <c r="W266" s="20">
        <f t="shared" si="11"/>
        <v>445348</v>
      </c>
    </row>
    <row r="267" spans="1:23" x14ac:dyDescent="0.2">
      <c r="A267" s="20">
        <v>445</v>
      </c>
      <c r="B267" s="2">
        <v>445348153</v>
      </c>
      <c r="C267" s="5" t="s">
        <v>46</v>
      </c>
      <c r="D267" s="50">
        <v>0</v>
      </c>
      <c r="E267" s="50">
        <v>0</v>
      </c>
      <c r="F267" s="50">
        <v>0</v>
      </c>
      <c r="G267" s="50">
        <v>1</v>
      </c>
      <c r="H267" s="50">
        <v>0</v>
      </c>
      <c r="I267" s="50">
        <v>1</v>
      </c>
      <c r="J267" s="50">
        <v>7.4999999999999997E-2</v>
      </c>
      <c r="K267" s="50"/>
      <c r="L267" s="50">
        <v>0</v>
      </c>
      <c r="M267" s="50">
        <v>0</v>
      </c>
      <c r="N267" s="50">
        <v>0</v>
      </c>
      <c r="O267" s="50">
        <v>0</v>
      </c>
      <c r="P267" s="13">
        <v>1</v>
      </c>
      <c r="Q267" s="13">
        <v>0</v>
      </c>
      <c r="R267" s="13">
        <v>2</v>
      </c>
      <c r="T267" s="35">
        <f t="shared" si="12"/>
        <v>1</v>
      </c>
      <c r="U267" s="36">
        <f t="shared" si="13"/>
        <v>0.5</v>
      </c>
      <c r="W267" s="20">
        <f t="shared" ref="W267:W330" si="14">VALUE(IF($B267&lt;499999999,MID($B267,1,3)*1000+MID($B267,4,3),MID($B267,1,4)*1000+MID($B267,5,3)))</f>
        <v>445348</v>
      </c>
    </row>
    <row r="268" spans="1:23" x14ac:dyDescent="0.2">
      <c r="A268" s="20">
        <v>445</v>
      </c>
      <c r="B268" s="2">
        <v>445348162</v>
      </c>
      <c r="C268" s="5" t="s">
        <v>46</v>
      </c>
      <c r="D268" s="50">
        <v>0</v>
      </c>
      <c r="E268" s="50">
        <v>0</v>
      </c>
      <c r="F268" s="50">
        <v>0</v>
      </c>
      <c r="G268" s="50">
        <v>1</v>
      </c>
      <c r="H268" s="50">
        <v>0</v>
      </c>
      <c r="I268" s="50">
        <v>1</v>
      </c>
      <c r="J268" s="50">
        <v>7.4999999999999997E-2</v>
      </c>
      <c r="K268" s="50"/>
      <c r="L268" s="50">
        <v>0</v>
      </c>
      <c r="M268" s="50">
        <v>0</v>
      </c>
      <c r="N268" s="50">
        <v>0</v>
      </c>
      <c r="O268" s="50">
        <v>0</v>
      </c>
      <c r="P268" s="13">
        <v>1</v>
      </c>
      <c r="Q268" s="13">
        <v>1</v>
      </c>
      <c r="R268" s="13">
        <v>2</v>
      </c>
      <c r="T268" s="35">
        <f t="shared" si="12"/>
        <v>2</v>
      </c>
      <c r="U268" s="36">
        <f t="shared" si="13"/>
        <v>1</v>
      </c>
      <c r="W268" s="20">
        <f t="shared" si="14"/>
        <v>445348</v>
      </c>
    </row>
    <row r="269" spans="1:23" x14ac:dyDescent="0.2">
      <c r="A269" s="20">
        <v>445</v>
      </c>
      <c r="B269" s="2">
        <v>445348186</v>
      </c>
      <c r="C269" s="5" t="s">
        <v>46</v>
      </c>
      <c r="D269" s="50">
        <v>0</v>
      </c>
      <c r="E269" s="50">
        <v>0</v>
      </c>
      <c r="F269" s="50">
        <v>0</v>
      </c>
      <c r="G269" s="50">
        <v>0</v>
      </c>
      <c r="H269" s="50">
        <v>2</v>
      </c>
      <c r="I269" s="50">
        <v>1</v>
      </c>
      <c r="J269" s="50">
        <v>0.1125</v>
      </c>
      <c r="K269" s="50"/>
      <c r="L269" s="50">
        <v>0</v>
      </c>
      <c r="M269" s="50">
        <v>0</v>
      </c>
      <c r="N269" s="50">
        <v>0</v>
      </c>
      <c r="O269" s="50">
        <v>0</v>
      </c>
      <c r="P269" s="13">
        <v>1</v>
      </c>
      <c r="Q269" s="13">
        <v>0</v>
      </c>
      <c r="R269" s="13">
        <v>3</v>
      </c>
      <c r="T269" s="35">
        <f t="shared" si="12"/>
        <v>1</v>
      </c>
      <c r="U269" s="36">
        <f t="shared" si="13"/>
        <v>0.33333333333333331</v>
      </c>
      <c r="W269" s="20">
        <f t="shared" si="14"/>
        <v>445348</v>
      </c>
    </row>
    <row r="270" spans="1:23" x14ac:dyDescent="0.2">
      <c r="A270" s="20">
        <v>445</v>
      </c>
      <c r="B270" s="2">
        <v>445348226</v>
      </c>
      <c r="C270" s="5" t="s">
        <v>46</v>
      </c>
      <c r="D270" s="50">
        <v>0</v>
      </c>
      <c r="E270" s="50">
        <v>0</v>
      </c>
      <c r="F270" s="50">
        <v>2</v>
      </c>
      <c r="G270" s="50">
        <v>10</v>
      </c>
      <c r="H270" s="50">
        <v>11</v>
      </c>
      <c r="I270" s="50">
        <v>8</v>
      </c>
      <c r="J270" s="50">
        <v>1.1625000000000001</v>
      </c>
      <c r="K270" s="50"/>
      <c r="L270" s="50">
        <v>0</v>
      </c>
      <c r="M270" s="50">
        <v>0</v>
      </c>
      <c r="N270" s="50">
        <v>0</v>
      </c>
      <c r="O270" s="50">
        <v>0</v>
      </c>
      <c r="P270" s="13">
        <v>10</v>
      </c>
      <c r="Q270" s="13">
        <v>5</v>
      </c>
      <c r="R270" s="13">
        <v>31</v>
      </c>
      <c r="T270" s="35">
        <f t="shared" si="12"/>
        <v>15</v>
      </c>
      <c r="U270" s="36">
        <f t="shared" si="13"/>
        <v>0.4838709677419355</v>
      </c>
      <c r="W270" s="20">
        <f t="shared" si="14"/>
        <v>445348</v>
      </c>
    </row>
    <row r="271" spans="1:23" x14ac:dyDescent="0.2">
      <c r="A271" s="20">
        <v>445</v>
      </c>
      <c r="B271" s="2">
        <v>445348227</v>
      </c>
      <c r="C271" s="5" t="s">
        <v>46</v>
      </c>
      <c r="D271" s="50">
        <v>0</v>
      </c>
      <c r="E271" s="50">
        <v>0</v>
      </c>
      <c r="F271" s="50">
        <v>0</v>
      </c>
      <c r="G271" s="50">
        <v>0</v>
      </c>
      <c r="H271" s="50">
        <v>1</v>
      </c>
      <c r="I271" s="50">
        <v>0</v>
      </c>
      <c r="J271" s="50">
        <v>3.7499999999999999E-2</v>
      </c>
      <c r="K271" s="50"/>
      <c r="L271" s="50">
        <v>0</v>
      </c>
      <c r="M271" s="50">
        <v>0</v>
      </c>
      <c r="N271" s="50">
        <v>0</v>
      </c>
      <c r="O271" s="50">
        <v>0</v>
      </c>
      <c r="P271" s="13">
        <v>0</v>
      </c>
      <c r="Q271" s="13">
        <v>0</v>
      </c>
      <c r="R271" s="13">
        <v>1</v>
      </c>
      <c r="T271" s="35">
        <f t="shared" si="12"/>
        <v>0</v>
      </c>
      <c r="U271" s="36">
        <f t="shared" si="13"/>
        <v>0</v>
      </c>
      <c r="W271" s="20">
        <f t="shared" si="14"/>
        <v>445348</v>
      </c>
    </row>
    <row r="272" spans="1:23" x14ac:dyDescent="0.2">
      <c r="A272" s="20">
        <v>445</v>
      </c>
      <c r="B272" s="2">
        <v>445348271</v>
      </c>
      <c r="C272" s="5" t="s">
        <v>46</v>
      </c>
      <c r="D272" s="50">
        <v>0</v>
      </c>
      <c r="E272" s="50">
        <v>0</v>
      </c>
      <c r="F272" s="50">
        <v>1</v>
      </c>
      <c r="G272" s="50">
        <v>2</v>
      </c>
      <c r="H272" s="50">
        <v>2</v>
      </c>
      <c r="I272" s="50">
        <v>2</v>
      </c>
      <c r="J272" s="50">
        <v>0.3</v>
      </c>
      <c r="K272" s="50"/>
      <c r="L272" s="50">
        <v>0</v>
      </c>
      <c r="M272" s="50">
        <v>0</v>
      </c>
      <c r="N272" s="50">
        <v>1</v>
      </c>
      <c r="O272" s="50">
        <v>0</v>
      </c>
      <c r="P272" s="13">
        <v>2</v>
      </c>
      <c r="Q272" s="13">
        <v>2</v>
      </c>
      <c r="R272" s="13">
        <v>8</v>
      </c>
      <c r="T272" s="35">
        <f t="shared" si="12"/>
        <v>4</v>
      </c>
      <c r="U272" s="36">
        <f t="shared" si="13"/>
        <v>0.5</v>
      </c>
      <c r="W272" s="20">
        <f t="shared" si="14"/>
        <v>445348</v>
      </c>
    </row>
    <row r="273" spans="1:23" x14ac:dyDescent="0.2">
      <c r="A273" s="20">
        <v>445</v>
      </c>
      <c r="B273" s="2">
        <v>445348277</v>
      </c>
      <c r="C273" s="5" t="s">
        <v>46</v>
      </c>
      <c r="D273" s="50">
        <v>0</v>
      </c>
      <c r="E273" s="50">
        <v>0</v>
      </c>
      <c r="F273" s="50">
        <v>0</v>
      </c>
      <c r="G273" s="50">
        <v>0</v>
      </c>
      <c r="H273" s="50">
        <v>0</v>
      </c>
      <c r="I273" s="50">
        <v>1</v>
      </c>
      <c r="J273" s="50">
        <v>3.7499999999999999E-2</v>
      </c>
      <c r="K273" s="50"/>
      <c r="L273" s="50">
        <v>0</v>
      </c>
      <c r="M273" s="50">
        <v>0</v>
      </c>
      <c r="N273" s="50">
        <v>0</v>
      </c>
      <c r="O273" s="50">
        <v>0</v>
      </c>
      <c r="P273" s="13">
        <v>0</v>
      </c>
      <c r="Q273" s="13">
        <v>1</v>
      </c>
      <c r="R273" s="13">
        <v>1</v>
      </c>
      <c r="T273" s="35">
        <f t="shared" si="12"/>
        <v>1</v>
      </c>
      <c r="U273" s="36">
        <f t="shared" si="13"/>
        <v>1</v>
      </c>
      <c r="W273" s="20">
        <f t="shared" si="14"/>
        <v>445348</v>
      </c>
    </row>
    <row r="274" spans="1:23" x14ac:dyDescent="0.2">
      <c r="A274" s="20">
        <v>445</v>
      </c>
      <c r="B274" s="2">
        <v>445348316</v>
      </c>
      <c r="C274" s="5" t="s">
        <v>46</v>
      </c>
      <c r="D274" s="50">
        <v>0</v>
      </c>
      <c r="E274" s="50">
        <v>0</v>
      </c>
      <c r="F274" s="50">
        <v>0</v>
      </c>
      <c r="G274" s="50">
        <v>1</v>
      </c>
      <c r="H274" s="50">
        <v>2</v>
      </c>
      <c r="I274" s="50">
        <v>8</v>
      </c>
      <c r="J274" s="50">
        <v>0.41249999999999998</v>
      </c>
      <c r="K274" s="50"/>
      <c r="L274" s="50">
        <v>0</v>
      </c>
      <c r="M274" s="50">
        <v>0</v>
      </c>
      <c r="N274" s="50">
        <v>0</v>
      </c>
      <c r="O274" s="50">
        <v>0</v>
      </c>
      <c r="P274" s="13">
        <v>0</v>
      </c>
      <c r="Q274" s="13">
        <v>5</v>
      </c>
      <c r="R274" s="13">
        <v>11</v>
      </c>
      <c r="T274" s="35">
        <f t="shared" si="12"/>
        <v>5</v>
      </c>
      <c r="U274" s="36">
        <f t="shared" si="13"/>
        <v>0.45454545454545453</v>
      </c>
      <c r="W274" s="20">
        <f t="shared" si="14"/>
        <v>445348</v>
      </c>
    </row>
    <row r="275" spans="1:23" x14ac:dyDescent="0.2">
      <c r="A275" s="20">
        <v>445</v>
      </c>
      <c r="B275" s="2">
        <v>445348322</v>
      </c>
      <c r="C275" s="5" t="s">
        <v>46</v>
      </c>
      <c r="D275" s="50">
        <v>0</v>
      </c>
      <c r="E275" s="50">
        <v>0</v>
      </c>
      <c r="F275" s="50">
        <v>0</v>
      </c>
      <c r="G275" s="50">
        <v>0</v>
      </c>
      <c r="H275" s="50">
        <v>2</v>
      </c>
      <c r="I275" s="50">
        <v>3</v>
      </c>
      <c r="J275" s="50">
        <v>0.1875</v>
      </c>
      <c r="K275" s="50"/>
      <c r="L275" s="50">
        <v>0</v>
      </c>
      <c r="M275" s="50">
        <v>0</v>
      </c>
      <c r="N275" s="50">
        <v>0</v>
      </c>
      <c r="O275" s="50">
        <v>0</v>
      </c>
      <c r="P275" s="13">
        <v>2</v>
      </c>
      <c r="Q275" s="13">
        <v>3</v>
      </c>
      <c r="R275" s="13">
        <v>5</v>
      </c>
      <c r="T275" s="35">
        <f t="shared" si="12"/>
        <v>5</v>
      </c>
      <c r="U275" s="36">
        <f t="shared" si="13"/>
        <v>1</v>
      </c>
      <c r="W275" s="20">
        <f t="shared" si="14"/>
        <v>445348</v>
      </c>
    </row>
    <row r="276" spans="1:23" x14ac:dyDescent="0.2">
      <c r="A276" s="20">
        <v>445</v>
      </c>
      <c r="B276" s="2">
        <v>445348348</v>
      </c>
      <c r="C276" s="5" t="s">
        <v>46</v>
      </c>
      <c r="D276" s="50">
        <v>0</v>
      </c>
      <c r="E276" s="50">
        <v>0</v>
      </c>
      <c r="F276" s="50">
        <v>101</v>
      </c>
      <c r="G276" s="50">
        <v>508</v>
      </c>
      <c r="H276" s="50">
        <v>307</v>
      </c>
      <c r="I276" s="50">
        <v>296</v>
      </c>
      <c r="J276" s="50">
        <v>49.125</v>
      </c>
      <c r="K276" s="50"/>
      <c r="L276" s="50">
        <v>0</v>
      </c>
      <c r="M276" s="50">
        <v>0</v>
      </c>
      <c r="N276" s="50">
        <v>98</v>
      </c>
      <c r="O276" s="50">
        <v>0</v>
      </c>
      <c r="P276" s="13">
        <v>634</v>
      </c>
      <c r="Q276" s="13">
        <v>257</v>
      </c>
      <c r="R276" s="13">
        <v>1310</v>
      </c>
      <c r="T276" s="35">
        <f t="shared" si="12"/>
        <v>891</v>
      </c>
      <c r="U276" s="36">
        <f t="shared" si="13"/>
        <v>0.68015267175572514</v>
      </c>
      <c r="W276" s="20">
        <f t="shared" si="14"/>
        <v>445348</v>
      </c>
    </row>
    <row r="277" spans="1:23" x14ac:dyDescent="0.2">
      <c r="A277" s="20">
        <v>445</v>
      </c>
      <c r="B277" s="2">
        <v>445348658</v>
      </c>
      <c r="C277" s="5" t="s">
        <v>46</v>
      </c>
      <c r="D277" s="50">
        <v>0</v>
      </c>
      <c r="E277" s="50">
        <v>0</v>
      </c>
      <c r="F277" s="50">
        <v>0</v>
      </c>
      <c r="G277" s="50">
        <v>0</v>
      </c>
      <c r="H277" s="50">
        <v>0</v>
      </c>
      <c r="I277" s="50">
        <v>2</v>
      </c>
      <c r="J277" s="50">
        <v>7.4999999999999997E-2</v>
      </c>
      <c r="K277" s="50"/>
      <c r="L277" s="50">
        <v>0</v>
      </c>
      <c r="M277" s="50">
        <v>0</v>
      </c>
      <c r="N277" s="50">
        <v>0</v>
      </c>
      <c r="O277" s="50">
        <v>0</v>
      </c>
      <c r="P277" s="13">
        <v>0</v>
      </c>
      <c r="Q277" s="13">
        <v>0</v>
      </c>
      <c r="R277" s="13">
        <v>2</v>
      </c>
      <c r="T277" s="35">
        <f t="shared" si="12"/>
        <v>0</v>
      </c>
      <c r="U277" s="36">
        <f t="shared" si="13"/>
        <v>0</v>
      </c>
      <c r="W277" s="20">
        <f t="shared" si="14"/>
        <v>445348</v>
      </c>
    </row>
    <row r="278" spans="1:23" x14ac:dyDescent="0.2">
      <c r="A278" s="20">
        <v>445</v>
      </c>
      <c r="B278" s="2">
        <v>445348767</v>
      </c>
      <c r="C278" s="5" t="s">
        <v>46</v>
      </c>
      <c r="D278" s="50">
        <v>0</v>
      </c>
      <c r="E278" s="50">
        <v>0</v>
      </c>
      <c r="F278" s="50">
        <v>0</v>
      </c>
      <c r="G278" s="50">
        <v>1</v>
      </c>
      <c r="H278" s="50">
        <v>1</v>
      </c>
      <c r="I278" s="50">
        <v>1</v>
      </c>
      <c r="J278" s="50">
        <v>0.1125</v>
      </c>
      <c r="K278" s="50"/>
      <c r="L278" s="50">
        <v>0</v>
      </c>
      <c r="M278" s="50">
        <v>0</v>
      </c>
      <c r="N278" s="50">
        <v>0</v>
      </c>
      <c r="O278" s="50">
        <v>0</v>
      </c>
      <c r="P278" s="13">
        <v>0</v>
      </c>
      <c r="Q278" s="13">
        <v>0</v>
      </c>
      <c r="R278" s="13">
        <v>3</v>
      </c>
      <c r="T278" s="35">
        <f t="shared" si="12"/>
        <v>0</v>
      </c>
      <c r="U278" s="36">
        <f t="shared" si="13"/>
        <v>0</v>
      </c>
      <c r="W278" s="20">
        <f t="shared" si="14"/>
        <v>445348</v>
      </c>
    </row>
    <row r="279" spans="1:23" x14ac:dyDescent="0.2">
      <c r="A279" s="20">
        <v>445</v>
      </c>
      <c r="B279" s="2">
        <v>445348775</v>
      </c>
      <c r="C279" s="5" t="s">
        <v>46</v>
      </c>
      <c r="D279" s="50">
        <v>0</v>
      </c>
      <c r="E279" s="50">
        <v>0</v>
      </c>
      <c r="F279" s="50">
        <v>2</v>
      </c>
      <c r="G279" s="50">
        <v>6</v>
      </c>
      <c r="H279" s="50">
        <v>5</v>
      </c>
      <c r="I279" s="50">
        <v>5</v>
      </c>
      <c r="J279" s="50">
        <v>0.71250000000000002</v>
      </c>
      <c r="K279" s="50"/>
      <c r="L279" s="50">
        <v>0</v>
      </c>
      <c r="M279" s="50">
        <v>0</v>
      </c>
      <c r="N279" s="50">
        <v>1</v>
      </c>
      <c r="O279" s="50">
        <v>0</v>
      </c>
      <c r="P279" s="13">
        <v>2</v>
      </c>
      <c r="Q279" s="13">
        <v>0</v>
      </c>
      <c r="R279" s="13">
        <v>19</v>
      </c>
      <c r="T279" s="35">
        <f t="shared" si="12"/>
        <v>2</v>
      </c>
      <c r="U279" s="36">
        <f t="shared" si="13"/>
        <v>0.10526315789473684</v>
      </c>
      <c r="W279" s="20">
        <f t="shared" si="14"/>
        <v>445348</v>
      </c>
    </row>
    <row r="280" spans="1:23" x14ac:dyDescent="0.2">
      <c r="A280" s="20">
        <v>446</v>
      </c>
      <c r="B280" s="2">
        <v>446099016</v>
      </c>
      <c r="C280" s="5" t="s">
        <v>47</v>
      </c>
      <c r="D280" s="50">
        <v>0</v>
      </c>
      <c r="E280" s="50">
        <v>0</v>
      </c>
      <c r="F280" s="50">
        <v>28</v>
      </c>
      <c r="G280" s="50">
        <v>158</v>
      </c>
      <c r="H280" s="50">
        <v>97</v>
      </c>
      <c r="I280" s="50">
        <v>48</v>
      </c>
      <c r="J280" s="50">
        <v>12.7125</v>
      </c>
      <c r="K280" s="50"/>
      <c r="L280" s="50">
        <v>0</v>
      </c>
      <c r="M280" s="50">
        <v>0</v>
      </c>
      <c r="N280" s="50">
        <v>8</v>
      </c>
      <c r="O280" s="50">
        <v>0</v>
      </c>
      <c r="P280" s="13">
        <v>32</v>
      </c>
      <c r="Q280" s="13">
        <v>15</v>
      </c>
      <c r="R280" s="13">
        <v>339</v>
      </c>
      <c r="T280" s="35">
        <f t="shared" si="12"/>
        <v>47</v>
      </c>
      <c r="U280" s="36">
        <f t="shared" si="13"/>
        <v>0.13864306784660768</v>
      </c>
      <c r="W280" s="20">
        <f t="shared" si="14"/>
        <v>446099</v>
      </c>
    </row>
    <row r="281" spans="1:23" x14ac:dyDescent="0.2">
      <c r="A281" s="20">
        <v>446</v>
      </c>
      <c r="B281" s="2">
        <v>446099018</v>
      </c>
      <c r="C281" s="5" t="s">
        <v>47</v>
      </c>
      <c r="D281" s="50">
        <v>0</v>
      </c>
      <c r="E281" s="50">
        <v>0</v>
      </c>
      <c r="F281" s="50">
        <v>0</v>
      </c>
      <c r="G281" s="50">
        <v>0</v>
      </c>
      <c r="H281" s="50">
        <v>1</v>
      </c>
      <c r="I281" s="50">
        <v>1</v>
      </c>
      <c r="J281" s="50">
        <v>7.4999999999999997E-2</v>
      </c>
      <c r="K281" s="50"/>
      <c r="L281" s="50">
        <v>0</v>
      </c>
      <c r="M281" s="50">
        <v>0</v>
      </c>
      <c r="N281" s="50">
        <v>0</v>
      </c>
      <c r="O281" s="50">
        <v>0</v>
      </c>
      <c r="P281" s="13">
        <v>0</v>
      </c>
      <c r="Q281" s="13">
        <v>0</v>
      </c>
      <c r="R281" s="13">
        <v>2</v>
      </c>
      <c r="T281" s="35">
        <f t="shared" si="12"/>
        <v>0</v>
      </c>
      <c r="U281" s="36">
        <f t="shared" si="13"/>
        <v>0</v>
      </c>
      <c r="W281" s="20">
        <f t="shared" si="14"/>
        <v>446099</v>
      </c>
    </row>
    <row r="282" spans="1:23" x14ac:dyDescent="0.2">
      <c r="A282" s="20">
        <v>446</v>
      </c>
      <c r="B282" s="2">
        <v>446099035</v>
      </c>
      <c r="C282" s="5" t="s">
        <v>47</v>
      </c>
      <c r="D282" s="50">
        <v>0</v>
      </c>
      <c r="E282" s="50">
        <v>0</v>
      </c>
      <c r="F282" s="50">
        <v>0</v>
      </c>
      <c r="G282" s="50">
        <v>0</v>
      </c>
      <c r="H282" s="50">
        <v>0</v>
      </c>
      <c r="I282" s="50">
        <v>2</v>
      </c>
      <c r="J282" s="50">
        <v>0.1125</v>
      </c>
      <c r="K282" s="50"/>
      <c r="L282" s="50">
        <v>0</v>
      </c>
      <c r="M282" s="50">
        <v>0</v>
      </c>
      <c r="N282" s="50">
        <v>1</v>
      </c>
      <c r="O282" s="50">
        <v>0</v>
      </c>
      <c r="P282" s="13">
        <v>1</v>
      </c>
      <c r="Q282" s="13">
        <v>2</v>
      </c>
      <c r="R282" s="13">
        <v>3</v>
      </c>
      <c r="T282" s="35">
        <f t="shared" si="12"/>
        <v>3</v>
      </c>
      <c r="U282" s="36">
        <f t="shared" si="13"/>
        <v>1</v>
      </c>
      <c r="W282" s="20">
        <f t="shared" si="14"/>
        <v>446099</v>
      </c>
    </row>
    <row r="283" spans="1:23" x14ac:dyDescent="0.2">
      <c r="A283" s="20">
        <v>446</v>
      </c>
      <c r="B283" s="2">
        <v>446099044</v>
      </c>
      <c r="C283" s="5" t="s">
        <v>47</v>
      </c>
      <c r="D283" s="50">
        <v>0</v>
      </c>
      <c r="E283" s="50">
        <v>0</v>
      </c>
      <c r="F283" s="50">
        <v>11</v>
      </c>
      <c r="G283" s="50">
        <v>65</v>
      </c>
      <c r="H283" s="50">
        <v>47</v>
      </c>
      <c r="I283" s="50">
        <v>77</v>
      </c>
      <c r="J283" s="50">
        <v>9.1125000000000007</v>
      </c>
      <c r="K283" s="50"/>
      <c r="L283" s="50">
        <v>0</v>
      </c>
      <c r="M283" s="50">
        <v>0</v>
      </c>
      <c r="N283" s="50">
        <v>43</v>
      </c>
      <c r="O283" s="50">
        <v>0</v>
      </c>
      <c r="P283" s="13">
        <v>88</v>
      </c>
      <c r="Q283" s="13">
        <v>40</v>
      </c>
      <c r="R283" s="13">
        <v>243</v>
      </c>
      <c r="T283" s="35">
        <f t="shared" si="12"/>
        <v>128</v>
      </c>
      <c r="U283" s="36">
        <f t="shared" si="13"/>
        <v>0.52674897119341568</v>
      </c>
      <c r="W283" s="20">
        <f t="shared" si="14"/>
        <v>446099</v>
      </c>
    </row>
    <row r="284" spans="1:23" x14ac:dyDescent="0.2">
      <c r="A284" s="20">
        <v>446</v>
      </c>
      <c r="B284" s="2">
        <v>446099050</v>
      </c>
      <c r="C284" s="5" t="s">
        <v>47</v>
      </c>
      <c r="D284" s="50">
        <v>0</v>
      </c>
      <c r="E284" s="50">
        <v>0</v>
      </c>
      <c r="F284" s="50">
        <v>0</v>
      </c>
      <c r="G284" s="50">
        <v>1</v>
      </c>
      <c r="H284" s="50">
        <v>0</v>
      </c>
      <c r="I284" s="50">
        <v>0</v>
      </c>
      <c r="J284" s="50">
        <v>3.7499999999999999E-2</v>
      </c>
      <c r="K284" s="50"/>
      <c r="L284" s="50">
        <v>0</v>
      </c>
      <c r="M284" s="50">
        <v>0</v>
      </c>
      <c r="N284" s="50">
        <v>0</v>
      </c>
      <c r="O284" s="50">
        <v>0</v>
      </c>
      <c r="P284" s="13">
        <v>0</v>
      </c>
      <c r="Q284" s="13">
        <v>0</v>
      </c>
      <c r="R284" s="13">
        <v>1</v>
      </c>
      <c r="T284" s="35">
        <f t="shared" si="12"/>
        <v>0</v>
      </c>
      <c r="U284" s="36">
        <f t="shared" si="13"/>
        <v>0</v>
      </c>
      <c r="W284" s="20">
        <f t="shared" si="14"/>
        <v>446099</v>
      </c>
    </row>
    <row r="285" spans="1:23" x14ac:dyDescent="0.2">
      <c r="A285" s="20">
        <v>446</v>
      </c>
      <c r="B285" s="2">
        <v>446099088</v>
      </c>
      <c r="C285" s="5" t="s">
        <v>47</v>
      </c>
      <c r="D285" s="50">
        <v>0</v>
      </c>
      <c r="E285" s="50">
        <v>0</v>
      </c>
      <c r="F285" s="50">
        <v>0</v>
      </c>
      <c r="G285" s="50">
        <v>6</v>
      </c>
      <c r="H285" s="50">
        <v>3</v>
      </c>
      <c r="I285" s="50">
        <v>3</v>
      </c>
      <c r="J285" s="50">
        <v>0.45</v>
      </c>
      <c r="K285" s="50"/>
      <c r="L285" s="50">
        <v>0</v>
      </c>
      <c r="M285" s="50">
        <v>0</v>
      </c>
      <c r="N285" s="50">
        <v>0</v>
      </c>
      <c r="O285" s="50">
        <v>0</v>
      </c>
      <c r="P285" s="13">
        <v>1</v>
      </c>
      <c r="Q285" s="13">
        <v>0</v>
      </c>
      <c r="R285" s="13">
        <v>12</v>
      </c>
      <c r="T285" s="35">
        <f t="shared" si="12"/>
        <v>1</v>
      </c>
      <c r="U285" s="36">
        <f t="shared" si="13"/>
        <v>8.3333333333333329E-2</v>
      </c>
      <c r="W285" s="20">
        <f t="shared" si="14"/>
        <v>446099</v>
      </c>
    </row>
    <row r="286" spans="1:23" x14ac:dyDescent="0.2">
      <c r="A286" s="20">
        <v>446</v>
      </c>
      <c r="B286" s="2">
        <v>446099099</v>
      </c>
      <c r="C286" s="5" t="s">
        <v>47</v>
      </c>
      <c r="D286" s="50">
        <v>0</v>
      </c>
      <c r="E286" s="50">
        <v>0</v>
      </c>
      <c r="F286" s="50">
        <v>6</v>
      </c>
      <c r="G286" s="50">
        <v>42</v>
      </c>
      <c r="H286" s="50">
        <v>27</v>
      </c>
      <c r="I286" s="50">
        <v>23</v>
      </c>
      <c r="J286" s="50">
        <v>3.8624999999999998</v>
      </c>
      <c r="K286" s="50"/>
      <c r="L286" s="50">
        <v>0</v>
      </c>
      <c r="M286" s="50">
        <v>0</v>
      </c>
      <c r="N286" s="50">
        <v>5</v>
      </c>
      <c r="O286" s="50">
        <v>0</v>
      </c>
      <c r="P286" s="13">
        <v>15</v>
      </c>
      <c r="Q286" s="13">
        <v>9</v>
      </c>
      <c r="R286" s="13">
        <v>103</v>
      </c>
      <c r="T286" s="35">
        <f t="shared" si="12"/>
        <v>24</v>
      </c>
      <c r="U286" s="36">
        <f t="shared" si="13"/>
        <v>0.23300970873786409</v>
      </c>
      <c r="W286" s="20">
        <f t="shared" si="14"/>
        <v>446099</v>
      </c>
    </row>
    <row r="287" spans="1:23" x14ac:dyDescent="0.2">
      <c r="A287" s="20">
        <v>446</v>
      </c>
      <c r="B287" s="2">
        <v>446099101</v>
      </c>
      <c r="C287" s="5" t="s">
        <v>47</v>
      </c>
      <c r="D287" s="50">
        <v>0</v>
      </c>
      <c r="E287" s="50">
        <v>0</v>
      </c>
      <c r="F287" s="50">
        <v>0</v>
      </c>
      <c r="G287" s="50">
        <v>1</v>
      </c>
      <c r="H287" s="50">
        <v>0</v>
      </c>
      <c r="I287" s="50">
        <v>0</v>
      </c>
      <c r="J287" s="50">
        <v>3.7499999999999999E-2</v>
      </c>
      <c r="K287" s="50"/>
      <c r="L287" s="50">
        <v>0</v>
      </c>
      <c r="M287" s="50">
        <v>0</v>
      </c>
      <c r="N287" s="50">
        <v>0</v>
      </c>
      <c r="O287" s="50">
        <v>0</v>
      </c>
      <c r="P287" s="13">
        <v>0</v>
      </c>
      <c r="Q287" s="13">
        <v>0</v>
      </c>
      <c r="R287" s="13">
        <v>1</v>
      </c>
      <c r="T287" s="35">
        <f t="shared" si="12"/>
        <v>0</v>
      </c>
      <c r="U287" s="36">
        <f t="shared" si="13"/>
        <v>0</v>
      </c>
      <c r="W287" s="20">
        <f t="shared" si="14"/>
        <v>446099</v>
      </c>
    </row>
    <row r="288" spans="1:23" x14ac:dyDescent="0.2">
      <c r="A288" s="20">
        <v>446</v>
      </c>
      <c r="B288" s="2">
        <v>446099167</v>
      </c>
      <c r="C288" s="5" t="s">
        <v>47</v>
      </c>
      <c r="D288" s="50">
        <v>0</v>
      </c>
      <c r="E288" s="50">
        <v>0</v>
      </c>
      <c r="F288" s="50">
        <v>8</v>
      </c>
      <c r="G288" s="50">
        <v>73</v>
      </c>
      <c r="H288" s="50">
        <v>35</v>
      </c>
      <c r="I288" s="50">
        <v>22</v>
      </c>
      <c r="J288" s="50">
        <v>5.2874999999999996</v>
      </c>
      <c r="K288" s="50"/>
      <c r="L288" s="50">
        <v>0</v>
      </c>
      <c r="M288" s="50">
        <v>0</v>
      </c>
      <c r="N288" s="50">
        <v>3</v>
      </c>
      <c r="O288" s="50">
        <v>0</v>
      </c>
      <c r="P288" s="13">
        <v>10</v>
      </c>
      <c r="Q288" s="13">
        <v>4</v>
      </c>
      <c r="R288" s="13">
        <v>141</v>
      </c>
      <c r="T288" s="35">
        <f t="shared" si="12"/>
        <v>14</v>
      </c>
      <c r="U288" s="36">
        <f t="shared" si="13"/>
        <v>9.9290780141843976E-2</v>
      </c>
      <c r="W288" s="20">
        <f t="shared" si="14"/>
        <v>446099</v>
      </c>
    </row>
    <row r="289" spans="1:23" x14ac:dyDescent="0.2">
      <c r="A289" s="20">
        <v>446</v>
      </c>
      <c r="B289" s="2">
        <v>446099208</v>
      </c>
      <c r="C289" s="5" t="s">
        <v>47</v>
      </c>
      <c r="D289" s="50">
        <v>0</v>
      </c>
      <c r="E289" s="50">
        <v>0</v>
      </c>
      <c r="F289" s="50">
        <v>0</v>
      </c>
      <c r="G289" s="50">
        <v>1</v>
      </c>
      <c r="H289" s="50">
        <v>1</v>
      </c>
      <c r="I289" s="50">
        <v>0</v>
      </c>
      <c r="J289" s="50">
        <v>7.4999999999999997E-2</v>
      </c>
      <c r="K289" s="50"/>
      <c r="L289" s="50">
        <v>0</v>
      </c>
      <c r="M289" s="50">
        <v>0</v>
      </c>
      <c r="N289" s="50">
        <v>0</v>
      </c>
      <c r="O289" s="50">
        <v>0</v>
      </c>
      <c r="P289" s="13">
        <v>2</v>
      </c>
      <c r="Q289" s="13">
        <v>0</v>
      </c>
      <c r="R289" s="13">
        <v>2</v>
      </c>
      <c r="T289" s="35">
        <f t="shared" si="12"/>
        <v>2</v>
      </c>
      <c r="U289" s="36">
        <f t="shared" si="13"/>
        <v>1</v>
      </c>
      <c r="W289" s="20">
        <f t="shared" si="14"/>
        <v>446099</v>
      </c>
    </row>
    <row r="290" spans="1:23" x14ac:dyDescent="0.2">
      <c r="A290" s="20">
        <v>446</v>
      </c>
      <c r="B290" s="2">
        <v>446099212</v>
      </c>
      <c r="C290" s="5" t="s">
        <v>47</v>
      </c>
      <c r="D290" s="50">
        <v>0</v>
      </c>
      <c r="E290" s="50">
        <v>0</v>
      </c>
      <c r="F290" s="50">
        <v>10</v>
      </c>
      <c r="G290" s="50">
        <v>49</v>
      </c>
      <c r="H290" s="50">
        <v>21</v>
      </c>
      <c r="I290" s="50">
        <v>14</v>
      </c>
      <c r="J290" s="50">
        <v>3.6</v>
      </c>
      <c r="K290" s="50"/>
      <c r="L290" s="50">
        <v>0</v>
      </c>
      <c r="M290" s="50">
        <v>0</v>
      </c>
      <c r="N290" s="50">
        <v>2</v>
      </c>
      <c r="O290" s="50">
        <v>0</v>
      </c>
      <c r="P290" s="13">
        <v>5</v>
      </c>
      <c r="Q290" s="13">
        <v>1</v>
      </c>
      <c r="R290" s="13">
        <v>96</v>
      </c>
      <c r="T290" s="35">
        <f t="shared" si="12"/>
        <v>6</v>
      </c>
      <c r="U290" s="36">
        <f t="shared" si="13"/>
        <v>6.25E-2</v>
      </c>
      <c r="W290" s="20">
        <f t="shared" si="14"/>
        <v>446099</v>
      </c>
    </row>
    <row r="291" spans="1:23" x14ac:dyDescent="0.2">
      <c r="A291" s="20">
        <v>446</v>
      </c>
      <c r="B291" s="2">
        <v>446099218</v>
      </c>
      <c r="C291" s="5" t="s">
        <v>47</v>
      </c>
      <c r="D291" s="50">
        <v>0</v>
      </c>
      <c r="E291" s="50">
        <v>0</v>
      </c>
      <c r="F291" s="50">
        <v>11</v>
      </c>
      <c r="G291" s="50">
        <v>62</v>
      </c>
      <c r="H291" s="50">
        <v>37</v>
      </c>
      <c r="I291" s="50">
        <v>44</v>
      </c>
      <c r="J291" s="50">
        <v>5.85</v>
      </c>
      <c r="K291" s="50"/>
      <c r="L291" s="50">
        <v>0</v>
      </c>
      <c r="M291" s="50">
        <v>0</v>
      </c>
      <c r="N291" s="50">
        <v>2</v>
      </c>
      <c r="O291" s="50">
        <v>0</v>
      </c>
      <c r="P291" s="13">
        <v>8</v>
      </c>
      <c r="Q291" s="13">
        <v>3</v>
      </c>
      <c r="R291" s="13">
        <v>156</v>
      </c>
      <c r="T291" s="35">
        <f t="shared" si="12"/>
        <v>11</v>
      </c>
      <c r="U291" s="36">
        <f t="shared" si="13"/>
        <v>7.0512820512820512E-2</v>
      </c>
      <c r="W291" s="20">
        <f t="shared" si="14"/>
        <v>446099</v>
      </c>
    </row>
    <row r="292" spans="1:23" x14ac:dyDescent="0.2">
      <c r="A292" s="20">
        <v>446</v>
      </c>
      <c r="B292" s="2">
        <v>446099220</v>
      </c>
      <c r="C292" s="5" t="s">
        <v>47</v>
      </c>
      <c r="D292" s="50">
        <v>0</v>
      </c>
      <c r="E292" s="50">
        <v>0</v>
      </c>
      <c r="F292" s="50">
        <v>2</v>
      </c>
      <c r="G292" s="50">
        <v>5</v>
      </c>
      <c r="H292" s="50">
        <v>4</v>
      </c>
      <c r="I292" s="50">
        <v>1</v>
      </c>
      <c r="J292" s="50">
        <v>0.48749999999999999</v>
      </c>
      <c r="K292" s="50"/>
      <c r="L292" s="50">
        <v>0</v>
      </c>
      <c r="M292" s="50">
        <v>0</v>
      </c>
      <c r="N292" s="50">
        <v>1</v>
      </c>
      <c r="O292" s="50">
        <v>0</v>
      </c>
      <c r="P292" s="13">
        <v>5</v>
      </c>
      <c r="Q292" s="13">
        <v>1</v>
      </c>
      <c r="R292" s="13">
        <v>13</v>
      </c>
      <c r="T292" s="35">
        <f t="shared" si="12"/>
        <v>6</v>
      </c>
      <c r="U292" s="36">
        <f t="shared" si="13"/>
        <v>0.46153846153846156</v>
      </c>
      <c r="W292" s="20">
        <f t="shared" si="14"/>
        <v>446099</v>
      </c>
    </row>
    <row r="293" spans="1:23" x14ac:dyDescent="0.2">
      <c r="A293" s="20">
        <v>446</v>
      </c>
      <c r="B293" s="2">
        <v>446099238</v>
      </c>
      <c r="C293" s="5" t="s">
        <v>47</v>
      </c>
      <c r="D293" s="50">
        <v>0</v>
      </c>
      <c r="E293" s="50">
        <v>0</v>
      </c>
      <c r="F293" s="50">
        <v>2</v>
      </c>
      <c r="G293" s="50">
        <v>9</v>
      </c>
      <c r="H293" s="50">
        <v>3</v>
      </c>
      <c r="I293" s="50">
        <v>0</v>
      </c>
      <c r="J293" s="50">
        <v>0.52500000000000002</v>
      </c>
      <c r="K293" s="50"/>
      <c r="L293" s="50">
        <v>0</v>
      </c>
      <c r="M293" s="50">
        <v>0</v>
      </c>
      <c r="N293" s="50">
        <v>0</v>
      </c>
      <c r="O293" s="50">
        <v>0</v>
      </c>
      <c r="P293" s="13">
        <v>0</v>
      </c>
      <c r="Q293" s="13">
        <v>0</v>
      </c>
      <c r="R293" s="13">
        <v>14</v>
      </c>
      <c r="T293" s="35">
        <f t="shared" si="12"/>
        <v>0</v>
      </c>
      <c r="U293" s="36">
        <f t="shared" si="13"/>
        <v>0</v>
      </c>
      <c r="W293" s="20">
        <f t="shared" si="14"/>
        <v>446099</v>
      </c>
    </row>
    <row r="294" spans="1:23" x14ac:dyDescent="0.2">
      <c r="A294" s="20">
        <v>446</v>
      </c>
      <c r="B294" s="2">
        <v>446099244</v>
      </c>
      <c r="C294" s="5" t="s">
        <v>47</v>
      </c>
      <c r="D294" s="50">
        <v>0</v>
      </c>
      <c r="E294" s="50">
        <v>0</v>
      </c>
      <c r="F294" s="50">
        <v>0</v>
      </c>
      <c r="G294" s="50">
        <v>4</v>
      </c>
      <c r="H294" s="50">
        <v>3</v>
      </c>
      <c r="I294" s="50">
        <v>3</v>
      </c>
      <c r="J294" s="50">
        <v>0.375</v>
      </c>
      <c r="K294" s="50"/>
      <c r="L294" s="50">
        <v>0</v>
      </c>
      <c r="M294" s="50">
        <v>0</v>
      </c>
      <c r="N294" s="50">
        <v>0</v>
      </c>
      <c r="O294" s="50">
        <v>0</v>
      </c>
      <c r="P294" s="13">
        <v>6</v>
      </c>
      <c r="Q294" s="13">
        <v>2</v>
      </c>
      <c r="R294" s="13">
        <v>10</v>
      </c>
      <c r="T294" s="35">
        <f t="shared" si="12"/>
        <v>8</v>
      </c>
      <c r="U294" s="36">
        <f t="shared" si="13"/>
        <v>0.8</v>
      </c>
      <c r="W294" s="20">
        <f t="shared" si="14"/>
        <v>446099</v>
      </c>
    </row>
    <row r="295" spans="1:23" x14ac:dyDescent="0.2">
      <c r="A295" s="20">
        <v>446</v>
      </c>
      <c r="B295" s="2">
        <v>446099266</v>
      </c>
      <c r="C295" s="5" t="s">
        <v>47</v>
      </c>
      <c r="D295" s="50">
        <v>0</v>
      </c>
      <c r="E295" s="50">
        <v>0</v>
      </c>
      <c r="F295" s="50">
        <v>1</v>
      </c>
      <c r="G295" s="50">
        <v>3</v>
      </c>
      <c r="H295" s="50">
        <v>1</v>
      </c>
      <c r="I295" s="50">
        <v>3</v>
      </c>
      <c r="J295" s="50">
        <v>0.3</v>
      </c>
      <c r="K295" s="50"/>
      <c r="L295" s="50">
        <v>0</v>
      </c>
      <c r="M295" s="50">
        <v>0</v>
      </c>
      <c r="N295" s="50">
        <v>0</v>
      </c>
      <c r="O295" s="50">
        <v>0</v>
      </c>
      <c r="P295" s="13">
        <v>1</v>
      </c>
      <c r="Q295" s="13">
        <v>1</v>
      </c>
      <c r="R295" s="13">
        <v>8</v>
      </c>
      <c r="T295" s="35">
        <f t="shared" si="12"/>
        <v>2</v>
      </c>
      <c r="U295" s="36">
        <f t="shared" si="13"/>
        <v>0.25</v>
      </c>
      <c r="W295" s="20">
        <f t="shared" si="14"/>
        <v>446099</v>
      </c>
    </row>
    <row r="296" spans="1:23" x14ac:dyDescent="0.2">
      <c r="A296" s="20">
        <v>446</v>
      </c>
      <c r="B296" s="2">
        <v>446099285</v>
      </c>
      <c r="C296" s="5" t="s">
        <v>47</v>
      </c>
      <c r="D296" s="50">
        <v>0</v>
      </c>
      <c r="E296" s="50">
        <v>0</v>
      </c>
      <c r="F296" s="50">
        <v>10</v>
      </c>
      <c r="G296" s="50">
        <v>23</v>
      </c>
      <c r="H296" s="50">
        <v>14</v>
      </c>
      <c r="I296" s="50">
        <v>15</v>
      </c>
      <c r="J296" s="50">
        <v>2.5125000000000002</v>
      </c>
      <c r="K296" s="50"/>
      <c r="L296" s="50">
        <v>0</v>
      </c>
      <c r="M296" s="50">
        <v>0</v>
      </c>
      <c r="N296" s="50">
        <v>5</v>
      </c>
      <c r="O296" s="50">
        <v>0</v>
      </c>
      <c r="P296" s="13">
        <v>8</v>
      </c>
      <c r="Q296" s="13">
        <v>6</v>
      </c>
      <c r="R296" s="13">
        <v>67</v>
      </c>
      <c r="T296" s="35">
        <f t="shared" si="12"/>
        <v>14</v>
      </c>
      <c r="U296" s="36">
        <f t="shared" si="13"/>
        <v>0.20895522388059701</v>
      </c>
      <c r="W296" s="20">
        <f t="shared" si="14"/>
        <v>446099</v>
      </c>
    </row>
    <row r="297" spans="1:23" x14ac:dyDescent="0.2">
      <c r="A297" s="20">
        <v>446</v>
      </c>
      <c r="B297" s="2">
        <v>446099293</v>
      </c>
      <c r="C297" s="5" t="s">
        <v>47</v>
      </c>
      <c r="D297" s="50">
        <v>0</v>
      </c>
      <c r="E297" s="50">
        <v>0</v>
      </c>
      <c r="F297" s="50">
        <v>0</v>
      </c>
      <c r="G297" s="50">
        <v>3</v>
      </c>
      <c r="H297" s="50">
        <v>4</v>
      </c>
      <c r="I297" s="50">
        <v>2</v>
      </c>
      <c r="J297" s="50">
        <v>0.33750000000000002</v>
      </c>
      <c r="K297" s="50"/>
      <c r="L297" s="50">
        <v>0</v>
      </c>
      <c r="M297" s="50">
        <v>0</v>
      </c>
      <c r="N297" s="50">
        <v>0</v>
      </c>
      <c r="O297" s="50">
        <v>0</v>
      </c>
      <c r="P297" s="13">
        <v>3</v>
      </c>
      <c r="Q297" s="13">
        <v>0</v>
      </c>
      <c r="R297" s="13">
        <v>9</v>
      </c>
      <c r="T297" s="35">
        <f t="shared" si="12"/>
        <v>3</v>
      </c>
      <c r="U297" s="36">
        <f t="shared" si="13"/>
        <v>0.33333333333333331</v>
      </c>
      <c r="W297" s="20">
        <f t="shared" si="14"/>
        <v>446099</v>
      </c>
    </row>
    <row r="298" spans="1:23" x14ac:dyDescent="0.2">
      <c r="A298" s="20">
        <v>446</v>
      </c>
      <c r="B298" s="2">
        <v>446099307</v>
      </c>
      <c r="C298" s="5" t="s">
        <v>47</v>
      </c>
      <c r="D298" s="50">
        <v>0</v>
      </c>
      <c r="E298" s="50">
        <v>0</v>
      </c>
      <c r="F298" s="50">
        <v>0</v>
      </c>
      <c r="G298" s="50">
        <v>6</v>
      </c>
      <c r="H298" s="50">
        <v>5</v>
      </c>
      <c r="I298" s="50">
        <v>2</v>
      </c>
      <c r="J298" s="50">
        <v>0.48749999999999999</v>
      </c>
      <c r="K298" s="50"/>
      <c r="L298" s="50">
        <v>0</v>
      </c>
      <c r="M298" s="50">
        <v>0</v>
      </c>
      <c r="N298" s="50">
        <v>0</v>
      </c>
      <c r="O298" s="50">
        <v>0</v>
      </c>
      <c r="P298" s="13">
        <v>0</v>
      </c>
      <c r="Q298" s="13">
        <v>0</v>
      </c>
      <c r="R298" s="13">
        <v>13</v>
      </c>
      <c r="T298" s="35">
        <f t="shared" si="12"/>
        <v>0</v>
      </c>
      <c r="U298" s="36">
        <f t="shared" si="13"/>
        <v>0</v>
      </c>
      <c r="W298" s="20">
        <f t="shared" si="14"/>
        <v>446099</v>
      </c>
    </row>
    <row r="299" spans="1:23" x14ac:dyDescent="0.2">
      <c r="A299" s="20">
        <v>446</v>
      </c>
      <c r="B299" s="2">
        <v>446099323</v>
      </c>
      <c r="C299" s="5" t="s">
        <v>47</v>
      </c>
      <c r="D299" s="50">
        <v>0</v>
      </c>
      <c r="E299" s="50">
        <v>0</v>
      </c>
      <c r="F299" s="50">
        <v>0</v>
      </c>
      <c r="G299" s="50">
        <v>0</v>
      </c>
      <c r="H299" s="50">
        <v>1</v>
      </c>
      <c r="I299" s="50">
        <v>0</v>
      </c>
      <c r="J299" s="50">
        <v>3.7499999999999999E-2</v>
      </c>
      <c r="K299" s="50"/>
      <c r="L299" s="50">
        <v>0</v>
      </c>
      <c r="M299" s="50">
        <v>0</v>
      </c>
      <c r="N299" s="50">
        <v>0</v>
      </c>
      <c r="O299" s="50">
        <v>0</v>
      </c>
      <c r="P299" s="13">
        <v>0</v>
      </c>
      <c r="Q299" s="13">
        <v>0</v>
      </c>
      <c r="R299" s="13">
        <v>1</v>
      </c>
      <c r="T299" s="35">
        <f t="shared" si="12"/>
        <v>0</v>
      </c>
      <c r="U299" s="36">
        <f t="shared" si="13"/>
        <v>0</v>
      </c>
      <c r="W299" s="20">
        <f t="shared" si="14"/>
        <v>446099</v>
      </c>
    </row>
    <row r="300" spans="1:23" x14ac:dyDescent="0.2">
      <c r="A300" s="20">
        <v>446</v>
      </c>
      <c r="B300" s="2">
        <v>446099350</v>
      </c>
      <c r="C300" s="5" t="s">
        <v>47</v>
      </c>
      <c r="D300" s="50">
        <v>0</v>
      </c>
      <c r="E300" s="50">
        <v>0</v>
      </c>
      <c r="F300" s="50">
        <v>1</v>
      </c>
      <c r="G300" s="50">
        <v>7</v>
      </c>
      <c r="H300" s="50">
        <v>0</v>
      </c>
      <c r="I300" s="50">
        <v>0</v>
      </c>
      <c r="J300" s="50">
        <v>0.3</v>
      </c>
      <c r="K300" s="50"/>
      <c r="L300" s="50">
        <v>0</v>
      </c>
      <c r="M300" s="50">
        <v>0</v>
      </c>
      <c r="N300" s="50">
        <v>0</v>
      </c>
      <c r="O300" s="50">
        <v>0</v>
      </c>
      <c r="P300" s="13">
        <v>1</v>
      </c>
      <c r="Q300" s="13">
        <v>1</v>
      </c>
      <c r="R300" s="13">
        <v>8</v>
      </c>
      <c r="T300" s="35">
        <f t="shared" si="12"/>
        <v>2</v>
      </c>
      <c r="U300" s="36">
        <f t="shared" si="13"/>
        <v>0.25</v>
      </c>
      <c r="W300" s="20">
        <f t="shared" si="14"/>
        <v>446099</v>
      </c>
    </row>
    <row r="301" spans="1:23" x14ac:dyDescent="0.2">
      <c r="A301" s="20">
        <v>446</v>
      </c>
      <c r="B301" s="2">
        <v>446099625</v>
      </c>
      <c r="C301" s="5" t="s">
        <v>47</v>
      </c>
      <c r="D301" s="50">
        <v>0</v>
      </c>
      <c r="E301" s="50">
        <v>0</v>
      </c>
      <c r="F301" s="50">
        <v>0</v>
      </c>
      <c r="G301" s="50">
        <v>0</v>
      </c>
      <c r="H301" s="50">
        <v>5</v>
      </c>
      <c r="I301" s="50">
        <v>1</v>
      </c>
      <c r="J301" s="50">
        <v>0.22500000000000001</v>
      </c>
      <c r="K301" s="50"/>
      <c r="L301" s="50">
        <v>0</v>
      </c>
      <c r="M301" s="50">
        <v>0</v>
      </c>
      <c r="N301" s="50">
        <v>0</v>
      </c>
      <c r="O301" s="50">
        <v>0</v>
      </c>
      <c r="P301" s="13">
        <v>2</v>
      </c>
      <c r="Q301" s="13">
        <v>1</v>
      </c>
      <c r="R301" s="13">
        <v>6</v>
      </c>
      <c r="T301" s="35">
        <f t="shared" si="12"/>
        <v>3</v>
      </c>
      <c r="U301" s="36">
        <f t="shared" si="13"/>
        <v>0.5</v>
      </c>
      <c r="W301" s="20">
        <f t="shared" si="14"/>
        <v>446099</v>
      </c>
    </row>
    <row r="302" spans="1:23" x14ac:dyDescent="0.2">
      <c r="A302" s="20">
        <v>446</v>
      </c>
      <c r="B302" s="2">
        <v>446099650</v>
      </c>
      <c r="C302" s="5" t="s">
        <v>47</v>
      </c>
      <c r="D302" s="50">
        <v>0</v>
      </c>
      <c r="E302" s="50">
        <v>0</v>
      </c>
      <c r="F302" s="50">
        <v>1</v>
      </c>
      <c r="G302" s="50">
        <v>1</v>
      </c>
      <c r="H302" s="50">
        <v>0</v>
      </c>
      <c r="I302" s="50">
        <v>1</v>
      </c>
      <c r="J302" s="50">
        <v>0.1125</v>
      </c>
      <c r="K302" s="50"/>
      <c r="L302" s="50">
        <v>0</v>
      </c>
      <c r="M302" s="50">
        <v>0</v>
      </c>
      <c r="N302" s="50">
        <v>0</v>
      </c>
      <c r="O302" s="50">
        <v>0</v>
      </c>
      <c r="P302" s="13">
        <v>0</v>
      </c>
      <c r="Q302" s="13">
        <v>0</v>
      </c>
      <c r="R302" s="13">
        <v>3</v>
      </c>
      <c r="T302" s="35">
        <f t="shared" si="12"/>
        <v>0</v>
      </c>
      <c r="U302" s="36">
        <f t="shared" si="13"/>
        <v>0</v>
      </c>
      <c r="W302" s="20">
        <f t="shared" si="14"/>
        <v>446099</v>
      </c>
    </row>
    <row r="303" spans="1:23" x14ac:dyDescent="0.2">
      <c r="A303" s="20">
        <v>446</v>
      </c>
      <c r="B303" s="2">
        <v>446099690</v>
      </c>
      <c r="C303" s="5" t="s">
        <v>47</v>
      </c>
      <c r="D303" s="50">
        <v>0</v>
      </c>
      <c r="E303" s="50">
        <v>0</v>
      </c>
      <c r="F303" s="50">
        <v>0</v>
      </c>
      <c r="G303" s="50">
        <v>0</v>
      </c>
      <c r="H303" s="50">
        <v>2</v>
      </c>
      <c r="I303" s="50">
        <v>9</v>
      </c>
      <c r="J303" s="50">
        <v>0.41249999999999998</v>
      </c>
      <c r="K303" s="50"/>
      <c r="L303" s="50">
        <v>0</v>
      </c>
      <c r="M303" s="50">
        <v>0</v>
      </c>
      <c r="N303" s="50">
        <v>0</v>
      </c>
      <c r="O303" s="50">
        <v>0</v>
      </c>
      <c r="P303" s="13">
        <v>0</v>
      </c>
      <c r="Q303" s="13">
        <v>1</v>
      </c>
      <c r="R303" s="13">
        <v>11</v>
      </c>
      <c r="T303" s="35">
        <f t="shared" si="12"/>
        <v>1</v>
      </c>
      <c r="U303" s="36">
        <f t="shared" si="13"/>
        <v>9.0909090909090912E-2</v>
      </c>
      <c r="W303" s="20">
        <f t="shared" si="14"/>
        <v>446099</v>
      </c>
    </row>
    <row r="304" spans="1:23" x14ac:dyDescent="0.2">
      <c r="A304" s="20">
        <v>447</v>
      </c>
      <c r="B304" s="2">
        <v>447101025</v>
      </c>
      <c r="C304" s="5" t="s">
        <v>48</v>
      </c>
      <c r="D304" s="50">
        <v>0</v>
      </c>
      <c r="E304" s="50">
        <v>0</v>
      </c>
      <c r="F304" s="50">
        <v>0</v>
      </c>
      <c r="G304" s="50">
        <v>2</v>
      </c>
      <c r="H304" s="50">
        <v>3</v>
      </c>
      <c r="I304" s="50">
        <v>0</v>
      </c>
      <c r="J304" s="50">
        <v>0.1875</v>
      </c>
      <c r="K304" s="50"/>
      <c r="L304" s="50">
        <v>0</v>
      </c>
      <c r="M304" s="50">
        <v>0</v>
      </c>
      <c r="N304" s="50">
        <v>0</v>
      </c>
      <c r="O304" s="50">
        <v>0</v>
      </c>
      <c r="P304" s="13">
        <v>0</v>
      </c>
      <c r="Q304" s="13">
        <v>0</v>
      </c>
      <c r="R304" s="13">
        <v>5</v>
      </c>
      <c r="T304" s="35">
        <f t="shared" si="12"/>
        <v>0</v>
      </c>
      <c r="U304" s="36">
        <f t="shared" si="13"/>
        <v>0</v>
      </c>
      <c r="W304" s="20">
        <f t="shared" si="14"/>
        <v>447101</v>
      </c>
    </row>
    <row r="305" spans="1:23" x14ac:dyDescent="0.2">
      <c r="A305" s="20">
        <v>447</v>
      </c>
      <c r="B305" s="2">
        <v>447101101</v>
      </c>
      <c r="C305" s="5" t="s">
        <v>48</v>
      </c>
      <c r="D305" s="50">
        <v>0</v>
      </c>
      <c r="E305" s="50">
        <v>0</v>
      </c>
      <c r="F305" s="50">
        <v>50</v>
      </c>
      <c r="G305" s="50">
        <v>242</v>
      </c>
      <c r="H305" s="50">
        <v>136</v>
      </c>
      <c r="I305" s="50">
        <v>0</v>
      </c>
      <c r="J305" s="50">
        <v>16.05</v>
      </c>
      <c r="K305" s="50"/>
      <c r="L305" s="50">
        <v>0</v>
      </c>
      <c r="M305" s="50">
        <v>0</v>
      </c>
      <c r="N305" s="50">
        <v>0</v>
      </c>
      <c r="O305" s="50">
        <v>0</v>
      </c>
      <c r="P305" s="13">
        <v>8</v>
      </c>
      <c r="Q305" s="13">
        <v>0</v>
      </c>
      <c r="R305" s="13">
        <v>428</v>
      </c>
      <c r="T305" s="35">
        <f t="shared" si="12"/>
        <v>8</v>
      </c>
      <c r="U305" s="36">
        <f t="shared" si="13"/>
        <v>1.8691588785046728E-2</v>
      </c>
      <c r="W305" s="20">
        <f t="shared" si="14"/>
        <v>447101</v>
      </c>
    </row>
    <row r="306" spans="1:23" x14ac:dyDescent="0.2">
      <c r="A306" s="20">
        <v>447</v>
      </c>
      <c r="B306" s="2">
        <v>447101167</v>
      </c>
      <c r="C306" s="5" t="s">
        <v>48</v>
      </c>
      <c r="D306" s="50">
        <v>0</v>
      </c>
      <c r="E306" s="50">
        <v>0</v>
      </c>
      <c r="F306" s="50">
        <v>0</v>
      </c>
      <c r="G306" s="50">
        <v>0</v>
      </c>
      <c r="H306" s="50">
        <v>1</v>
      </c>
      <c r="I306" s="50">
        <v>0</v>
      </c>
      <c r="J306" s="50">
        <v>3.7499999999999999E-2</v>
      </c>
      <c r="K306" s="50"/>
      <c r="L306" s="50">
        <v>0</v>
      </c>
      <c r="M306" s="50">
        <v>0</v>
      </c>
      <c r="N306" s="50">
        <v>0</v>
      </c>
      <c r="O306" s="50">
        <v>0</v>
      </c>
      <c r="P306" s="13">
        <v>0</v>
      </c>
      <c r="Q306" s="13">
        <v>0</v>
      </c>
      <c r="R306" s="13">
        <v>1</v>
      </c>
      <c r="T306" s="35">
        <f t="shared" si="12"/>
        <v>0</v>
      </c>
      <c r="U306" s="36">
        <f t="shared" si="13"/>
        <v>0</v>
      </c>
      <c r="W306" s="20">
        <f t="shared" si="14"/>
        <v>447101</v>
      </c>
    </row>
    <row r="307" spans="1:23" x14ac:dyDescent="0.2">
      <c r="A307" s="20">
        <v>447</v>
      </c>
      <c r="B307" s="2">
        <v>447101177</v>
      </c>
      <c r="C307" s="5" t="s">
        <v>48</v>
      </c>
      <c r="D307" s="50">
        <v>0</v>
      </c>
      <c r="E307" s="50">
        <v>0</v>
      </c>
      <c r="F307" s="50">
        <v>0</v>
      </c>
      <c r="G307" s="50">
        <v>3</v>
      </c>
      <c r="H307" s="50">
        <v>6</v>
      </c>
      <c r="I307" s="50">
        <v>0</v>
      </c>
      <c r="J307" s="50">
        <v>0.33750000000000002</v>
      </c>
      <c r="K307" s="50"/>
      <c r="L307" s="50">
        <v>0</v>
      </c>
      <c r="M307" s="50">
        <v>0</v>
      </c>
      <c r="N307" s="50">
        <v>0</v>
      </c>
      <c r="O307" s="50">
        <v>0</v>
      </c>
      <c r="P307" s="13">
        <v>0</v>
      </c>
      <c r="Q307" s="13">
        <v>0</v>
      </c>
      <c r="R307" s="13">
        <v>9</v>
      </c>
      <c r="T307" s="35">
        <f t="shared" si="12"/>
        <v>0</v>
      </c>
      <c r="U307" s="36">
        <f t="shared" si="13"/>
        <v>0</v>
      </c>
      <c r="W307" s="20">
        <f t="shared" si="14"/>
        <v>447101</v>
      </c>
    </row>
    <row r="308" spans="1:23" x14ac:dyDescent="0.2">
      <c r="A308" s="20">
        <v>447</v>
      </c>
      <c r="B308" s="2">
        <v>447101185</v>
      </c>
      <c r="C308" s="5" t="s">
        <v>48</v>
      </c>
      <c r="D308" s="50">
        <v>0</v>
      </c>
      <c r="E308" s="50">
        <v>0</v>
      </c>
      <c r="F308" s="50">
        <v>0</v>
      </c>
      <c r="G308" s="50">
        <v>2</v>
      </c>
      <c r="H308" s="50">
        <v>1</v>
      </c>
      <c r="I308" s="50">
        <v>0</v>
      </c>
      <c r="J308" s="50">
        <v>0.1125</v>
      </c>
      <c r="K308" s="50"/>
      <c r="L308" s="50">
        <v>0</v>
      </c>
      <c r="M308" s="50">
        <v>0</v>
      </c>
      <c r="N308" s="50">
        <v>0</v>
      </c>
      <c r="O308" s="50">
        <v>0</v>
      </c>
      <c r="P308" s="13">
        <v>0</v>
      </c>
      <c r="Q308" s="13">
        <v>0</v>
      </c>
      <c r="R308" s="13">
        <v>3</v>
      </c>
      <c r="T308" s="35">
        <f t="shared" si="12"/>
        <v>0</v>
      </c>
      <c r="U308" s="36">
        <f t="shared" si="13"/>
        <v>0</v>
      </c>
      <c r="W308" s="20">
        <f t="shared" si="14"/>
        <v>447101</v>
      </c>
    </row>
    <row r="309" spans="1:23" x14ac:dyDescent="0.2">
      <c r="A309" s="20">
        <v>447</v>
      </c>
      <c r="B309" s="2">
        <v>447101187</v>
      </c>
      <c r="C309" s="5" t="s">
        <v>48</v>
      </c>
      <c r="D309" s="50">
        <v>0</v>
      </c>
      <c r="E309" s="50">
        <v>0</v>
      </c>
      <c r="F309" s="50">
        <v>0</v>
      </c>
      <c r="G309" s="50">
        <v>1</v>
      </c>
      <c r="H309" s="50">
        <v>0</v>
      </c>
      <c r="I309" s="50">
        <v>0</v>
      </c>
      <c r="J309" s="50">
        <v>3.7499999999999999E-2</v>
      </c>
      <c r="K309" s="50"/>
      <c r="L309" s="50">
        <v>0</v>
      </c>
      <c r="M309" s="50">
        <v>0</v>
      </c>
      <c r="N309" s="50">
        <v>0</v>
      </c>
      <c r="O309" s="50">
        <v>0</v>
      </c>
      <c r="P309" s="13">
        <v>0</v>
      </c>
      <c r="Q309" s="13">
        <v>0</v>
      </c>
      <c r="R309" s="13">
        <v>1</v>
      </c>
      <c r="T309" s="35">
        <f t="shared" si="12"/>
        <v>0</v>
      </c>
      <c r="U309" s="36">
        <f t="shared" si="13"/>
        <v>0</v>
      </c>
      <c r="W309" s="20">
        <f t="shared" si="14"/>
        <v>447101</v>
      </c>
    </row>
    <row r="310" spans="1:23" x14ac:dyDescent="0.2">
      <c r="A310" s="20">
        <v>447</v>
      </c>
      <c r="B310" s="2">
        <v>447101622</v>
      </c>
      <c r="C310" s="5" t="s">
        <v>48</v>
      </c>
      <c r="D310" s="50">
        <v>0</v>
      </c>
      <c r="E310" s="50">
        <v>0</v>
      </c>
      <c r="F310" s="50">
        <v>0</v>
      </c>
      <c r="G310" s="50">
        <v>0</v>
      </c>
      <c r="H310" s="50">
        <v>1</v>
      </c>
      <c r="I310" s="50">
        <v>0</v>
      </c>
      <c r="J310" s="50">
        <v>3.7499999999999999E-2</v>
      </c>
      <c r="K310" s="50"/>
      <c r="L310" s="50">
        <v>0</v>
      </c>
      <c r="M310" s="50">
        <v>0</v>
      </c>
      <c r="N310" s="50">
        <v>0</v>
      </c>
      <c r="O310" s="50">
        <v>0</v>
      </c>
      <c r="P310" s="13">
        <v>0</v>
      </c>
      <c r="Q310" s="13">
        <v>0</v>
      </c>
      <c r="R310" s="13">
        <v>1</v>
      </c>
      <c r="T310" s="35">
        <f t="shared" si="12"/>
        <v>0</v>
      </c>
      <c r="U310" s="36">
        <f t="shared" si="13"/>
        <v>0</v>
      </c>
      <c r="W310" s="20">
        <f t="shared" si="14"/>
        <v>447101</v>
      </c>
    </row>
    <row r="311" spans="1:23" x14ac:dyDescent="0.2">
      <c r="A311" s="20">
        <v>447</v>
      </c>
      <c r="B311" s="2">
        <v>447101650</v>
      </c>
      <c r="C311" s="5" t="s">
        <v>48</v>
      </c>
      <c r="D311" s="50">
        <v>0</v>
      </c>
      <c r="E311" s="50">
        <v>0</v>
      </c>
      <c r="F311" s="50">
        <v>0</v>
      </c>
      <c r="G311" s="50">
        <v>0</v>
      </c>
      <c r="H311" s="50">
        <v>2</v>
      </c>
      <c r="I311" s="50">
        <v>0</v>
      </c>
      <c r="J311" s="50">
        <v>7.4999999999999997E-2</v>
      </c>
      <c r="K311" s="50"/>
      <c r="L311" s="50">
        <v>0</v>
      </c>
      <c r="M311" s="50">
        <v>0</v>
      </c>
      <c r="N311" s="50">
        <v>0</v>
      </c>
      <c r="O311" s="50">
        <v>0</v>
      </c>
      <c r="P311" s="13">
        <v>0</v>
      </c>
      <c r="Q311" s="13">
        <v>0</v>
      </c>
      <c r="R311" s="13">
        <v>2</v>
      </c>
      <c r="T311" s="35">
        <f t="shared" si="12"/>
        <v>0</v>
      </c>
      <c r="U311" s="36">
        <f t="shared" si="13"/>
        <v>0</v>
      </c>
      <c r="W311" s="20">
        <f t="shared" si="14"/>
        <v>447101</v>
      </c>
    </row>
    <row r="312" spans="1:23" x14ac:dyDescent="0.2">
      <c r="A312" s="20">
        <v>449</v>
      </c>
      <c r="B312" s="2">
        <v>449035035</v>
      </c>
      <c r="C312" s="5" t="s">
        <v>49</v>
      </c>
      <c r="D312" s="50">
        <v>0</v>
      </c>
      <c r="E312" s="50">
        <v>0</v>
      </c>
      <c r="F312" s="50">
        <v>0</v>
      </c>
      <c r="G312" s="50">
        <v>81</v>
      </c>
      <c r="H312" s="50">
        <v>266</v>
      </c>
      <c r="I312" s="50">
        <v>278</v>
      </c>
      <c r="J312" s="50">
        <v>24.712499999999999</v>
      </c>
      <c r="K312" s="50"/>
      <c r="L312" s="50">
        <v>0</v>
      </c>
      <c r="M312" s="50">
        <v>0</v>
      </c>
      <c r="N312" s="50">
        <v>34</v>
      </c>
      <c r="O312" s="50">
        <v>0</v>
      </c>
      <c r="P312" s="13">
        <v>179</v>
      </c>
      <c r="Q312" s="13">
        <v>102</v>
      </c>
      <c r="R312" s="13">
        <v>659</v>
      </c>
      <c r="T312" s="35">
        <f t="shared" si="12"/>
        <v>281</v>
      </c>
      <c r="U312" s="36">
        <f t="shared" si="13"/>
        <v>0.42640364188163887</v>
      </c>
      <c r="W312" s="20">
        <f t="shared" si="14"/>
        <v>449035</v>
      </c>
    </row>
    <row r="313" spans="1:23" x14ac:dyDescent="0.2">
      <c r="A313" s="20">
        <v>449</v>
      </c>
      <c r="B313" s="2">
        <v>449035040</v>
      </c>
      <c r="C313" s="5" t="s">
        <v>49</v>
      </c>
      <c r="D313" s="50">
        <v>0</v>
      </c>
      <c r="E313" s="50">
        <v>0</v>
      </c>
      <c r="F313" s="50">
        <v>0</v>
      </c>
      <c r="G313" s="50">
        <v>0</v>
      </c>
      <c r="H313" s="50">
        <v>0</v>
      </c>
      <c r="I313" s="50">
        <v>2</v>
      </c>
      <c r="J313" s="50">
        <v>7.4999999999999997E-2</v>
      </c>
      <c r="K313" s="50"/>
      <c r="L313" s="50">
        <v>0</v>
      </c>
      <c r="M313" s="50">
        <v>0</v>
      </c>
      <c r="N313" s="50">
        <v>0</v>
      </c>
      <c r="O313" s="50">
        <v>0</v>
      </c>
      <c r="P313" s="13">
        <v>0</v>
      </c>
      <c r="Q313" s="13">
        <v>0</v>
      </c>
      <c r="R313" s="13">
        <v>2</v>
      </c>
      <c r="T313" s="35">
        <f t="shared" si="12"/>
        <v>0</v>
      </c>
      <c r="U313" s="36">
        <f t="shared" si="13"/>
        <v>0</v>
      </c>
      <c r="W313" s="20">
        <f t="shared" si="14"/>
        <v>449035</v>
      </c>
    </row>
    <row r="314" spans="1:23" x14ac:dyDescent="0.2">
      <c r="A314" s="20">
        <v>449</v>
      </c>
      <c r="B314" s="2">
        <v>449035044</v>
      </c>
      <c r="C314" s="5" t="s">
        <v>49</v>
      </c>
      <c r="D314" s="50">
        <v>0</v>
      </c>
      <c r="E314" s="50">
        <v>0</v>
      </c>
      <c r="F314" s="50">
        <v>0</v>
      </c>
      <c r="G314" s="50">
        <v>0</v>
      </c>
      <c r="H314" s="50">
        <v>0</v>
      </c>
      <c r="I314" s="50">
        <v>1</v>
      </c>
      <c r="J314" s="50">
        <v>3.7499999999999999E-2</v>
      </c>
      <c r="K314" s="50"/>
      <c r="L314" s="50">
        <v>0</v>
      </c>
      <c r="M314" s="50">
        <v>0</v>
      </c>
      <c r="N314" s="50">
        <v>0</v>
      </c>
      <c r="O314" s="50">
        <v>0</v>
      </c>
      <c r="P314" s="13">
        <v>0</v>
      </c>
      <c r="Q314" s="13">
        <v>0</v>
      </c>
      <c r="R314" s="13">
        <v>1</v>
      </c>
      <c r="T314" s="35">
        <f t="shared" si="12"/>
        <v>0</v>
      </c>
      <c r="U314" s="36">
        <f t="shared" si="13"/>
        <v>0</v>
      </c>
      <c r="W314" s="20">
        <f t="shared" si="14"/>
        <v>449035</v>
      </c>
    </row>
    <row r="315" spans="1:23" x14ac:dyDescent="0.2">
      <c r="A315" s="20">
        <v>449</v>
      </c>
      <c r="B315" s="2">
        <v>449035049</v>
      </c>
      <c r="C315" s="5" t="s">
        <v>49</v>
      </c>
      <c r="D315" s="50">
        <v>0</v>
      </c>
      <c r="E315" s="50">
        <v>0</v>
      </c>
      <c r="F315" s="50">
        <v>0</v>
      </c>
      <c r="G315" s="50">
        <v>0</v>
      </c>
      <c r="H315" s="50">
        <v>1</v>
      </c>
      <c r="I315" s="50">
        <v>0</v>
      </c>
      <c r="J315" s="50">
        <v>3.7499999999999999E-2</v>
      </c>
      <c r="K315" s="50"/>
      <c r="L315" s="50">
        <v>0</v>
      </c>
      <c r="M315" s="50">
        <v>0</v>
      </c>
      <c r="N315" s="50">
        <v>0</v>
      </c>
      <c r="O315" s="50">
        <v>0</v>
      </c>
      <c r="P315" s="13">
        <v>1</v>
      </c>
      <c r="Q315" s="13">
        <v>0</v>
      </c>
      <c r="R315" s="13">
        <v>1</v>
      </c>
      <c r="T315" s="35">
        <f t="shared" si="12"/>
        <v>1</v>
      </c>
      <c r="U315" s="36">
        <f t="shared" si="13"/>
        <v>1</v>
      </c>
      <c r="W315" s="20">
        <f t="shared" si="14"/>
        <v>449035</v>
      </c>
    </row>
    <row r="316" spans="1:23" x14ac:dyDescent="0.2">
      <c r="A316" s="20">
        <v>449</v>
      </c>
      <c r="B316" s="2">
        <v>449035073</v>
      </c>
      <c r="C316" s="5" t="s">
        <v>49</v>
      </c>
      <c r="D316" s="50">
        <v>0</v>
      </c>
      <c r="E316" s="50">
        <v>0</v>
      </c>
      <c r="F316" s="50">
        <v>0</v>
      </c>
      <c r="G316" s="50">
        <v>0</v>
      </c>
      <c r="H316" s="50">
        <v>0</v>
      </c>
      <c r="I316" s="50">
        <v>1</v>
      </c>
      <c r="J316" s="50">
        <v>3.7499999999999999E-2</v>
      </c>
      <c r="K316" s="50"/>
      <c r="L316" s="50">
        <v>0</v>
      </c>
      <c r="M316" s="50">
        <v>0</v>
      </c>
      <c r="N316" s="50">
        <v>0</v>
      </c>
      <c r="O316" s="50">
        <v>0</v>
      </c>
      <c r="P316" s="13">
        <v>0</v>
      </c>
      <c r="Q316" s="13">
        <v>0</v>
      </c>
      <c r="R316" s="13">
        <v>1</v>
      </c>
      <c r="T316" s="35">
        <f t="shared" si="12"/>
        <v>0</v>
      </c>
      <c r="U316" s="36">
        <f t="shared" si="13"/>
        <v>0</v>
      </c>
      <c r="W316" s="20">
        <f t="shared" si="14"/>
        <v>449035</v>
      </c>
    </row>
    <row r="317" spans="1:23" x14ac:dyDescent="0.2">
      <c r="A317" s="20">
        <v>449</v>
      </c>
      <c r="B317" s="2">
        <v>449035133</v>
      </c>
      <c r="C317" s="5" t="s">
        <v>49</v>
      </c>
      <c r="D317" s="50">
        <v>0</v>
      </c>
      <c r="E317" s="50">
        <v>0</v>
      </c>
      <c r="F317" s="50">
        <v>0</v>
      </c>
      <c r="G317" s="50">
        <v>0</v>
      </c>
      <c r="H317" s="50">
        <v>1</v>
      </c>
      <c r="I317" s="50">
        <v>0</v>
      </c>
      <c r="J317" s="50">
        <v>3.7499999999999999E-2</v>
      </c>
      <c r="K317" s="50"/>
      <c r="L317" s="50">
        <v>0</v>
      </c>
      <c r="M317" s="50">
        <v>0</v>
      </c>
      <c r="N317" s="50">
        <v>0</v>
      </c>
      <c r="O317" s="50">
        <v>0</v>
      </c>
      <c r="P317" s="13">
        <v>0</v>
      </c>
      <c r="Q317" s="13">
        <v>0</v>
      </c>
      <c r="R317" s="13">
        <v>1</v>
      </c>
      <c r="T317" s="35">
        <f t="shared" si="12"/>
        <v>0</v>
      </c>
      <c r="U317" s="36">
        <f t="shared" si="13"/>
        <v>0</v>
      </c>
      <c r="W317" s="20">
        <f t="shared" si="14"/>
        <v>449035</v>
      </c>
    </row>
    <row r="318" spans="1:23" x14ac:dyDescent="0.2">
      <c r="A318" s="20">
        <v>449</v>
      </c>
      <c r="B318" s="2">
        <v>449035163</v>
      </c>
      <c r="C318" s="5" t="s">
        <v>49</v>
      </c>
      <c r="D318" s="50">
        <v>0</v>
      </c>
      <c r="E318" s="50">
        <v>0</v>
      </c>
      <c r="F318" s="50">
        <v>0</v>
      </c>
      <c r="G318" s="50">
        <v>0</v>
      </c>
      <c r="H318" s="50">
        <v>0</v>
      </c>
      <c r="I318" s="50">
        <v>1</v>
      </c>
      <c r="J318" s="50">
        <v>3.7499999999999999E-2</v>
      </c>
      <c r="K318" s="50"/>
      <c r="L318" s="50">
        <v>0</v>
      </c>
      <c r="M318" s="50">
        <v>0</v>
      </c>
      <c r="N318" s="50">
        <v>0</v>
      </c>
      <c r="O318" s="50">
        <v>0</v>
      </c>
      <c r="P318" s="13">
        <v>0</v>
      </c>
      <c r="Q318" s="13">
        <v>1</v>
      </c>
      <c r="R318" s="13">
        <v>1</v>
      </c>
      <c r="T318" s="35">
        <f t="shared" si="12"/>
        <v>1</v>
      </c>
      <c r="U318" s="36">
        <f t="shared" si="13"/>
        <v>1</v>
      </c>
      <c r="W318" s="20">
        <f t="shared" si="14"/>
        <v>449035</v>
      </c>
    </row>
    <row r="319" spans="1:23" x14ac:dyDescent="0.2">
      <c r="A319" s="20">
        <v>449</v>
      </c>
      <c r="B319" s="2">
        <v>449035165</v>
      </c>
      <c r="C319" s="5" t="s">
        <v>49</v>
      </c>
      <c r="D319" s="50">
        <v>0</v>
      </c>
      <c r="E319" s="50">
        <v>0</v>
      </c>
      <c r="F319" s="50">
        <v>0</v>
      </c>
      <c r="G319" s="50">
        <v>0</v>
      </c>
      <c r="H319" s="50">
        <v>0</v>
      </c>
      <c r="I319" s="50">
        <v>2</v>
      </c>
      <c r="J319" s="50">
        <v>7.4999999999999997E-2</v>
      </c>
      <c r="K319" s="50"/>
      <c r="L319" s="50">
        <v>0</v>
      </c>
      <c r="M319" s="50">
        <v>0</v>
      </c>
      <c r="N319" s="50">
        <v>0</v>
      </c>
      <c r="O319" s="50">
        <v>0</v>
      </c>
      <c r="P319" s="13">
        <v>0</v>
      </c>
      <c r="Q319" s="13">
        <v>2</v>
      </c>
      <c r="R319" s="13">
        <v>2</v>
      </c>
      <c r="T319" s="35">
        <f t="shared" si="12"/>
        <v>2</v>
      </c>
      <c r="U319" s="36">
        <f t="shared" si="13"/>
        <v>1</v>
      </c>
      <c r="W319" s="20">
        <f t="shared" si="14"/>
        <v>449035</v>
      </c>
    </row>
    <row r="320" spans="1:23" x14ac:dyDescent="0.2">
      <c r="A320" s="20">
        <v>449</v>
      </c>
      <c r="B320" s="2">
        <v>449035170</v>
      </c>
      <c r="C320" s="5" t="s">
        <v>49</v>
      </c>
      <c r="D320" s="50">
        <v>0</v>
      </c>
      <c r="E320" s="50">
        <v>0</v>
      </c>
      <c r="F320" s="50">
        <v>0</v>
      </c>
      <c r="G320" s="50">
        <v>1</v>
      </c>
      <c r="H320" s="50">
        <v>0</v>
      </c>
      <c r="I320" s="50">
        <v>0</v>
      </c>
      <c r="J320" s="50">
        <v>3.7499999999999999E-2</v>
      </c>
      <c r="K320" s="50"/>
      <c r="L320" s="50">
        <v>0</v>
      </c>
      <c r="M320" s="50">
        <v>0</v>
      </c>
      <c r="N320" s="50">
        <v>0</v>
      </c>
      <c r="O320" s="50">
        <v>0</v>
      </c>
      <c r="P320" s="13">
        <v>1</v>
      </c>
      <c r="Q320" s="13">
        <v>0</v>
      </c>
      <c r="R320" s="13">
        <v>1</v>
      </c>
      <c r="T320" s="35">
        <f t="shared" si="12"/>
        <v>1</v>
      </c>
      <c r="U320" s="36">
        <f t="shared" si="13"/>
        <v>1</v>
      </c>
      <c r="W320" s="20">
        <f t="shared" si="14"/>
        <v>449035</v>
      </c>
    </row>
    <row r="321" spans="1:23" x14ac:dyDescent="0.2">
      <c r="A321" s="20">
        <v>449</v>
      </c>
      <c r="B321" s="2">
        <v>449035220</v>
      </c>
      <c r="C321" s="5" t="s">
        <v>49</v>
      </c>
      <c r="D321" s="50">
        <v>0</v>
      </c>
      <c r="E321" s="50">
        <v>0</v>
      </c>
      <c r="F321" s="50">
        <v>0</v>
      </c>
      <c r="G321" s="50">
        <v>0</v>
      </c>
      <c r="H321" s="50">
        <v>0</v>
      </c>
      <c r="I321" s="50">
        <v>1</v>
      </c>
      <c r="J321" s="50">
        <v>3.7499999999999999E-2</v>
      </c>
      <c r="K321" s="50"/>
      <c r="L321" s="50">
        <v>0</v>
      </c>
      <c r="M321" s="50">
        <v>0</v>
      </c>
      <c r="N321" s="50">
        <v>0</v>
      </c>
      <c r="O321" s="50">
        <v>0</v>
      </c>
      <c r="P321" s="13">
        <v>0</v>
      </c>
      <c r="Q321" s="13">
        <v>0</v>
      </c>
      <c r="R321" s="13">
        <v>1</v>
      </c>
      <c r="T321" s="35">
        <f t="shared" si="12"/>
        <v>0</v>
      </c>
      <c r="U321" s="36">
        <f t="shared" si="13"/>
        <v>0</v>
      </c>
      <c r="W321" s="20">
        <f t="shared" si="14"/>
        <v>449035</v>
      </c>
    </row>
    <row r="322" spans="1:23" x14ac:dyDescent="0.2">
      <c r="A322" s="20">
        <v>449</v>
      </c>
      <c r="B322" s="2">
        <v>449035243</v>
      </c>
      <c r="C322" s="5" t="s">
        <v>49</v>
      </c>
      <c r="D322" s="50">
        <v>0</v>
      </c>
      <c r="E322" s="50">
        <v>0</v>
      </c>
      <c r="F322" s="50">
        <v>0</v>
      </c>
      <c r="G322" s="50">
        <v>2</v>
      </c>
      <c r="H322" s="50">
        <v>2</v>
      </c>
      <c r="I322" s="50">
        <v>7</v>
      </c>
      <c r="J322" s="50">
        <v>0.41249999999999998</v>
      </c>
      <c r="K322" s="50"/>
      <c r="L322" s="50">
        <v>0</v>
      </c>
      <c r="M322" s="50">
        <v>0</v>
      </c>
      <c r="N322" s="50">
        <v>0</v>
      </c>
      <c r="O322" s="50">
        <v>0</v>
      </c>
      <c r="P322" s="13">
        <v>2</v>
      </c>
      <c r="Q322" s="13">
        <v>5</v>
      </c>
      <c r="R322" s="13">
        <v>11</v>
      </c>
      <c r="T322" s="35">
        <f t="shared" si="12"/>
        <v>7</v>
      </c>
      <c r="U322" s="36">
        <f t="shared" si="13"/>
        <v>0.63636363636363635</v>
      </c>
      <c r="W322" s="20">
        <f t="shared" si="14"/>
        <v>449035</v>
      </c>
    </row>
    <row r="323" spans="1:23" x14ac:dyDescent="0.2">
      <c r="A323" s="20">
        <v>449</v>
      </c>
      <c r="B323" s="2">
        <v>449035244</v>
      </c>
      <c r="C323" s="5" t="s">
        <v>49</v>
      </c>
      <c r="D323" s="50">
        <v>0</v>
      </c>
      <c r="E323" s="50">
        <v>0</v>
      </c>
      <c r="F323" s="50">
        <v>0</v>
      </c>
      <c r="G323" s="50">
        <v>0</v>
      </c>
      <c r="H323" s="50">
        <v>2</v>
      </c>
      <c r="I323" s="50">
        <v>0</v>
      </c>
      <c r="J323" s="50">
        <v>7.4999999999999997E-2</v>
      </c>
      <c r="K323" s="50"/>
      <c r="L323" s="50">
        <v>0</v>
      </c>
      <c r="M323" s="50">
        <v>0</v>
      </c>
      <c r="N323" s="50">
        <v>0</v>
      </c>
      <c r="O323" s="50">
        <v>0</v>
      </c>
      <c r="P323" s="13">
        <v>0</v>
      </c>
      <c r="Q323" s="13">
        <v>0</v>
      </c>
      <c r="R323" s="13">
        <v>2</v>
      </c>
      <c r="T323" s="35">
        <f t="shared" si="12"/>
        <v>0</v>
      </c>
      <c r="U323" s="36">
        <f t="shared" si="13"/>
        <v>0</v>
      </c>
      <c r="W323" s="20">
        <f t="shared" si="14"/>
        <v>449035</v>
      </c>
    </row>
    <row r="324" spans="1:23" x14ac:dyDescent="0.2">
      <c r="A324" s="20">
        <v>449</v>
      </c>
      <c r="B324" s="2">
        <v>449035274</v>
      </c>
      <c r="C324" s="5" t="s">
        <v>49</v>
      </c>
      <c r="D324" s="50">
        <v>0</v>
      </c>
      <c r="E324" s="50">
        <v>0</v>
      </c>
      <c r="F324" s="50">
        <v>0</v>
      </c>
      <c r="G324" s="50">
        <v>0</v>
      </c>
      <c r="H324" s="50">
        <v>0</v>
      </c>
      <c r="I324" s="50">
        <v>1</v>
      </c>
      <c r="J324" s="50">
        <v>3.7499999999999999E-2</v>
      </c>
      <c r="K324" s="50"/>
      <c r="L324" s="50">
        <v>0</v>
      </c>
      <c r="M324" s="50">
        <v>0</v>
      </c>
      <c r="N324" s="50">
        <v>0</v>
      </c>
      <c r="O324" s="50">
        <v>0</v>
      </c>
      <c r="P324" s="13">
        <v>0</v>
      </c>
      <c r="Q324" s="13">
        <v>0</v>
      </c>
      <c r="R324" s="13">
        <v>1</v>
      </c>
      <c r="T324" s="35">
        <f t="shared" si="12"/>
        <v>0</v>
      </c>
      <c r="U324" s="36">
        <f t="shared" si="13"/>
        <v>0</v>
      </c>
      <c r="W324" s="20">
        <f t="shared" si="14"/>
        <v>449035</v>
      </c>
    </row>
    <row r="325" spans="1:23" x14ac:dyDescent="0.2">
      <c r="A325" s="20">
        <v>449</v>
      </c>
      <c r="B325" s="2">
        <v>449035285</v>
      </c>
      <c r="C325" s="5" t="s">
        <v>49</v>
      </c>
      <c r="D325" s="50">
        <v>0</v>
      </c>
      <c r="E325" s="50">
        <v>0</v>
      </c>
      <c r="F325" s="50">
        <v>0</v>
      </c>
      <c r="G325" s="50">
        <v>0</v>
      </c>
      <c r="H325" s="50">
        <v>2</v>
      </c>
      <c r="I325" s="50">
        <v>1</v>
      </c>
      <c r="J325" s="50">
        <v>0.1125</v>
      </c>
      <c r="K325" s="50"/>
      <c r="L325" s="50">
        <v>0</v>
      </c>
      <c r="M325" s="50">
        <v>0</v>
      </c>
      <c r="N325" s="50">
        <v>0</v>
      </c>
      <c r="O325" s="50">
        <v>0</v>
      </c>
      <c r="P325" s="13">
        <v>0</v>
      </c>
      <c r="Q325" s="13">
        <v>0</v>
      </c>
      <c r="R325" s="13">
        <v>3</v>
      </c>
      <c r="T325" s="35">
        <f t="shared" si="12"/>
        <v>0</v>
      </c>
      <c r="U325" s="36">
        <f t="shared" si="13"/>
        <v>0</v>
      </c>
      <c r="W325" s="20">
        <f t="shared" si="14"/>
        <v>449035</v>
      </c>
    </row>
    <row r="326" spans="1:23" x14ac:dyDescent="0.2">
      <c r="A326" s="20">
        <v>449</v>
      </c>
      <c r="B326" s="2">
        <v>449035336</v>
      </c>
      <c r="C326" s="5" t="s">
        <v>49</v>
      </c>
      <c r="D326" s="50">
        <v>0</v>
      </c>
      <c r="E326" s="50">
        <v>0</v>
      </c>
      <c r="F326" s="50">
        <v>0</v>
      </c>
      <c r="G326" s="50">
        <v>0</v>
      </c>
      <c r="H326" s="50">
        <v>0</v>
      </c>
      <c r="I326" s="50">
        <v>1</v>
      </c>
      <c r="J326" s="50">
        <v>3.7499999999999999E-2</v>
      </c>
      <c r="K326" s="50"/>
      <c r="L326" s="50">
        <v>0</v>
      </c>
      <c r="M326" s="50">
        <v>0</v>
      </c>
      <c r="N326" s="50">
        <v>0</v>
      </c>
      <c r="O326" s="50">
        <v>0</v>
      </c>
      <c r="P326" s="13">
        <v>0</v>
      </c>
      <c r="Q326" s="13">
        <v>0</v>
      </c>
      <c r="R326" s="13">
        <v>1</v>
      </c>
      <c r="T326" s="35">
        <f t="shared" si="12"/>
        <v>0</v>
      </c>
      <c r="U326" s="36">
        <f t="shared" si="13"/>
        <v>0</v>
      </c>
      <c r="W326" s="20">
        <f t="shared" si="14"/>
        <v>449035</v>
      </c>
    </row>
    <row r="327" spans="1:23" x14ac:dyDescent="0.2">
      <c r="A327" s="20">
        <v>450</v>
      </c>
      <c r="B327" s="2">
        <v>450086008</v>
      </c>
      <c r="C327" s="5" t="s">
        <v>50</v>
      </c>
      <c r="D327" s="50">
        <v>0</v>
      </c>
      <c r="E327" s="50">
        <v>0</v>
      </c>
      <c r="F327" s="50">
        <v>1</v>
      </c>
      <c r="G327" s="50">
        <v>0</v>
      </c>
      <c r="H327" s="50">
        <v>0</v>
      </c>
      <c r="I327" s="50">
        <v>0</v>
      </c>
      <c r="J327" s="50">
        <v>3.7499999999999999E-2</v>
      </c>
      <c r="K327" s="50"/>
      <c r="L327" s="50">
        <v>0</v>
      </c>
      <c r="M327" s="50">
        <v>0</v>
      </c>
      <c r="N327" s="50">
        <v>0</v>
      </c>
      <c r="O327" s="50">
        <v>0</v>
      </c>
      <c r="P327" s="13">
        <v>0</v>
      </c>
      <c r="Q327" s="13">
        <v>0</v>
      </c>
      <c r="R327" s="13">
        <v>1</v>
      </c>
      <c r="T327" s="35">
        <f t="shared" si="12"/>
        <v>0</v>
      </c>
      <c r="U327" s="36">
        <f t="shared" si="13"/>
        <v>0</v>
      </c>
      <c r="W327" s="20">
        <f t="shared" si="14"/>
        <v>450086</v>
      </c>
    </row>
    <row r="328" spans="1:23" x14ac:dyDescent="0.2">
      <c r="A328" s="20">
        <v>450</v>
      </c>
      <c r="B328" s="2">
        <v>450086068</v>
      </c>
      <c r="C328" s="5" t="s">
        <v>50</v>
      </c>
      <c r="D328" s="50">
        <v>0</v>
      </c>
      <c r="E328" s="50">
        <v>0</v>
      </c>
      <c r="F328" s="50">
        <v>0</v>
      </c>
      <c r="G328" s="50">
        <v>1</v>
      </c>
      <c r="H328" s="50">
        <v>0</v>
      </c>
      <c r="I328" s="50">
        <v>0</v>
      </c>
      <c r="J328" s="50">
        <v>3.7499999999999999E-2</v>
      </c>
      <c r="K328" s="50"/>
      <c r="L328" s="50">
        <v>0</v>
      </c>
      <c r="M328" s="50">
        <v>0</v>
      </c>
      <c r="N328" s="50">
        <v>0</v>
      </c>
      <c r="O328" s="50">
        <v>0</v>
      </c>
      <c r="P328" s="13">
        <v>0</v>
      </c>
      <c r="Q328" s="13">
        <v>0</v>
      </c>
      <c r="R328" s="13">
        <v>1</v>
      </c>
      <c r="T328" s="35">
        <f t="shared" si="12"/>
        <v>0</v>
      </c>
      <c r="U328" s="36">
        <f t="shared" si="13"/>
        <v>0</v>
      </c>
      <c r="W328" s="20">
        <f t="shared" si="14"/>
        <v>450086</v>
      </c>
    </row>
    <row r="329" spans="1:23" x14ac:dyDescent="0.2">
      <c r="A329" s="20">
        <v>450</v>
      </c>
      <c r="B329" s="2">
        <v>450086086</v>
      </c>
      <c r="C329" s="5" t="s">
        <v>50</v>
      </c>
      <c r="D329" s="50">
        <v>0</v>
      </c>
      <c r="E329" s="50">
        <v>0</v>
      </c>
      <c r="F329" s="50">
        <v>6</v>
      </c>
      <c r="G329" s="50">
        <v>16</v>
      </c>
      <c r="H329" s="50">
        <v>10</v>
      </c>
      <c r="I329" s="50">
        <v>0</v>
      </c>
      <c r="J329" s="50">
        <v>1.2</v>
      </c>
      <c r="K329" s="50"/>
      <c r="L329" s="50">
        <v>0</v>
      </c>
      <c r="M329" s="50">
        <v>0</v>
      </c>
      <c r="N329" s="50">
        <v>0</v>
      </c>
      <c r="O329" s="50">
        <v>0</v>
      </c>
      <c r="P329" s="13">
        <v>6</v>
      </c>
      <c r="Q329" s="13">
        <v>2</v>
      </c>
      <c r="R329" s="13">
        <v>32</v>
      </c>
      <c r="T329" s="35">
        <f t="shared" si="12"/>
        <v>8</v>
      </c>
      <c r="U329" s="36">
        <f t="shared" si="13"/>
        <v>0.25</v>
      </c>
      <c r="W329" s="20">
        <f t="shared" si="14"/>
        <v>450086</v>
      </c>
    </row>
    <row r="330" spans="1:23" x14ac:dyDescent="0.2">
      <c r="A330" s="20">
        <v>450</v>
      </c>
      <c r="B330" s="2">
        <v>450086114</v>
      </c>
      <c r="C330" s="5" t="s">
        <v>50</v>
      </c>
      <c r="D330" s="50">
        <v>0</v>
      </c>
      <c r="E330" s="50">
        <v>0</v>
      </c>
      <c r="F330" s="50">
        <v>0</v>
      </c>
      <c r="G330" s="50">
        <v>1</v>
      </c>
      <c r="H330" s="50">
        <v>0</v>
      </c>
      <c r="I330" s="50">
        <v>0</v>
      </c>
      <c r="J330" s="50">
        <v>3.7499999999999999E-2</v>
      </c>
      <c r="K330" s="50"/>
      <c r="L330" s="50">
        <v>0</v>
      </c>
      <c r="M330" s="50">
        <v>0</v>
      </c>
      <c r="N330" s="50">
        <v>0</v>
      </c>
      <c r="O330" s="50">
        <v>0</v>
      </c>
      <c r="P330" s="13">
        <v>0</v>
      </c>
      <c r="Q330" s="13">
        <v>0</v>
      </c>
      <c r="R330" s="13">
        <v>1</v>
      </c>
      <c r="T330" s="35">
        <f t="shared" ref="T330:T393" si="15">P330+Q330</f>
        <v>0</v>
      </c>
      <c r="U330" s="36">
        <f t="shared" ref="U330:U393" si="16">T330/R330</f>
        <v>0</v>
      </c>
      <c r="W330" s="20">
        <f t="shared" si="14"/>
        <v>450086</v>
      </c>
    </row>
    <row r="331" spans="1:23" x14ac:dyDescent="0.2">
      <c r="A331" s="20">
        <v>450</v>
      </c>
      <c r="B331" s="2">
        <v>450086117</v>
      </c>
      <c r="C331" s="5" t="s">
        <v>50</v>
      </c>
      <c r="D331" s="50">
        <v>0</v>
      </c>
      <c r="E331" s="50">
        <v>0</v>
      </c>
      <c r="F331" s="50">
        <v>0</v>
      </c>
      <c r="G331" s="50">
        <v>3</v>
      </c>
      <c r="H331" s="50">
        <v>1</v>
      </c>
      <c r="I331" s="50">
        <v>0</v>
      </c>
      <c r="J331" s="50">
        <v>0.15</v>
      </c>
      <c r="K331" s="50"/>
      <c r="L331" s="50">
        <v>0</v>
      </c>
      <c r="M331" s="50">
        <v>0</v>
      </c>
      <c r="N331" s="50">
        <v>0</v>
      </c>
      <c r="O331" s="50">
        <v>0</v>
      </c>
      <c r="P331" s="13">
        <v>2</v>
      </c>
      <c r="Q331" s="13">
        <v>0</v>
      </c>
      <c r="R331" s="13">
        <v>4</v>
      </c>
      <c r="T331" s="35">
        <f t="shared" si="15"/>
        <v>2</v>
      </c>
      <c r="U331" s="36">
        <f t="shared" si="16"/>
        <v>0.5</v>
      </c>
      <c r="W331" s="20">
        <f t="shared" ref="W331:W394" si="17">VALUE(IF($B331&lt;499999999,MID($B331,1,3)*1000+MID($B331,4,3),MID($B331,1,4)*1000+MID($B331,5,3)))</f>
        <v>450086</v>
      </c>
    </row>
    <row r="332" spans="1:23" x14ac:dyDescent="0.2">
      <c r="A332" s="20">
        <v>450</v>
      </c>
      <c r="B332" s="2">
        <v>450086127</v>
      </c>
      <c r="C332" s="5" t="s">
        <v>50</v>
      </c>
      <c r="D332" s="50">
        <v>0</v>
      </c>
      <c r="E332" s="50">
        <v>0</v>
      </c>
      <c r="F332" s="50">
        <v>0</v>
      </c>
      <c r="G332" s="50">
        <v>6</v>
      </c>
      <c r="H332" s="50">
        <v>1</v>
      </c>
      <c r="I332" s="50">
        <v>0</v>
      </c>
      <c r="J332" s="50">
        <v>0.26250000000000001</v>
      </c>
      <c r="K332" s="50"/>
      <c r="L332" s="50">
        <v>0</v>
      </c>
      <c r="M332" s="50">
        <v>0</v>
      </c>
      <c r="N332" s="50">
        <v>0</v>
      </c>
      <c r="O332" s="50">
        <v>0</v>
      </c>
      <c r="P332" s="13">
        <v>0</v>
      </c>
      <c r="Q332" s="13">
        <v>0</v>
      </c>
      <c r="R332" s="13">
        <v>7</v>
      </c>
      <c r="T332" s="35">
        <f t="shared" si="15"/>
        <v>0</v>
      </c>
      <c r="U332" s="36">
        <f t="shared" si="16"/>
        <v>0</v>
      </c>
      <c r="W332" s="20">
        <f t="shared" si="17"/>
        <v>450086</v>
      </c>
    </row>
    <row r="333" spans="1:23" x14ac:dyDescent="0.2">
      <c r="A333" s="20">
        <v>450</v>
      </c>
      <c r="B333" s="2">
        <v>450086137</v>
      </c>
      <c r="C333" s="5" t="s">
        <v>50</v>
      </c>
      <c r="D333" s="50">
        <v>0</v>
      </c>
      <c r="E333" s="50">
        <v>0</v>
      </c>
      <c r="F333" s="50">
        <v>0</v>
      </c>
      <c r="G333" s="50">
        <v>0</v>
      </c>
      <c r="H333" s="50">
        <v>1</v>
      </c>
      <c r="I333" s="50">
        <v>0</v>
      </c>
      <c r="J333" s="50">
        <v>3.7499999999999999E-2</v>
      </c>
      <c r="K333" s="50"/>
      <c r="L333" s="50">
        <v>0</v>
      </c>
      <c r="M333" s="50">
        <v>0</v>
      </c>
      <c r="N333" s="50">
        <v>0</v>
      </c>
      <c r="O333" s="50">
        <v>0</v>
      </c>
      <c r="P333" s="13">
        <v>0</v>
      </c>
      <c r="Q333" s="13">
        <v>0</v>
      </c>
      <c r="R333" s="13">
        <v>1</v>
      </c>
      <c r="T333" s="35">
        <f t="shared" si="15"/>
        <v>0</v>
      </c>
      <c r="U333" s="36">
        <f t="shared" si="16"/>
        <v>0</v>
      </c>
      <c r="W333" s="20">
        <f t="shared" si="17"/>
        <v>450086</v>
      </c>
    </row>
    <row r="334" spans="1:23" x14ac:dyDescent="0.2">
      <c r="A334" s="20">
        <v>450</v>
      </c>
      <c r="B334" s="2">
        <v>450086210</v>
      </c>
      <c r="C334" s="5" t="s">
        <v>50</v>
      </c>
      <c r="D334" s="50">
        <v>0</v>
      </c>
      <c r="E334" s="50">
        <v>0</v>
      </c>
      <c r="F334" s="50">
        <v>6</v>
      </c>
      <c r="G334" s="50">
        <v>52</v>
      </c>
      <c r="H334" s="50">
        <v>43</v>
      </c>
      <c r="I334" s="50">
        <v>0</v>
      </c>
      <c r="J334" s="50">
        <v>3.7875000000000001</v>
      </c>
      <c r="K334" s="50"/>
      <c r="L334" s="50">
        <v>0</v>
      </c>
      <c r="M334" s="50">
        <v>0</v>
      </c>
      <c r="N334" s="50">
        <v>0</v>
      </c>
      <c r="O334" s="50">
        <v>0</v>
      </c>
      <c r="P334" s="13">
        <v>16</v>
      </c>
      <c r="Q334" s="13">
        <v>1</v>
      </c>
      <c r="R334" s="13">
        <v>101</v>
      </c>
      <c r="T334" s="35">
        <f t="shared" si="15"/>
        <v>17</v>
      </c>
      <c r="U334" s="36">
        <f t="shared" si="16"/>
        <v>0.16831683168316833</v>
      </c>
      <c r="W334" s="20">
        <f t="shared" si="17"/>
        <v>450086</v>
      </c>
    </row>
    <row r="335" spans="1:23" x14ac:dyDescent="0.2">
      <c r="A335" s="20">
        <v>450</v>
      </c>
      <c r="B335" s="2">
        <v>450086275</v>
      </c>
      <c r="C335" s="5" t="s">
        <v>50</v>
      </c>
      <c r="D335" s="50">
        <v>0</v>
      </c>
      <c r="E335" s="50">
        <v>0</v>
      </c>
      <c r="F335" s="50">
        <v>1</v>
      </c>
      <c r="G335" s="50">
        <v>1</v>
      </c>
      <c r="H335" s="50">
        <v>0</v>
      </c>
      <c r="I335" s="50">
        <v>0</v>
      </c>
      <c r="J335" s="50">
        <v>7.4999999999999997E-2</v>
      </c>
      <c r="K335" s="50"/>
      <c r="L335" s="50">
        <v>0</v>
      </c>
      <c r="M335" s="50">
        <v>0</v>
      </c>
      <c r="N335" s="50">
        <v>0</v>
      </c>
      <c r="O335" s="50">
        <v>0</v>
      </c>
      <c r="P335" s="13">
        <v>0</v>
      </c>
      <c r="Q335" s="13">
        <v>0</v>
      </c>
      <c r="R335" s="13">
        <v>2</v>
      </c>
      <c r="T335" s="35">
        <f t="shared" si="15"/>
        <v>0</v>
      </c>
      <c r="U335" s="36">
        <f t="shared" si="16"/>
        <v>0</v>
      </c>
      <c r="W335" s="20">
        <f t="shared" si="17"/>
        <v>450086</v>
      </c>
    </row>
    <row r="336" spans="1:23" x14ac:dyDescent="0.2">
      <c r="A336" s="20">
        <v>450</v>
      </c>
      <c r="B336" s="2">
        <v>450086278</v>
      </c>
      <c r="C336" s="5" t="s">
        <v>50</v>
      </c>
      <c r="D336" s="50">
        <v>0</v>
      </c>
      <c r="E336" s="50">
        <v>0</v>
      </c>
      <c r="F336" s="50">
        <v>0</v>
      </c>
      <c r="G336" s="50">
        <v>4</v>
      </c>
      <c r="H336" s="50">
        <v>1</v>
      </c>
      <c r="I336" s="50">
        <v>0</v>
      </c>
      <c r="J336" s="50">
        <v>0.1875</v>
      </c>
      <c r="K336" s="50"/>
      <c r="L336" s="50">
        <v>0</v>
      </c>
      <c r="M336" s="50">
        <v>0</v>
      </c>
      <c r="N336" s="50">
        <v>0</v>
      </c>
      <c r="O336" s="50">
        <v>0</v>
      </c>
      <c r="P336" s="13">
        <v>3</v>
      </c>
      <c r="Q336" s="13">
        <v>0</v>
      </c>
      <c r="R336" s="13">
        <v>5</v>
      </c>
      <c r="T336" s="35">
        <f t="shared" si="15"/>
        <v>3</v>
      </c>
      <c r="U336" s="36">
        <f t="shared" si="16"/>
        <v>0.6</v>
      </c>
      <c r="W336" s="20">
        <f t="shared" si="17"/>
        <v>450086</v>
      </c>
    </row>
    <row r="337" spans="1:23" x14ac:dyDescent="0.2">
      <c r="A337" s="20">
        <v>450</v>
      </c>
      <c r="B337" s="2">
        <v>450086289</v>
      </c>
      <c r="C337" s="5" t="s">
        <v>50</v>
      </c>
      <c r="D337" s="50">
        <v>0</v>
      </c>
      <c r="E337" s="50">
        <v>0</v>
      </c>
      <c r="F337" s="50">
        <v>2</v>
      </c>
      <c r="G337" s="50">
        <v>1</v>
      </c>
      <c r="H337" s="50">
        <v>0</v>
      </c>
      <c r="I337" s="50">
        <v>0</v>
      </c>
      <c r="J337" s="50">
        <v>0.1125</v>
      </c>
      <c r="K337" s="50"/>
      <c r="L337" s="50">
        <v>0</v>
      </c>
      <c r="M337" s="50">
        <v>0</v>
      </c>
      <c r="N337" s="50">
        <v>0</v>
      </c>
      <c r="O337" s="50">
        <v>0</v>
      </c>
      <c r="P337" s="13">
        <v>1</v>
      </c>
      <c r="Q337" s="13">
        <v>2</v>
      </c>
      <c r="R337" s="13">
        <v>3</v>
      </c>
      <c r="T337" s="35">
        <f t="shared" si="15"/>
        <v>3</v>
      </c>
      <c r="U337" s="36">
        <f t="shared" si="16"/>
        <v>1</v>
      </c>
      <c r="W337" s="20">
        <f t="shared" si="17"/>
        <v>450086</v>
      </c>
    </row>
    <row r="338" spans="1:23" x14ac:dyDescent="0.2">
      <c r="A338" s="20">
        <v>450</v>
      </c>
      <c r="B338" s="2">
        <v>450086327</v>
      </c>
      <c r="C338" s="5" t="s">
        <v>50</v>
      </c>
      <c r="D338" s="50">
        <v>0</v>
      </c>
      <c r="E338" s="50">
        <v>0</v>
      </c>
      <c r="F338" s="50">
        <v>0</v>
      </c>
      <c r="G338" s="50">
        <v>2</v>
      </c>
      <c r="H338" s="50">
        <v>0</v>
      </c>
      <c r="I338" s="50">
        <v>0</v>
      </c>
      <c r="J338" s="50">
        <v>7.4999999999999997E-2</v>
      </c>
      <c r="K338" s="50"/>
      <c r="L338" s="50">
        <v>0</v>
      </c>
      <c r="M338" s="50">
        <v>0</v>
      </c>
      <c r="N338" s="50">
        <v>0</v>
      </c>
      <c r="O338" s="50">
        <v>0</v>
      </c>
      <c r="P338" s="13">
        <v>0</v>
      </c>
      <c r="Q338" s="13">
        <v>0</v>
      </c>
      <c r="R338" s="13">
        <v>2</v>
      </c>
      <c r="T338" s="35">
        <f t="shared" si="15"/>
        <v>0</v>
      </c>
      <c r="U338" s="36">
        <f t="shared" si="16"/>
        <v>0</v>
      </c>
      <c r="W338" s="20">
        <f t="shared" si="17"/>
        <v>450086</v>
      </c>
    </row>
    <row r="339" spans="1:23" x14ac:dyDescent="0.2">
      <c r="A339" s="20">
        <v>450</v>
      </c>
      <c r="B339" s="2">
        <v>450086340</v>
      </c>
      <c r="C339" s="5" t="s">
        <v>50</v>
      </c>
      <c r="D339" s="50">
        <v>0</v>
      </c>
      <c r="E339" s="50">
        <v>0</v>
      </c>
      <c r="F339" s="50">
        <v>3</v>
      </c>
      <c r="G339" s="50">
        <v>12</v>
      </c>
      <c r="H339" s="50">
        <v>2</v>
      </c>
      <c r="I339" s="50">
        <v>0</v>
      </c>
      <c r="J339" s="50">
        <v>0.63749999999999996</v>
      </c>
      <c r="K339" s="50"/>
      <c r="L339" s="50">
        <v>0</v>
      </c>
      <c r="M339" s="50">
        <v>0</v>
      </c>
      <c r="N339" s="50">
        <v>0</v>
      </c>
      <c r="O339" s="50">
        <v>0</v>
      </c>
      <c r="P339" s="13">
        <v>2</v>
      </c>
      <c r="Q339" s="13">
        <v>1</v>
      </c>
      <c r="R339" s="13">
        <v>17</v>
      </c>
      <c r="T339" s="35">
        <f t="shared" si="15"/>
        <v>3</v>
      </c>
      <c r="U339" s="36">
        <f t="shared" si="16"/>
        <v>0.17647058823529413</v>
      </c>
      <c r="W339" s="20">
        <f t="shared" si="17"/>
        <v>450086</v>
      </c>
    </row>
    <row r="340" spans="1:23" x14ac:dyDescent="0.2">
      <c r="A340" s="20">
        <v>450</v>
      </c>
      <c r="B340" s="2">
        <v>450086349</v>
      </c>
      <c r="C340" s="5" t="s">
        <v>50</v>
      </c>
      <c r="D340" s="50">
        <v>0</v>
      </c>
      <c r="E340" s="50">
        <v>0</v>
      </c>
      <c r="F340" s="50">
        <v>0</v>
      </c>
      <c r="G340" s="50">
        <v>0</v>
      </c>
      <c r="H340" s="50">
        <v>1</v>
      </c>
      <c r="I340" s="50">
        <v>0</v>
      </c>
      <c r="J340" s="50">
        <v>3.7499999999999999E-2</v>
      </c>
      <c r="K340" s="50"/>
      <c r="L340" s="50">
        <v>0</v>
      </c>
      <c r="M340" s="50">
        <v>0</v>
      </c>
      <c r="N340" s="50">
        <v>0</v>
      </c>
      <c r="O340" s="50">
        <v>0</v>
      </c>
      <c r="P340" s="13">
        <v>1</v>
      </c>
      <c r="Q340" s="13">
        <v>0</v>
      </c>
      <c r="R340" s="13">
        <v>1</v>
      </c>
      <c r="T340" s="35">
        <f t="shared" si="15"/>
        <v>1</v>
      </c>
      <c r="U340" s="36">
        <f t="shared" si="16"/>
        <v>1</v>
      </c>
      <c r="W340" s="20">
        <f t="shared" si="17"/>
        <v>450086</v>
      </c>
    </row>
    <row r="341" spans="1:23" x14ac:dyDescent="0.2">
      <c r="A341" s="20">
        <v>450</v>
      </c>
      <c r="B341" s="2">
        <v>450086605</v>
      </c>
      <c r="C341" s="5" t="s">
        <v>50</v>
      </c>
      <c r="D341" s="50">
        <v>0</v>
      </c>
      <c r="E341" s="50">
        <v>0</v>
      </c>
      <c r="F341" s="50">
        <v>0</v>
      </c>
      <c r="G341" s="50">
        <v>0</v>
      </c>
      <c r="H341" s="50">
        <v>1</v>
      </c>
      <c r="I341" s="50">
        <v>0</v>
      </c>
      <c r="J341" s="50">
        <v>3.7499999999999999E-2</v>
      </c>
      <c r="K341" s="50"/>
      <c r="L341" s="50">
        <v>0</v>
      </c>
      <c r="M341" s="50">
        <v>0</v>
      </c>
      <c r="N341" s="50">
        <v>0</v>
      </c>
      <c r="O341" s="50">
        <v>0</v>
      </c>
      <c r="P341" s="13">
        <v>0</v>
      </c>
      <c r="Q341" s="13">
        <v>0</v>
      </c>
      <c r="R341" s="13">
        <v>1</v>
      </c>
      <c r="T341" s="35">
        <f t="shared" si="15"/>
        <v>0</v>
      </c>
      <c r="U341" s="36">
        <f t="shared" si="16"/>
        <v>0</v>
      </c>
      <c r="W341" s="20">
        <f t="shared" si="17"/>
        <v>450086</v>
      </c>
    </row>
    <row r="342" spans="1:23" x14ac:dyDescent="0.2">
      <c r="A342" s="20">
        <v>450</v>
      </c>
      <c r="B342" s="2">
        <v>450086632</v>
      </c>
      <c r="C342" s="5" t="s">
        <v>50</v>
      </c>
      <c r="D342" s="50">
        <v>0</v>
      </c>
      <c r="E342" s="50">
        <v>0</v>
      </c>
      <c r="F342" s="50">
        <v>1</v>
      </c>
      <c r="G342" s="50">
        <v>1</v>
      </c>
      <c r="H342" s="50">
        <v>2</v>
      </c>
      <c r="I342" s="50">
        <v>0</v>
      </c>
      <c r="J342" s="50">
        <v>0.15</v>
      </c>
      <c r="K342" s="50"/>
      <c r="L342" s="50">
        <v>0</v>
      </c>
      <c r="M342" s="50">
        <v>0</v>
      </c>
      <c r="N342" s="50">
        <v>0</v>
      </c>
      <c r="O342" s="50">
        <v>0</v>
      </c>
      <c r="P342" s="13">
        <v>0</v>
      </c>
      <c r="Q342" s="13">
        <v>0</v>
      </c>
      <c r="R342" s="13">
        <v>4</v>
      </c>
      <c r="T342" s="35">
        <f t="shared" si="15"/>
        <v>0</v>
      </c>
      <c r="U342" s="36">
        <f t="shared" si="16"/>
        <v>0</v>
      </c>
      <c r="W342" s="20">
        <f t="shared" si="17"/>
        <v>450086</v>
      </c>
    </row>
    <row r="343" spans="1:23" x14ac:dyDescent="0.2">
      <c r="A343" s="20">
        <v>450</v>
      </c>
      <c r="B343" s="2">
        <v>450086635</v>
      </c>
      <c r="C343" s="5" t="s">
        <v>50</v>
      </c>
      <c r="D343" s="50">
        <v>0</v>
      </c>
      <c r="E343" s="50">
        <v>0</v>
      </c>
      <c r="F343" s="50">
        <v>0</v>
      </c>
      <c r="G343" s="50">
        <v>1</v>
      </c>
      <c r="H343" s="50">
        <v>0</v>
      </c>
      <c r="I343" s="50">
        <v>0</v>
      </c>
      <c r="J343" s="50">
        <v>3.7499999999999999E-2</v>
      </c>
      <c r="K343" s="50"/>
      <c r="L343" s="50">
        <v>0</v>
      </c>
      <c r="M343" s="50">
        <v>0</v>
      </c>
      <c r="N343" s="50">
        <v>0</v>
      </c>
      <c r="O343" s="50">
        <v>0</v>
      </c>
      <c r="P343" s="13">
        <v>0</v>
      </c>
      <c r="Q343" s="13">
        <v>0</v>
      </c>
      <c r="R343" s="13">
        <v>1</v>
      </c>
      <c r="T343" s="35">
        <f t="shared" si="15"/>
        <v>0</v>
      </c>
      <c r="U343" s="36">
        <f t="shared" si="16"/>
        <v>0</v>
      </c>
      <c r="W343" s="20">
        <f t="shared" si="17"/>
        <v>450086</v>
      </c>
    </row>
    <row r="344" spans="1:23" x14ac:dyDescent="0.2">
      <c r="A344" s="20">
        <v>450</v>
      </c>
      <c r="B344" s="2">
        <v>450086670</v>
      </c>
      <c r="C344" s="5" t="s">
        <v>50</v>
      </c>
      <c r="D344" s="50">
        <v>0</v>
      </c>
      <c r="E344" s="50">
        <v>0</v>
      </c>
      <c r="F344" s="50">
        <v>0</v>
      </c>
      <c r="G344" s="50">
        <v>0</v>
      </c>
      <c r="H344" s="50">
        <v>1</v>
      </c>
      <c r="I344" s="50">
        <v>0</v>
      </c>
      <c r="J344" s="50">
        <v>3.7499999999999999E-2</v>
      </c>
      <c r="K344" s="50"/>
      <c r="L344" s="50">
        <v>0</v>
      </c>
      <c r="M344" s="50">
        <v>0</v>
      </c>
      <c r="N344" s="50">
        <v>0</v>
      </c>
      <c r="O344" s="50">
        <v>0</v>
      </c>
      <c r="P344" s="13">
        <v>0</v>
      </c>
      <c r="Q344" s="13">
        <v>0</v>
      </c>
      <c r="R344" s="13">
        <v>1</v>
      </c>
      <c r="T344" s="35">
        <f t="shared" si="15"/>
        <v>0</v>
      </c>
      <c r="U344" s="36">
        <f t="shared" si="16"/>
        <v>0</v>
      </c>
      <c r="W344" s="20">
        <f t="shared" si="17"/>
        <v>450086</v>
      </c>
    </row>
    <row r="345" spans="1:23" x14ac:dyDescent="0.2">
      <c r="A345" s="20">
        <v>450</v>
      </c>
      <c r="B345" s="2">
        <v>450086672</v>
      </c>
      <c r="C345" s="5" t="s">
        <v>50</v>
      </c>
      <c r="D345" s="50">
        <v>0</v>
      </c>
      <c r="E345" s="50">
        <v>0</v>
      </c>
      <c r="F345" s="50">
        <v>0</v>
      </c>
      <c r="G345" s="50">
        <v>2</v>
      </c>
      <c r="H345" s="50">
        <v>0</v>
      </c>
      <c r="I345" s="50">
        <v>0</v>
      </c>
      <c r="J345" s="50">
        <v>7.4999999999999997E-2</v>
      </c>
      <c r="K345" s="50"/>
      <c r="L345" s="50">
        <v>0</v>
      </c>
      <c r="M345" s="50">
        <v>0</v>
      </c>
      <c r="N345" s="50">
        <v>0</v>
      </c>
      <c r="O345" s="50">
        <v>0</v>
      </c>
      <c r="P345" s="13">
        <v>0</v>
      </c>
      <c r="Q345" s="13">
        <v>0</v>
      </c>
      <c r="R345" s="13">
        <v>2</v>
      </c>
      <c r="T345" s="35">
        <f t="shared" si="15"/>
        <v>0</v>
      </c>
      <c r="U345" s="36">
        <f t="shared" si="16"/>
        <v>0</v>
      </c>
      <c r="W345" s="20">
        <f t="shared" si="17"/>
        <v>450086</v>
      </c>
    </row>
    <row r="346" spans="1:23" x14ac:dyDescent="0.2">
      <c r="A346" s="20">
        <v>450</v>
      </c>
      <c r="B346" s="2">
        <v>450086674</v>
      </c>
      <c r="C346" s="5" t="s">
        <v>50</v>
      </c>
      <c r="D346" s="50">
        <v>0</v>
      </c>
      <c r="E346" s="50">
        <v>0</v>
      </c>
      <c r="F346" s="50">
        <v>0</v>
      </c>
      <c r="G346" s="50">
        <v>1</v>
      </c>
      <c r="H346" s="50">
        <v>0</v>
      </c>
      <c r="I346" s="50">
        <v>0</v>
      </c>
      <c r="J346" s="50">
        <v>3.7499999999999999E-2</v>
      </c>
      <c r="K346" s="50"/>
      <c r="L346" s="50">
        <v>0</v>
      </c>
      <c r="M346" s="50">
        <v>0</v>
      </c>
      <c r="N346" s="50">
        <v>0</v>
      </c>
      <c r="O346" s="50">
        <v>0</v>
      </c>
      <c r="P346" s="13">
        <v>1</v>
      </c>
      <c r="Q346" s="13">
        <v>0</v>
      </c>
      <c r="R346" s="13">
        <v>1</v>
      </c>
      <c r="T346" s="35">
        <f t="shared" si="15"/>
        <v>1</v>
      </c>
      <c r="U346" s="36">
        <f t="shared" si="16"/>
        <v>1</v>
      </c>
      <c r="W346" s="20">
        <f t="shared" si="17"/>
        <v>450086</v>
      </c>
    </row>
    <row r="347" spans="1:23" x14ac:dyDescent="0.2">
      <c r="A347" s="20">
        <v>450</v>
      </c>
      <c r="B347" s="2">
        <v>450086683</v>
      </c>
      <c r="C347" s="5" t="s">
        <v>50</v>
      </c>
      <c r="D347" s="50">
        <v>0</v>
      </c>
      <c r="E347" s="50">
        <v>0</v>
      </c>
      <c r="F347" s="50">
        <v>0</v>
      </c>
      <c r="G347" s="50">
        <v>0</v>
      </c>
      <c r="H347" s="50">
        <v>3</v>
      </c>
      <c r="I347" s="50">
        <v>0</v>
      </c>
      <c r="J347" s="50">
        <v>0.1125</v>
      </c>
      <c r="K347" s="50"/>
      <c r="L347" s="50">
        <v>0</v>
      </c>
      <c r="M347" s="50">
        <v>0</v>
      </c>
      <c r="N347" s="50">
        <v>0</v>
      </c>
      <c r="O347" s="50">
        <v>0</v>
      </c>
      <c r="P347" s="13">
        <v>0</v>
      </c>
      <c r="Q347" s="13">
        <v>0</v>
      </c>
      <c r="R347" s="13">
        <v>3</v>
      </c>
      <c r="T347" s="35">
        <f t="shared" si="15"/>
        <v>0</v>
      </c>
      <c r="U347" s="36">
        <f t="shared" si="16"/>
        <v>0</v>
      </c>
      <c r="W347" s="20">
        <f t="shared" si="17"/>
        <v>450086</v>
      </c>
    </row>
    <row r="348" spans="1:23" x14ac:dyDescent="0.2">
      <c r="A348" s="20">
        <v>450</v>
      </c>
      <c r="B348" s="2">
        <v>450086717</v>
      </c>
      <c r="C348" s="5" t="s">
        <v>50</v>
      </c>
      <c r="D348" s="50">
        <v>0</v>
      </c>
      <c r="E348" s="50">
        <v>0</v>
      </c>
      <c r="F348" s="50">
        <v>0</v>
      </c>
      <c r="G348" s="50">
        <v>0</v>
      </c>
      <c r="H348" s="50">
        <v>2</v>
      </c>
      <c r="I348" s="50">
        <v>0</v>
      </c>
      <c r="J348" s="50">
        <v>7.4999999999999997E-2</v>
      </c>
      <c r="K348" s="50"/>
      <c r="L348" s="50">
        <v>0</v>
      </c>
      <c r="M348" s="50">
        <v>0</v>
      </c>
      <c r="N348" s="50">
        <v>0</v>
      </c>
      <c r="O348" s="50">
        <v>0</v>
      </c>
      <c r="P348" s="13">
        <v>0</v>
      </c>
      <c r="Q348" s="13">
        <v>0</v>
      </c>
      <c r="R348" s="13">
        <v>2</v>
      </c>
      <c r="T348" s="35">
        <f t="shared" si="15"/>
        <v>0</v>
      </c>
      <c r="U348" s="36">
        <f t="shared" si="16"/>
        <v>0</v>
      </c>
      <c r="W348" s="20">
        <f t="shared" si="17"/>
        <v>450086</v>
      </c>
    </row>
    <row r="349" spans="1:23" x14ac:dyDescent="0.2">
      <c r="A349" s="20">
        <v>453</v>
      </c>
      <c r="B349" s="2">
        <v>453137005</v>
      </c>
      <c r="C349" s="5" t="s">
        <v>51</v>
      </c>
      <c r="D349" s="50">
        <v>0</v>
      </c>
      <c r="E349" s="50">
        <v>0</v>
      </c>
      <c r="F349" s="50">
        <v>0</v>
      </c>
      <c r="G349" s="50">
        <v>0</v>
      </c>
      <c r="H349" s="50">
        <v>1</v>
      </c>
      <c r="I349" s="50">
        <v>0</v>
      </c>
      <c r="J349" s="50">
        <v>3.7499999999999999E-2</v>
      </c>
      <c r="K349" s="50"/>
      <c r="L349" s="50">
        <v>0</v>
      </c>
      <c r="M349" s="50">
        <v>0</v>
      </c>
      <c r="N349" s="50">
        <v>0</v>
      </c>
      <c r="O349" s="50">
        <v>0</v>
      </c>
      <c r="P349" s="13">
        <v>1</v>
      </c>
      <c r="Q349" s="13">
        <v>0</v>
      </c>
      <c r="R349" s="13">
        <v>1</v>
      </c>
      <c r="T349" s="35">
        <f t="shared" si="15"/>
        <v>1</v>
      </c>
      <c r="U349" s="36">
        <f t="shared" si="16"/>
        <v>1</v>
      </c>
      <c r="W349" s="20">
        <f t="shared" si="17"/>
        <v>453137</v>
      </c>
    </row>
    <row r="350" spans="1:23" x14ac:dyDescent="0.2">
      <c r="A350" s="20">
        <v>453</v>
      </c>
      <c r="B350" s="2">
        <v>453137061</v>
      </c>
      <c r="C350" s="5" t="s">
        <v>51</v>
      </c>
      <c r="D350" s="50">
        <v>0</v>
      </c>
      <c r="E350" s="50">
        <v>0</v>
      </c>
      <c r="F350" s="50">
        <v>0</v>
      </c>
      <c r="G350" s="50">
        <v>17</v>
      </c>
      <c r="H350" s="50">
        <v>17</v>
      </c>
      <c r="I350" s="50">
        <v>0</v>
      </c>
      <c r="J350" s="50">
        <v>1.3125</v>
      </c>
      <c r="K350" s="50"/>
      <c r="L350" s="50">
        <v>0</v>
      </c>
      <c r="M350" s="50">
        <v>0</v>
      </c>
      <c r="N350" s="50">
        <v>1</v>
      </c>
      <c r="O350" s="50">
        <v>0</v>
      </c>
      <c r="P350" s="13">
        <v>29</v>
      </c>
      <c r="Q350" s="13">
        <v>0</v>
      </c>
      <c r="R350" s="13">
        <v>35</v>
      </c>
      <c r="T350" s="35">
        <f t="shared" si="15"/>
        <v>29</v>
      </c>
      <c r="U350" s="36">
        <f t="shared" si="16"/>
        <v>0.82857142857142863</v>
      </c>
      <c r="W350" s="20">
        <f t="shared" si="17"/>
        <v>453137</v>
      </c>
    </row>
    <row r="351" spans="1:23" x14ac:dyDescent="0.2">
      <c r="A351" s="20">
        <v>453</v>
      </c>
      <c r="B351" s="2">
        <v>453137086</v>
      </c>
      <c r="C351" s="5" t="s">
        <v>51</v>
      </c>
      <c r="D351" s="50">
        <v>0</v>
      </c>
      <c r="E351" s="50">
        <v>0</v>
      </c>
      <c r="F351" s="50">
        <v>0</v>
      </c>
      <c r="G351" s="50">
        <v>4</v>
      </c>
      <c r="H351" s="50">
        <v>1</v>
      </c>
      <c r="I351" s="50">
        <v>0</v>
      </c>
      <c r="J351" s="50">
        <v>0.1875</v>
      </c>
      <c r="K351" s="50"/>
      <c r="L351" s="50">
        <v>0</v>
      </c>
      <c r="M351" s="50">
        <v>0</v>
      </c>
      <c r="N351" s="50">
        <v>0</v>
      </c>
      <c r="O351" s="50">
        <v>0</v>
      </c>
      <c r="P351" s="13">
        <v>4</v>
      </c>
      <c r="Q351" s="13">
        <v>0</v>
      </c>
      <c r="R351" s="13">
        <v>5</v>
      </c>
      <c r="T351" s="35">
        <f t="shared" si="15"/>
        <v>4</v>
      </c>
      <c r="U351" s="36">
        <f t="shared" si="16"/>
        <v>0.8</v>
      </c>
      <c r="W351" s="20">
        <f t="shared" si="17"/>
        <v>453137</v>
      </c>
    </row>
    <row r="352" spans="1:23" x14ac:dyDescent="0.2">
      <c r="A352" s="20">
        <v>453</v>
      </c>
      <c r="B352" s="2">
        <v>453137137</v>
      </c>
      <c r="C352" s="5" t="s">
        <v>51</v>
      </c>
      <c r="D352" s="50">
        <v>0</v>
      </c>
      <c r="E352" s="50">
        <v>0</v>
      </c>
      <c r="F352" s="50">
        <v>61</v>
      </c>
      <c r="G352" s="50">
        <v>293</v>
      </c>
      <c r="H352" s="50">
        <v>168</v>
      </c>
      <c r="I352" s="50">
        <v>0</v>
      </c>
      <c r="J352" s="50">
        <v>21.487500000000001</v>
      </c>
      <c r="K352" s="50"/>
      <c r="L352" s="50">
        <v>0</v>
      </c>
      <c r="M352" s="50">
        <v>0</v>
      </c>
      <c r="N352" s="50">
        <v>51</v>
      </c>
      <c r="O352" s="50">
        <v>0</v>
      </c>
      <c r="P352" s="13">
        <v>414</v>
      </c>
      <c r="Q352" s="13">
        <v>63</v>
      </c>
      <c r="R352" s="13">
        <v>573</v>
      </c>
      <c r="T352" s="35">
        <f t="shared" si="15"/>
        <v>477</v>
      </c>
      <c r="U352" s="36">
        <f t="shared" si="16"/>
        <v>0.83246073298429324</v>
      </c>
      <c r="W352" s="20">
        <f t="shared" si="17"/>
        <v>453137</v>
      </c>
    </row>
    <row r="353" spans="1:23" x14ac:dyDescent="0.2">
      <c r="A353" s="20">
        <v>453</v>
      </c>
      <c r="B353" s="2">
        <v>453137227</v>
      </c>
      <c r="C353" s="5" t="s">
        <v>51</v>
      </c>
      <c r="D353" s="50">
        <v>0</v>
      </c>
      <c r="E353" s="50">
        <v>0</v>
      </c>
      <c r="F353" s="50">
        <v>0</v>
      </c>
      <c r="G353" s="50">
        <v>1</v>
      </c>
      <c r="H353" s="50">
        <v>0</v>
      </c>
      <c r="I353" s="50">
        <v>0</v>
      </c>
      <c r="J353" s="50">
        <v>3.7499999999999999E-2</v>
      </c>
      <c r="K353" s="50"/>
      <c r="L353" s="50">
        <v>0</v>
      </c>
      <c r="M353" s="50">
        <v>0</v>
      </c>
      <c r="N353" s="50">
        <v>0</v>
      </c>
      <c r="O353" s="50">
        <v>0</v>
      </c>
      <c r="P353" s="13">
        <v>1</v>
      </c>
      <c r="Q353" s="13">
        <v>0</v>
      </c>
      <c r="R353" s="13">
        <v>1</v>
      </c>
      <c r="T353" s="35">
        <f t="shared" si="15"/>
        <v>1</v>
      </c>
      <c r="U353" s="36">
        <f t="shared" si="16"/>
        <v>1</v>
      </c>
      <c r="W353" s="20">
        <f t="shared" si="17"/>
        <v>453137</v>
      </c>
    </row>
    <row r="354" spans="1:23" x14ac:dyDescent="0.2">
      <c r="A354" s="20">
        <v>453</v>
      </c>
      <c r="B354" s="2">
        <v>453137278</v>
      </c>
      <c r="C354" s="5" t="s">
        <v>51</v>
      </c>
      <c r="D354" s="50">
        <v>0</v>
      </c>
      <c r="E354" s="50">
        <v>0</v>
      </c>
      <c r="F354" s="50">
        <v>0</v>
      </c>
      <c r="G354" s="50">
        <v>2</v>
      </c>
      <c r="H354" s="50">
        <v>2</v>
      </c>
      <c r="I354" s="50">
        <v>0</v>
      </c>
      <c r="J354" s="50">
        <v>0.15</v>
      </c>
      <c r="K354" s="50"/>
      <c r="L354" s="50">
        <v>0</v>
      </c>
      <c r="M354" s="50">
        <v>0</v>
      </c>
      <c r="N354" s="50">
        <v>0</v>
      </c>
      <c r="O354" s="50">
        <v>0</v>
      </c>
      <c r="P354" s="13">
        <v>3</v>
      </c>
      <c r="Q354" s="13">
        <v>0</v>
      </c>
      <c r="R354" s="13">
        <v>4</v>
      </c>
      <c r="T354" s="35">
        <f t="shared" si="15"/>
        <v>3</v>
      </c>
      <c r="U354" s="36">
        <f t="shared" si="16"/>
        <v>0.75</v>
      </c>
      <c r="W354" s="20">
        <f t="shared" si="17"/>
        <v>453137</v>
      </c>
    </row>
    <row r="355" spans="1:23" x14ac:dyDescent="0.2">
      <c r="A355" s="20">
        <v>453</v>
      </c>
      <c r="B355" s="2">
        <v>453137281</v>
      </c>
      <c r="C355" s="5" t="s">
        <v>51</v>
      </c>
      <c r="D355" s="50">
        <v>0</v>
      </c>
      <c r="E355" s="50">
        <v>0</v>
      </c>
      <c r="F355" s="50">
        <v>1</v>
      </c>
      <c r="G355" s="50">
        <v>36</v>
      </c>
      <c r="H355" s="50">
        <v>34</v>
      </c>
      <c r="I355" s="50">
        <v>0</v>
      </c>
      <c r="J355" s="50">
        <v>2.9624999999999999</v>
      </c>
      <c r="K355" s="50"/>
      <c r="L355" s="50">
        <v>0</v>
      </c>
      <c r="M355" s="50">
        <v>0</v>
      </c>
      <c r="N355" s="50">
        <v>8</v>
      </c>
      <c r="O355" s="50">
        <v>0</v>
      </c>
      <c r="P355" s="13">
        <v>63</v>
      </c>
      <c r="Q355" s="13">
        <v>3</v>
      </c>
      <c r="R355" s="13">
        <v>79</v>
      </c>
      <c r="T355" s="35">
        <f t="shared" si="15"/>
        <v>66</v>
      </c>
      <c r="U355" s="36">
        <f t="shared" si="16"/>
        <v>0.83544303797468356</v>
      </c>
      <c r="W355" s="20">
        <f t="shared" si="17"/>
        <v>453137</v>
      </c>
    </row>
    <row r="356" spans="1:23" x14ac:dyDescent="0.2">
      <c r="A356" s="20">
        <v>453</v>
      </c>
      <c r="B356" s="2">
        <v>453137325</v>
      </c>
      <c r="C356" s="5" t="s">
        <v>51</v>
      </c>
      <c r="D356" s="50">
        <v>0</v>
      </c>
      <c r="E356" s="50">
        <v>0</v>
      </c>
      <c r="F356" s="50">
        <v>0</v>
      </c>
      <c r="G356" s="50">
        <v>0</v>
      </c>
      <c r="H356" s="50">
        <v>1</v>
      </c>
      <c r="I356" s="50">
        <v>0</v>
      </c>
      <c r="J356" s="50">
        <v>3.7499999999999999E-2</v>
      </c>
      <c r="K356" s="50"/>
      <c r="L356" s="50">
        <v>0</v>
      </c>
      <c r="M356" s="50">
        <v>0</v>
      </c>
      <c r="N356" s="50">
        <v>0</v>
      </c>
      <c r="O356" s="50">
        <v>0</v>
      </c>
      <c r="P356" s="13">
        <v>1</v>
      </c>
      <c r="Q356" s="13">
        <v>0</v>
      </c>
      <c r="R356" s="13">
        <v>1</v>
      </c>
      <c r="T356" s="35">
        <f t="shared" si="15"/>
        <v>1</v>
      </c>
      <c r="U356" s="36">
        <f t="shared" si="16"/>
        <v>1</v>
      </c>
      <c r="W356" s="20">
        <f t="shared" si="17"/>
        <v>453137</v>
      </c>
    </row>
    <row r="357" spans="1:23" x14ac:dyDescent="0.2">
      <c r="A357" s="20">
        <v>453</v>
      </c>
      <c r="B357" s="2">
        <v>453137332</v>
      </c>
      <c r="C357" s="5" t="s">
        <v>51</v>
      </c>
      <c r="D357" s="50">
        <v>0</v>
      </c>
      <c r="E357" s="50">
        <v>0</v>
      </c>
      <c r="F357" s="50">
        <v>0</v>
      </c>
      <c r="G357" s="50">
        <v>2</v>
      </c>
      <c r="H357" s="50">
        <v>2</v>
      </c>
      <c r="I357" s="50">
        <v>0</v>
      </c>
      <c r="J357" s="50">
        <v>0.1875</v>
      </c>
      <c r="K357" s="50"/>
      <c r="L357" s="50">
        <v>0</v>
      </c>
      <c r="M357" s="50">
        <v>0</v>
      </c>
      <c r="N357" s="50">
        <v>1</v>
      </c>
      <c r="O357" s="50">
        <v>0</v>
      </c>
      <c r="P357" s="13">
        <v>4</v>
      </c>
      <c r="Q357" s="13">
        <v>0</v>
      </c>
      <c r="R357" s="13">
        <v>5</v>
      </c>
      <c r="T357" s="35">
        <f t="shared" si="15"/>
        <v>4</v>
      </c>
      <c r="U357" s="36">
        <f t="shared" si="16"/>
        <v>0.8</v>
      </c>
      <c r="W357" s="20">
        <f t="shared" si="17"/>
        <v>453137</v>
      </c>
    </row>
    <row r="358" spans="1:23" x14ac:dyDescent="0.2">
      <c r="A358" s="20">
        <v>454</v>
      </c>
      <c r="B358" s="2">
        <v>454149009</v>
      </c>
      <c r="C358" s="5" t="s">
        <v>52</v>
      </c>
      <c r="D358" s="50">
        <v>0</v>
      </c>
      <c r="E358" s="50">
        <v>0</v>
      </c>
      <c r="F358" s="50">
        <v>0</v>
      </c>
      <c r="G358" s="50">
        <v>1</v>
      </c>
      <c r="H358" s="50">
        <v>0</v>
      </c>
      <c r="I358" s="50">
        <v>0</v>
      </c>
      <c r="J358" s="50">
        <v>3.7499999999999999E-2</v>
      </c>
      <c r="K358" s="50"/>
      <c r="L358" s="50">
        <v>0</v>
      </c>
      <c r="M358" s="50">
        <v>0</v>
      </c>
      <c r="N358" s="50">
        <v>0</v>
      </c>
      <c r="O358" s="50">
        <v>0</v>
      </c>
      <c r="P358" s="13">
        <v>1</v>
      </c>
      <c r="Q358" s="13">
        <v>0</v>
      </c>
      <c r="R358" s="13">
        <v>1</v>
      </c>
      <c r="T358" s="35">
        <f t="shared" si="15"/>
        <v>1</v>
      </c>
      <c r="U358" s="36">
        <f t="shared" si="16"/>
        <v>1</v>
      </c>
      <c r="W358" s="20">
        <f t="shared" si="17"/>
        <v>454149</v>
      </c>
    </row>
    <row r="359" spans="1:23" x14ac:dyDescent="0.2">
      <c r="A359" s="20">
        <v>454</v>
      </c>
      <c r="B359" s="2">
        <v>454149128</v>
      </c>
      <c r="C359" s="5" t="s">
        <v>52</v>
      </c>
      <c r="D359" s="50">
        <v>0</v>
      </c>
      <c r="E359" s="50">
        <v>0</v>
      </c>
      <c r="F359" s="50">
        <v>1</v>
      </c>
      <c r="G359" s="50">
        <v>3</v>
      </c>
      <c r="H359" s="50">
        <v>1</v>
      </c>
      <c r="I359" s="50">
        <v>0</v>
      </c>
      <c r="J359" s="50">
        <v>0.1875</v>
      </c>
      <c r="K359" s="50"/>
      <c r="L359" s="50">
        <v>0</v>
      </c>
      <c r="M359" s="50">
        <v>0</v>
      </c>
      <c r="N359" s="50">
        <v>0</v>
      </c>
      <c r="O359" s="50">
        <v>0</v>
      </c>
      <c r="P359" s="13">
        <v>4</v>
      </c>
      <c r="Q359" s="13">
        <v>1</v>
      </c>
      <c r="R359" s="13">
        <v>5</v>
      </c>
      <c r="T359" s="35">
        <f t="shared" si="15"/>
        <v>5</v>
      </c>
      <c r="U359" s="36">
        <f t="shared" si="16"/>
        <v>1</v>
      </c>
      <c r="W359" s="20">
        <f t="shared" si="17"/>
        <v>454149</v>
      </c>
    </row>
    <row r="360" spans="1:23" x14ac:dyDescent="0.2">
      <c r="A360" s="20">
        <v>454</v>
      </c>
      <c r="B360" s="2">
        <v>454149149</v>
      </c>
      <c r="C360" s="5" t="s">
        <v>52</v>
      </c>
      <c r="D360" s="50">
        <v>0</v>
      </c>
      <c r="E360" s="50">
        <v>0</v>
      </c>
      <c r="F360" s="50">
        <v>78</v>
      </c>
      <c r="G360" s="50">
        <v>249</v>
      </c>
      <c r="H360" s="50">
        <v>165</v>
      </c>
      <c r="I360" s="50">
        <v>0</v>
      </c>
      <c r="J360" s="50">
        <v>23.587499999999999</v>
      </c>
      <c r="K360" s="50"/>
      <c r="L360" s="50">
        <v>0</v>
      </c>
      <c r="M360" s="50">
        <v>0</v>
      </c>
      <c r="N360" s="50">
        <v>137</v>
      </c>
      <c r="O360" s="50">
        <v>0</v>
      </c>
      <c r="P360" s="13">
        <v>440</v>
      </c>
      <c r="Q360" s="13">
        <v>147</v>
      </c>
      <c r="R360" s="13">
        <v>629</v>
      </c>
      <c r="T360" s="35">
        <f t="shared" si="15"/>
        <v>587</v>
      </c>
      <c r="U360" s="36">
        <f t="shared" si="16"/>
        <v>0.93322734499205084</v>
      </c>
      <c r="W360" s="20">
        <f t="shared" si="17"/>
        <v>454149</v>
      </c>
    </row>
    <row r="361" spans="1:23" x14ac:dyDescent="0.2">
      <c r="A361" s="20">
        <v>454</v>
      </c>
      <c r="B361" s="2">
        <v>454149181</v>
      </c>
      <c r="C361" s="5" t="s">
        <v>52</v>
      </c>
      <c r="D361" s="50">
        <v>0</v>
      </c>
      <c r="E361" s="50">
        <v>0</v>
      </c>
      <c r="F361" s="50">
        <v>3</v>
      </c>
      <c r="G361" s="50">
        <v>22</v>
      </c>
      <c r="H361" s="50">
        <v>9</v>
      </c>
      <c r="I361" s="50">
        <v>0</v>
      </c>
      <c r="J361" s="50">
        <v>1.5375000000000001</v>
      </c>
      <c r="K361" s="50"/>
      <c r="L361" s="50">
        <v>0</v>
      </c>
      <c r="M361" s="50">
        <v>0</v>
      </c>
      <c r="N361" s="50">
        <v>7</v>
      </c>
      <c r="O361" s="50">
        <v>0</v>
      </c>
      <c r="P361" s="13">
        <v>27</v>
      </c>
      <c r="Q361" s="13">
        <v>7</v>
      </c>
      <c r="R361" s="13">
        <v>41</v>
      </c>
      <c r="T361" s="35">
        <f t="shared" si="15"/>
        <v>34</v>
      </c>
      <c r="U361" s="36">
        <f t="shared" si="16"/>
        <v>0.82926829268292679</v>
      </c>
      <c r="W361" s="20">
        <f t="shared" si="17"/>
        <v>454149</v>
      </c>
    </row>
    <row r="362" spans="1:23" x14ac:dyDescent="0.2">
      <c r="A362" s="20">
        <v>454</v>
      </c>
      <c r="B362" s="2">
        <v>454149211</v>
      </c>
      <c r="C362" s="5" t="s">
        <v>52</v>
      </c>
      <c r="D362" s="50">
        <v>0</v>
      </c>
      <c r="E362" s="50">
        <v>0</v>
      </c>
      <c r="F362" s="50">
        <v>0</v>
      </c>
      <c r="G362" s="50">
        <v>1</v>
      </c>
      <c r="H362" s="50">
        <v>1</v>
      </c>
      <c r="I362" s="50">
        <v>0</v>
      </c>
      <c r="J362" s="50">
        <v>7.4999999999999997E-2</v>
      </c>
      <c r="K362" s="50"/>
      <c r="L362" s="50">
        <v>0</v>
      </c>
      <c r="M362" s="50">
        <v>0</v>
      </c>
      <c r="N362" s="50">
        <v>0</v>
      </c>
      <c r="O362" s="50">
        <v>0</v>
      </c>
      <c r="P362" s="13">
        <v>2</v>
      </c>
      <c r="Q362" s="13">
        <v>0</v>
      </c>
      <c r="R362" s="13">
        <v>2</v>
      </c>
      <c r="T362" s="35">
        <f t="shared" si="15"/>
        <v>2</v>
      </c>
      <c r="U362" s="36">
        <f t="shared" si="16"/>
        <v>1</v>
      </c>
      <c r="W362" s="20">
        <f t="shared" si="17"/>
        <v>454149</v>
      </c>
    </row>
    <row r="363" spans="1:23" x14ac:dyDescent="0.2">
      <c r="A363" s="20">
        <v>455</v>
      </c>
      <c r="B363" s="2">
        <v>455128007</v>
      </c>
      <c r="C363" s="5" t="s">
        <v>53</v>
      </c>
      <c r="D363" s="50">
        <v>0</v>
      </c>
      <c r="E363" s="50">
        <v>0</v>
      </c>
      <c r="F363" s="50">
        <v>0</v>
      </c>
      <c r="G363" s="50">
        <v>2</v>
      </c>
      <c r="H363" s="50">
        <v>1</v>
      </c>
      <c r="I363" s="50">
        <v>0</v>
      </c>
      <c r="J363" s="50">
        <v>0.1125</v>
      </c>
      <c r="K363" s="50"/>
      <c r="L363" s="50">
        <v>0</v>
      </c>
      <c r="M363" s="50">
        <v>0</v>
      </c>
      <c r="N363" s="50">
        <v>0</v>
      </c>
      <c r="O363" s="50">
        <v>0</v>
      </c>
      <c r="P363" s="13">
        <v>0</v>
      </c>
      <c r="Q363" s="13">
        <v>0</v>
      </c>
      <c r="R363" s="13">
        <v>3</v>
      </c>
      <c r="T363" s="35">
        <f t="shared" si="15"/>
        <v>0</v>
      </c>
      <c r="U363" s="36">
        <f t="shared" si="16"/>
        <v>0</v>
      </c>
      <c r="W363" s="20">
        <f t="shared" si="17"/>
        <v>455128</v>
      </c>
    </row>
    <row r="364" spans="1:23" x14ac:dyDescent="0.2">
      <c r="A364" s="20">
        <v>455</v>
      </c>
      <c r="B364" s="2">
        <v>455128128</v>
      </c>
      <c r="C364" s="5" t="s">
        <v>53</v>
      </c>
      <c r="D364" s="50">
        <v>0</v>
      </c>
      <c r="E364" s="50">
        <v>0</v>
      </c>
      <c r="F364" s="50">
        <v>37</v>
      </c>
      <c r="G364" s="50">
        <v>156</v>
      </c>
      <c r="H364" s="50">
        <v>97</v>
      </c>
      <c r="I364" s="50">
        <v>0</v>
      </c>
      <c r="J364" s="50">
        <v>11.175000000000001</v>
      </c>
      <c r="K364" s="50"/>
      <c r="L364" s="50">
        <v>0</v>
      </c>
      <c r="M364" s="50">
        <v>0</v>
      </c>
      <c r="N364" s="50">
        <v>8</v>
      </c>
      <c r="O364" s="50">
        <v>0</v>
      </c>
      <c r="P364" s="13">
        <v>52</v>
      </c>
      <c r="Q364" s="13">
        <v>8</v>
      </c>
      <c r="R364" s="13">
        <v>298</v>
      </c>
      <c r="T364" s="35">
        <f t="shared" si="15"/>
        <v>60</v>
      </c>
      <c r="U364" s="36">
        <f t="shared" si="16"/>
        <v>0.20134228187919462</v>
      </c>
      <c r="W364" s="20">
        <f t="shared" si="17"/>
        <v>455128</v>
      </c>
    </row>
    <row r="365" spans="1:23" x14ac:dyDescent="0.2">
      <c r="A365" s="20">
        <v>455</v>
      </c>
      <c r="B365" s="2">
        <v>455128149</v>
      </c>
      <c r="C365" s="5" t="s">
        <v>53</v>
      </c>
      <c r="D365" s="50">
        <v>0</v>
      </c>
      <c r="E365" s="50">
        <v>0</v>
      </c>
      <c r="F365" s="50">
        <v>0</v>
      </c>
      <c r="G365" s="50">
        <v>1</v>
      </c>
      <c r="H365" s="50">
        <v>0</v>
      </c>
      <c r="I365" s="50">
        <v>0</v>
      </c>
      <c r="J365" s="50">
        <v>3.7499999999999999E-2</v>
      </c>
      <c r="K365" s="50"/>
      <c r="L365" s="50">
        <v>0</v>
      </c>
      <c r="M365" s="50">
        <v>0</v>
      </c>
      <c r="N365" s="50">
        <v>0</v>
      </c>
      <c r="O365" s="50">
        <v>0</v>
      </c>
      <c r="P365" s="13">
        <v>0</v>
      </c>
      <c r="Q365" s="13">
        <v>0</v>
      </c>
      <c r="R365" s="13">
        <v>1</v>
      </c>
      <c r="T365" s="35">
        <f t="shared" si="15"/>
        <v>0</v>
      </c>
      <c r="U365" s="36">
        <f t="shared" si="16"/>
        <v>0</v>
      </c>
      <c r="W365" s="20">
        <f t="shared" si="17"/>
        <v>455128</v>
      </c>
    </row>
    <row r="366" spans="1:23" x14ac:dyDescent="0.2">
      <c r="A366" s="20">
        <v>455</v>
      </c>
      <c r="B366" s="2">
        <v>455128160</v>
      </c>
      <c r="C366" s="5" t="s">
        <v>53</v>
      </c>
      <c r="D366" s="50">
        <v>0</v>
      </c>
      <c r="E366" s="50">
        <v>0</v>
      </c>
      <c r="F366" s="50">
        <v>0</v>
      </c>
      <c r="G366" s="50">
        <v>0</v>
      </c>
      <c r="H366" s="50">
        <v>1</v>
      </c>
      <c r="I366" s="50">
        <v>0</v>
      </c>
      <c r="J366" s="50">
        <v>3.7499999999999999E-2</v>
      </c>
      <c r="K366" s="50"/>
      <c r="L366" s="50">
        <v>0</v>
      </c>
      <c r="M366" s="50">
        <v>0</v>
      </c>
      <c r="N366" s="50">
        <v>0</v>
      </c>
      <c r="O366" s="50">
        <v>0</v>
      </c>
      <c r="P366" s="13">
        <v>0</v>
      </c>
      <c r="Q366" s="13">
        <v>0</v>
      </c>
      <c r="R366" s="13">
        <v>1</v>
      </c>
      <c r="T366" s="35">
        <f t="shared" si="15"/>
        <v>0</v>
      </c>
      <c r="U366" s="36">
        <f t="shared" si="16"/>
        <v>0</v>
      </c>
      <c r="W366" s="20">
        <f t="shared" si="17"/>
        <v>455128</v>
      </c>
    </row>
    <row r="367" spans="1:23" x14ac:dyDescent="0.2">
      <c r="A367" s="20">
        <v>455</v>
      </c>
      <c r="B367" s="2">
        <v>455128181</v>
      </c>
      <c r="C367" s="5" t="s">
        <v>53</v>
      </c>
      <c r="D367" s="50">
        <v>0</v>
      </c>
      <c r="E367" s="50">
        <v>0</v>
      </c>
      <c r="F367" s="50">
        <v>0</v>
      </c>
      <c r="G367" s="50">
        <v>2</v>
      </c>
      <c r="H367" s="50">
        <v>0</v>
      </c>
      <c r="I367" s="50">
        <v>0</v>
      </c>
      <c r="J367" s="50">
        <v>7.4999999999999997E-2</v>
      </c>
      <c r="K367" s="50"/>
      <c r="L367" s="50">
        <v>0</v>
      </c>
      <c r="M367" s="50">
        <v>0</v>
      </c>
      <c r="N367" s="50">
        <v>0</v>
      </c>
      <c r="O367" s="50">
        <v>0</v>
      </c>
      <c r="P367" s="13">
        <v>0</v>
      </c>
      <c r="Q367" s="13">
        <v>0</v>
      </c>
      <c r="R367" s="13">
        <v>2</v>
      </c>
      <c r="T367" s="35">
        <f t="shared" si="15"/>
        <v>0</v>
      </c>
      <c r="U367" s="36">
        <f t="shared" si="16"/>
        <v>0</v>
      </c>
      <c r="W367" s="20">
        <f t="shared" si="17"/>
        <v>455128</v>
      </c>
    </row>
    <row r="368" spans="1:23" x14ac:dyDescent="0.2">
      <c r="A368" s="20">
        <v>455</v>
      </c>
      <c r="B368" s="2">
        <v>455128745</v>
      </c>
      <c r="C368" s="5" t="s">
        <v>53</v>
      </c>
      <c r="D368" s="50">
        <v>0</v>
      </c>
      <c r="E368" s="50">
        <v>0</v>
      </c>
      <c r="F368" s="50">
        <v>0</v>
      </c>
      <c r="G368" s="50">
        <v>1</v>
      </c>
      <c r="H368" s="50">
        <v>0</v>
      </c>
      <c r="I368" s="50">
        <v>0</v>
      </c>
      <c r="J368" s="50">
        <v>3.7499999999999999E-2</v>
      </c>
      <c r="K368" s="50"/>
      <c r="L368" s="50">
        <v>0</v>
      </c>
      <c r="M368" s="50">
        <v>0</v>
      </c>
      <c r="N368" s="50">
        <v>0</v>
      </c>
      <c r="O368" s="50">
        <v>0</v>
      </c>
      <c r="P368" s="13">
        <v>1</v>
      </c>
      <c r="Q368" s="13">
        <v>0</v>
      </c>
      <c r="R368" s="13">
        <v>1</v>
      </c>
      <c r="T368" s="35">
        <f t="shared" si="15"/>
        <v>1</v>
      </c>
      <c r="U368" s="36">
        <f t="shared" si="16"/>
        <v>1</v>
      </c>
      <c r="W368" s="20">
        <f t="shared" si="17"/>
        <v>455128</v>
      </c>
    </row>
    <row r="369" spans="1:23" x14ac:dyDescent="0.2">
      <c r="A369" s="20">
        <v>456</v>
      </c>
      <c r="B369" s="2">
        <v>456160009</v>
      </c>
      <c r="C369" s="5" t="s">
        <v>54</v>
      </c>
      <c r="D369" s="50">
        <v>0</v>
      </c>
      <c r="E369" s="50">
        <v>0</v>
      </c>
      <c r="F369" s="50">
        <v>0</v>
      </c>
      <c r="G369" s="50">
        <v>1</v>
      </c>
      <c r="H369" s="50">
        <v>0</v>
      </c>
      <c r="I369" s="50">
        <v>0</v>
      </c>
      <c r="J369" s="50">
        <v>3.7499999999999999E-2</v>
      </c>
      <c r="K369" s="50"/>
      <c r="L369" s="50">
        <v>0</v>
      </c>
      <c r="M369" s="50">
        <v>0</v>
      </c>
      <c r="N369" s="50">
        <v>0</v>
      </c>
      <c r="O369" s="50">
        <v>0</v>
      </c>
      <c r="P369" s="13">
        <v>0</v>
      </c>
      <c r="Q369" s="13">
        <v>0</v>
      </c>
      <c r="R369" s="13">
        <v>1</v>
      </c>
      <c r="T369" s="35">
        <f t="shared" si="15"/>
        <v>0</v>
      </c>
      <c r="U369" s="36">
        <f t="shared" si="16"/>
        <v>0</v>
      </c>
      <c r="W369" s="20">
        <f t="shared" si="17"/>
        <v>456160</v>
      </c>
    </row>
    <row r="370" spans="1:23" x14ac:dyDescent="0.2">
      <c r="A370" s="20">
        <v>456</v>
      </c>
      <c r="B370" s="2">
        <v>456160031</v>
      </c>
      <c r="C370" s="5" t="s">
        <v>54</v>
      </c>
      <c r="D370" s="50">
        <v>1</v>
      </c>
      <c r="E370" s="50">
        <v>0</v>
      </c>
      <c r="F370" s="50">
        <v>0</v>
      </c>
      <c r="G370" s="50">
        <v>2</v>
      </c>
      <c r="H370" s="50">
        <v>0</v>
      </c>
      <c r="I370" s="50">
        <v>0</v>
      </c>
      <c r="J370" s="50">
        <v>7.4999999999999997E-2</v>
      </c>
      <c r="K370" s="50"/>
      <c r="L370" s="50">
        <v>0</v>
      </c>
      <c r="M370" s="50">
        <v>0</v>
      </c>
      <c r="N370" s="50">
        <v>0</v>
      </c>
      <c r="O370" s="50">
        <v>0</v>
      </c>
      <c r="P370" s="13">
        <v>2</v>
      </c>
      <c r="Q370" s="13">
        <v>1</v>
      </c>
      <c r="R370" s="13">
        <v>3</v>
      </c>
      <c r="T370" s="35">
        <f t="shared" si="15"/>
        <v>3</v>
      </c>
      <c r="U370" s="36">
        <f t="shared" si="16"/>
        <v>1</v>
      </c>
      <c r="W370" s="20">
        <f t="shared" si="17"/>
        <v>456160</v>
      </c>
    </row>
    <row r="371" spans="1:23" x14ac:dyDescent="0.2">
      <c r="A371" s="20">
        <v>456</v>
      </c>
      <c r="B371" s="2">
        <v>456160056</v>
      </c>
      <c r="C371" s="5" t="s">
        <v>54</v>
      </c>
      <c r="D371" s="50">
        <v>1</v>
      </c>
      <c r="E371" s="50">
        <v>0</v>
      </c>
      <c r="F371" s="50">
        <v>0</v>
      </c>
      <c r="G371" s="50">
        <v>0</v>
      </c>
      <c r="H371" s="50">
        <v>0</v>
      </c>
      <c r="I371" s="50">
        <v>0</v>
      </c>
      <c r="J371" s="50">
        <v>7.4999999999999997E-2</v>
      </c>
      <c r="K371" s="50"/>
      <c r="L371" s="50">
        <v>0</v>
      </c>
      <c r="M371" s="50">
        <v>0</v>
      </c>
      <c r="N371" s="50">
        <v>2</v>
      </c>
      <c r="O371" s="50">
        <v>0</v>
      </c>
      <c r="P371" s="13">
        <v>2</v>
      </c>
      <c r="Q371" s="13">
        <v>1</v>
      </c>
      <c r="R371" s="13">
        <v>3</v>
      </c>
      <c r="T371" s="35">
        <f t="shared" si="15"/>
        <v>3</v>
      </c>
      <c r="U371" s="36">
        <f t="shared" si="16"/>
        <v>1</v>
      </c>
      <c r="W371" s="20">
        <f t="shared" si="17"/>
        <v>456160</v>
      </c>
    </row>
    <row r="372" spans="1:23" x14ac:dyDescent="0.2">
      <c r="A372" s="20">
        <v>456</v>
      </c>
      <c r="B372" s="2">
        <v>456160079</v>
      </c>
      <c r="C372" s="5" t="s">
        <v>54</v>
      </c>
      <c r="D372" s="50">
        <v>0</v>
      </c>
      <c r="E372" s="50">
        <v>0</v>
      </c>
      <c r="F372" s="50">
        <v>0</v>
      </c>
      <c r="G372" s="50">
        <v>3</v>
      </c>
      <c r="H372" s="50">
        <v>5</v>
      </c>
      <c r="I372" s="50">
        <v>0</v>
      </c>
      <c r="J372" s="50">
        <v>0.71250000000000002</v>
      </c>
      <c r="K372" s="50"/>
      <c r="L372" s="50">
        <v>0</v>
      </c>
      <c r="M372" s="50">
        <v>0</v>
      </c>
      <c r="N372" s="50">
        <v>11</v>
      </c>
      <c r="O372" s="50">
        <v>0</v>
      </c>
      <c r="P372" s="13">
        <v>9</v>
      </c>
      <c r="Q372" s="13">
        <v>0</v>
      </c>
      <c r="R372" s="13">
        <v>19</v>
      </c>
      <c r="T372" s="35">
        <f t="shared" si="15"/>
        <v>9</v>
      </c>
      <c r="U372" s="36">
        <f t="shared" si="16"/>
        <v>0.47368421052631576</v>
      </c>
      <c r="W372" s="20">
        <f t="shared" si="17"/>
        <v>456160</v>
      </c>
    </row>
    <row r="373" spans="1:23" x14ac:dyDescent="0.2">
      <c r="A373" s="20">
        <v>456</v>
      </c>
      <c r="B373" s="2">
        <v>456160149</v>
      </c>
      <c r="C373" s="5" t="s">
        <v>54</v>
      </c>
      <c r="D373" s="50">
        <v>1</v>
      </c>
      <c r="E373" s="50">
        <v>0</v>
      </c>
      <c r="F373" s="50">
        <v>0</v>
      </c>
      <c r="G373" s="50">
        <v>0</v>
      </c>
      <c r="H373" s="50">
        <v>1</v>
      </c>
      <c r="I373" s="50">
        <v>0</v>
      </c>
      <c r="J373" s="50">
        <v>7.4999999999999997E-2</v>
      </c>
      <c r="K373" s="50"/>
      <c r="L373" s="50">
        <v>0</v>
      </c>
      <c r="M373" s="50">
        <v>0</v>
      </c>
      <c r="N373" s="50">
        <v>1</v>
      </c>
      <c r="O373" s="50">
        <v>0</v>
      </c>
      <c r="P373" s="13">
        <v>2</v>
      </c>
      <c r="Q373" s="13">
        <v>1</v>
      </c>
      <c r="R373" s="13">
        <v>3</v>
      </c>
      <c r="T373" s="35">
        <f t="shared" si="15"/>
        <v>3</v>
      </c>
      <c r="U373" s="36">
        <f t="shared" si="16"/>
        <v>1</v>
      </c>
      <c r="W373" s="20">
        <f t="shared" si="17"/>
        <v>456160</v>
      </c>
    </row>
    <row r="374" spans="1:23" x14ac:dyDescent="0.2">
      <c r="A374" s="20">
        <v>456</v>
      </c>
      <c r="B374" s="2">
        <v>456160160</v>
      </c>
      <c r="C374" s="5" t="s">
        <v>54</v>
      </c>
      <c r="D374" s="50">
        <v>45</v>
      </c>
      <c r="E374" s="50">
        <v>0</v>
      </c>
      <c r="F374" s="50">
        <v>68</v>
      </c>
      <c r="G374" s="50">
        <v>190</v>
      </c>
      <c r="H374" s="50">
        <v>83</v>
      </c>
      <c r="I374" s="50">
        <v>0</v>
      </c>
      <c r="J374" s="50">
        <v>25.725000000000001</v>
      </c>
      <c r="K374" s="50"/>
      <c r="L374" s="50">
        <v>0</v>
      </c>
      <c r="M374" s="50">
        <v>0</v>
      </c>
      <c r="N374" s="50">
        <v>345</v>
      </c>
      <c r="O374" s="50">
        <v>0</v>
      </c>
      <c r="P374" s="13">
        <v>503</v>
      </c>
      <c r="Q374" s="13">
        <v>99</v>
      </c>
      <c r="R374" s="13">
        <v>709</v>
      </c>
      <c r="T374" s="35">
        <f t="shared" si="15"/>
        <v>602</v>
      </c>
      <c r="U374" s="36">
        <f t="shared" si="16"/>
        <v>0.84908321579689705</v>
      </c>
      <c r="W374" s="20">
        <f t="shared" si="17"/>
        <v>456160</v>
      </c>
    </row>
    <row r="375" spans="1:23" x14ac:dyDescent="0.2">
      <c r="A375" s="20">
        <v>456</v>
      </c>
      <c r="B375" s="2">
        <v>456160170</v>
      </c>
      <c r="C375" s="5" t="s">
        <v>54</v>
      </c>
      <c r="D375" s="50">
        <v>0</v>
      </c>
      <c r="E375" s="50">
        <v>0</v>
      </c>
      <c r="F375" s="50">
        <v>0</v>
      </c>
      <c r="G375" s="50">
        <v>0</v>
      </c>
      <c r="H375" s="50">
        <v>0</v>
      </c>
      <c r="I375" s="50">
        <v>0</v>
      </c>
      <c r="J375" s="50">
        <v>3.7499999999999999E-2</v>
      </c>
      <c r="K375" s="50"/>
      <c r="L375" s="50">
        <v>0</v>
      </c>
      <c r="M375" s="50">
        <v>0</v>
      </c>
      <c r="N375" s="50">
        <v>1</v>
      </c>
      <c r="O375" s="50">
        <v>0</v>
      </c>
      <c r="P375" s="13">
        <v>1</v>
      </c>
      <c r="Q375" s="13">
        <v>0</v>
      </c>
      <c r="R375" s="13">
        <v>1</v>
      </c>
      <c r="T375" s="35">
        <f t="shared" si="15"/>
        <v>1</v>
      </c>
      <c r="U375" s="36">
        <f t="shared" si="16"/>
        <v>1</v>
      </c>
      <c r="W375" s="20">
        <f t="shared" si="17"/>
        <v>456160</v>
      </c>
    </row>
    <row r="376" spans="1:23" x14ac:dyDescent="0.2">
      <c r="A376" s="20">
        <v>456</v>
      </c>
      <c r="B376" s="2">
        <v>456160181</v>
      </c>
      <c r="C376" s="5" t="s">
        <v>54</v>
      </c>
      <c r="D376" s="50">
        <v>0</v>
      </c>
      <c r="E376" s="50">
        <v>0</v>
      </c>
      <c r="F376" s="50">
        <v>0</v>
      </c>
      <c r="G376" s="50">
        <v>0</v>
      </c>
      <c r="H376" s="50">
        <v>0</v>
      </c>
      <c r="I376" s="50">
        <v>0</v>
      </c>
      <c r="J376" s="50">
        <v>3.7499999999999999E-2</v>
      </c>
      <c r="K376" s="50"/>
      <c r="L376" s="50">
        <v>0</v>
      </c>
      <c r="M376" s="50">
        <v>0</v>
      </c>
      <c r="N376" s="50">
        <v>1</v>
      </c>
      <c r="O376" s="50">
        <v>0</v>
      </c>
      <c r="P376" s="13">
        <v>1</v>
      </c>
      <c r="Q376" s="13">
        <v>0</v>
      </c>
      <c r="R376" s="13">
        <v>1</v>
      </c>
      <c r="T376" s="35">
        <f t="shared" si="15"/>
        <v>1</v>
      </c>
      <c r="U376" s="36">
        <f t="shared" si="16"/>
        <v>1</v>
      </c>
      <c r="W376" s="20">
        <f t="shared" si="17"/>
        <v>456160</v>
      </c>
    </row>
    <row r="377" spans="1:23" x14ac:dyDescent="0.2">
      <c r="A377" s="20">
        <v>456</v>
      </c>
      <c r="B377" s="2">
        <v>456160295</v>
      </c>
      <c r="C377" s="5" t="s">
        <v>54</v>
      </c>
      <c r="D377" s="50">
        <v>0</v>
      </c>
      <c r="E377" s="50">
        <v>0</v>
      </c>
      <c r="F377" s="50">
        <v>2</v>
      </c>
      <c r="G377" s="50">
        <v>2</v>
      </c>
      <c r="H377" s="50">
        <v>1</v>
      </c>
      <c r="I377" s="50">
        <v>0</v>
      </c>
      <c r="J377" s="50">
        <v>0.26250000000000001</v>
      </c>
      <c r="K377" s="50"/>
      <c r="L377" s="50">
        <v>0</v>
      </c>
      <c r="M377" s="50">
        <v>0</v>
      </c>
      <c r="N377" s="50">
        <v>2</v>
      </c>
      <c r="O377" s="50">
        <v>0</v>
      </c>
      <c r="P377" s="13">
        <v>5</v>
      </c>
      <c r="Q377" s="13">
        <v>0</v>
      </c>
      <c r="R377" s="13">
        <v>7</v>
      </c>
      <c r="T377" s="35">
        <f t="shared" si="15"/>
        <v>5</v>
      </c>
      <c r="U377" s="36">
        <f t="shared" si="16"/>
        <v>0.7142857142857143</v>
      </c>
      <c r="W377" s="20">
        <f t="shared" si="17"/>
        <v>456160</v>
      </c>
    </row>
    <row r="378" spans="1:23" x14ac:dyDescent="0.2">
      <c r="A378" s="20">
        <v>457</v>
      </c>
      <c r="B378" s="2">
        <v>457035035</v>
      </c>
      <c r="C378" s="5" t="s">
        <v>55</v>
      </c>
      <c r="D378" s="50">
        <v>0</v>
      </c>
      <c r="E378" s="50">
        <v>0</v>
      </c>
      <c r="F378" s="50">
        <v>38</v>
      </c>
      <c r="G378" s="50">
        <v>148</v>
      </c>
      <c r="H378" s="50">
        <v>61</v>
      </c>
      <c r="I378" s="50">
        <v>0</v>
      </c>
      <c r="J378" s="50">
        <v>10.5</v>
      </c>
      <c r="K378" s="50"/>
      <c r="L378" s="50">
        <v>0</v>
      </c>
      <c r="M378" s="50">
        <v>0</v>
      </c>
      <c r="N378" s="50">
        <v>33</v>
      </c>
      <c r="O378" s="50">
        <v>0</v>
      </c>
      <c r="P378" s="13">
        <v>147</v>
      </c>
      <c r="Q378" s="13">
        <v>0</v>
      </c>
      <c r="R378" s="13">
        <v>280</v>
      </c>
      <c r="T378" s="35">
        <f t="shared" si="15"/>
        <v>147</v>
      </c>
      <c r="U378" s="36">
        <f t="shared" si="16"/>
        <v>0.52500000000000002</v>
      </c>
      <c r="W378" s="20">
        <f t="shared" si="17"/>
        <v>457035</v>
      </c>
    </row>
    <row r="379" spans="1:23" x14ac:dyDescent="0.2">
      <c r="A379" s="20">
        <v>457</v>
      </c>
      <c r="B379" s="2">
        <v>457035057</v>
      </c>
      <c r="C379" s="5" t="s">
        <v>55</v>
      </c>
      <c r="D379" s="50">
        <v>0</v>
      </c>
      <c r="E379" s="50">
        <v>0</v>
      </c>
      <c r="F379" s="50">
        <v>5</v>
      </c>
      <c r="G379" s="50">
        <v>63</v>
      </c>
      <c r="H379" s="50">
        <v>14</v>
      </c>
      <c r="I379" s="50">
        <v>0</v>
      </c>
      <c r="J379" s="50">
        <v>3.7124999999999999</v>
      </c>
      <c r="K379" s="50"/>
      <c r="L379" s="50">
        <v>0</v>
      </c>
      <c r="M379" s="50">
        <v>0</v>
      </c>
      <c r="N379" s="50">
        <v>17</v>
      </c>
      <c r="O379" s="50">
        <v>0</v>
      </c>
      <c r="P379" s="13">
        <v>45</v>
      </c>
      <c r="Q379" s="13">
        <v>0</v>
      </c>
      <c r="R379" s="13">
        <v>99</v>
      </c>
      <c r="T379" s="35">
        <f t="shared" si="15"/>
        <v>45</v>
      </c>
      <c r="U379" s="36">
        <f t="shared" si="16"/>
        <v>0.45454545454545453</v>
      </c>
      <c r="W379" s="20">
        <f t="shared" si="17"/>
        <v>457035</v>
      </c>
    </row>
    <row r="380" spans="1:23" x14ac:dyDescent="0.2">
      <c r="A380" s="20">
        <v>457</v>
      </c>
      <c r="B380" s="2">
        <v>457035093</v>
      </c>
      <c r="C380" s="5" t="s">
        <v>55</v>
      </c>
      <c r="D380" s="50">
        <v>0</v>
      </c>
      <c r="E380" s="50">
        <v>0</v>
      </c>
      <c r="F380" s="50">
        <v>0</v>
      </c>
      <c r="G380" s="50">
        <v>2</v>
      </c>
      <c r="H380" s="50">
        <v>1</v>
      </c>
      <c r="I380" s="50">
        <v>0</v>
      </c>
      <c r="J380" s="50">
        <v>0.1125</v>
      </c>
      <c r="K380" s="50"/>
      <c r="L380" s="50">
        <v>0</v>
      </c>
      <c r="M380" s="50">
        <v>0</v>
      </c>
      <c r="N380" s="50">
        <v>0</v>
      </c>
      <c r="O380" s="50">
        <v>0</v>
      </c>
      <c r="P380" s="13">
        <v>2</v>
      </c>
      <c r="Q380" s="13">
        <v>0</v>
      </c>
      <c r="R380" s="13">
        <v>3</v>
      </c>
      <c r="T380" s="35">
        <f t="shared" si="15"/>
        <v>2</v>
      </c>
      <c r="U380" s="36">
        <f t="shared" si="16"/>
        <v>0.66666666666666663</v>
      </c>
      <c r="W380" s="20">
        <f t="shared" si="17"/>
        <v>457035</v>
      </c>
    </row>
    <row r="381" spans="1:23" x14ac:dyDescent="0.2">
      <c r="A381" s="20">
        <v>457</v>
      </c>
      <c r="B381" s="2">
        <v>457035163</v>
      </c>
      <c r="C381" s="5" t="s">
        <v>55</v>
      </c>
      <c r="D381" s="50">
        <v>0</v>
      </c>
      <c r="E381" s="50">
        <v>0</v>
      </c>
      <c r="F381" s="50">
        <v>0</v>
      </c>
      <c r="G381" s="50">
        <v>1</v>
      </c>
      <c r="H381" s="50">
        <v>1</v>
      </c>
      <c r="I381" s="50">
        <v>0</v>
      </c>
      <c r="J381" s="50">
        <v>0.1125</v>
      </c>
      <c r="K381" s="50"/>
      <c r="L381" s="50">
        <v>0</v>
      </c>
      <c r="M381" s="50">
        <v>0</v>
      </c>
      <c r="N381" s="50">
        <v>1</v>
      </c>
      <c r="O381" s="50">
        <v>0</v>
      </c>
      <c r="P381" s="13">
        <v>3</v>
      </c>
      <c r="Q381" s="13">
        <v>0</v>
      </c>
      <c r="R381" s="13">
        <v>3</v>
      </c>
      <c r="T381" s="35">
        <f t="shared" si="15"/>
        <v>3</v>
      </c>
      <c r="U381" s="36">
        <f t="shared" si="16"/>
        <v>1</v>
      </c>
      <c r="W381" s="20">
        <f t="shared" si="17"/>
        <v>457035</v>
      </c>
    </row>
    <row r="382" spans="1:23" x14ac:dyDescent="0.2">
      <c r="A382" s="20">
        <v>457</v>
      </c>
      <c r="B382" s="2">
        <v>457035248</v>
      </c>
      <c r="C382" s="5" t="s">
        <v>55</v>
      </c>
      <c r="D382" s="50">
        <v>0</v>
      </c>
      <c r="E382" s="50">
        <v>0</v>
      </c>
      <c r="F382" s="50">
        <v>0</v>
      </c>
      <c r="G382" s="50">
        <v>1</v>
      </c>
      <c r="H382" s="50">
        <v>1</v>
      </c>
      <c r="I382" s="50">
        <v>0</v>
      </c>
      <c r="J382" s="50">
        <v>0.22500000000000001</v>
      </c>
      <c r="K382" s="50"/>
      <c r="L382" s="50">
        <v>0</v>
      </c>
      <c r="M382" s="50">
        <v>0</v>
      </c>
      <c r="N382" s="50">
        <v>4</v>
      </c>
      <c r="O382" s="50">
        <v>0</v>
      </c>
      <c r="P382" s="13">
        <v>3</v>
      </c>
      <c r="Q382" s="13">
        <v>0</v>
      </c>
      <c r="R382" s="13">
        <v>6</v>
      </c>
      <c r="T382" s="35">
        <f t="shared" si="15"/>
        <v>3</v>
      </c>
      <c r="U382" s="36">
        <f t="shared" si="16"/>
        <v>0.5</v>
      </c>
      <c r="W382" s="20">
        <f t="shared" si="17"/>
        <v>457035</v>
      </c>
    </row>
    <row r="383" spans="1:23" x14ac:dyDescent="0.2">
      <c r="A383" s="20">
        <v>457</v>
      </c>
      <c r="B383" s="2">
        <v>457035285</v>
      </c>
      <c r="C383" s="5" t="s">
        <v>55</v>
      </c>
      <c r="D383" s="50">
        <v>0</v>
      </c>
      <c r="E383" s="50">
        <v>0</v>
      </c>
      <c r="F383" s="50">
        <v>0</v>
      </c>
      <c r="G383" s="50">
        <v>0</v>
      </c>
      <c r="H383" s="50">
        <v>1</v>
      </c>
      <c r="I383" s="50">
        <v>0</v>
      </c>
      <c r="J383" s="50">
        <v>3.7499999999999999E-2</v>
      </c>
      <c r="K383" s="50"/>
      <c r="L383" s="50">
        <v>0</v>
      </c>
      <c r="M383" s="50">
        <v>0</v>
      </c>
      <c r="N383" s="50">
        <v>0</v>
      </c>
      <c r="O383" s="50">
        <v>0</v>
      </c>
      <c r="P383" s="13">
        <v>1</v>
      </c>
      <c r="Q383" s="13">
        <v>0</v>
      </c>
      <c r="R383" s="13">
        <v>1</v>
      </c>
      <c r="T383" s="35">
        <f t="shared" si="15"/>
        <v>1</v>
      </c>
      <c r="U383" s="36">
        <f t="shared" si="16"/>
        <v>1</v>
      </c>
      <c r="W383" s="20">
        <f t="shared" si="17"/>
        <v>457035</v>
      </c>
    </row>
    <row r="384" spans="1:23" x14ac:dyDescent="0.2">
      <c r="A384" s="20">
        <v>457</v>
      </c>
      <c r="B384" s="2">
        <v>457035346</v>
      </c>
      <c r="C384" s="5" t="s">
        <v>55</v>
      </c>
      <c r="D384" s="50">
        <v>0</v>
      </c>
      <c r="E384" s="50">
        <v>0</v>
      </c>
      <c r="F384" s="50">
        <v>0</v>
      </c>
      <c r="G384" s="50">
        <v>1</v>
      </c>
      <c r="H384" s="50">
        <v>0</v>
      </c>
      <c r="I384" s="50">
        <v>0</v>
      </c>
      <c r="J384" s="50">
        <v>3.7499999999999999E-2</v>
      </c>
      <c r="K384" s="50"/>
      <c r="L384" s="50">
        <v>0</v>
      </c>
      <c r="M384" s="50">
        <v>0</v>
      </c>
      <c r="N384" s="50">
        <v>0</v>
      </c>
      <c r="O384" s="50">
        <v>0</v>
      </c>
      <c r="P384" s="13">
        <v>0</v>
      </c>
      <c r="Q384" s="13">
        <v>0</v>
      </c>
      <c r="R384" s="13">
        <v>1</v>
      </c>
      <c r="T384" s="35">
        <f t="shared" si="15"/>
        <v>0</v>
      </c>
      <c r="U384" s="36">
        <f t="shared" si="16"/>
        <v>0</v>
      </c>
      <c r="W384" s="20">
        <f t="shared" si="17"/>
        <v>457035</v>
      </c>
    </row>
    <row r="385" spans="1:23" x14ac:dyDescent="0.2">
      <c r="A385" s="20">
        <v>458</v>
      </c>
      <c r="B385" s="2">
        <v>458160031</v>
      </c>
      <c r="C385" s="5" t="s">
        <v>56</v>
      </c>
      <c r="D385" s="50">
        <v>0</v>
      </c>
      <c r="E385" s="50">
        <v>0</v>
      </c>
      <c r="F385" s="50">
        <v>0</v>
      </c>
      <c r="G385" s="50">
        <v>0</v>
      </c>
      <c r="H385" s="50">
        <v>0</v>
      </c>
      <c r="I385" s="50">
        <v>3</v>
      </c>
      <c r="J385" s="50">
        <v>0.1125</v>
      </c>
      <c r="K385" s="50"/>
      <c r="L385" s="50">
        <v>0</v>
      </c>
      <c r="M385" s="50">
        <v>0</v>
      </c>
      <c r="N385" s="50">
        <v>0</v>
      </c>
      <c r="O385" s="50">
        <v>0</v>
      </c>
      <c r="P385" s="13">
        <v>0</v>
      </c>
      <c r="Q385" s="13">
        <v>1</v>
      </c>
      <c r="R385" s="13">
        <v>3</v>
      </c>
      <c r="T385" s="35">
        <f t="shared" si="15"/>
        <v>1</v>
      </c>
      <c r="U385" s="36">
        <f t="shared" si="16"/>
        <v>0.33333333333333331</v>
      </c>
      <c r="W385" s="20">
        <f t="shared" si="17"/>
        <v>458160</v>
      </c>
    </row>
    <row r="386" spans="1:23" x14ac:dyDescent="0.2">
      <c r="A386" s="20">
        <v>458</v>
      </c>
      <c r="B386" s="2">
        <v>458160079</v>
      </c>
      <c r="C386" s="5" t="s">
        <v>56</v>
      </c>
      <c r="D386" s="50">
        <v>0</v>
      </c>
      <c r="E386" s="50">
        <v>0</v>
      </c>
      <c r="F386" s="50">
        <v>0</v>
      </c>
      <c r="G386" s="50">
        <v>0</v>
      </c>
      <c r="H386" s="50">
        <v>0</v>
      </c>
      <c r="I386" s="50">
        <v>22</v>
      </c>
      <c r="J386" s="50">
        <v>0.82499999999999996</v>
      </c>
      <c r="K386" s="50"/>
      <c r="L386" s="50">
        <v>0</v>
      </c>
      <c r="M386" s="50">
        <v>0</v>
      </c>
      <c r="N386" s="50">
        <v>0</v>
      </c>
      <c r="O386" s="50">
        <v>0</v>
      </c>
      <c r="P386" s="13">
        <v>0</v>
      </c>
      <c r="Q386" s="13">
        <v>10</v>
      </c>
      <c r="R386" s="13">
        <v>22</v>
      </c>
      <c r="T386" s="35">
        <f t="shared" si="15"/>
        <v>10</v>
      </c>
      <c r="U386" s="36">
        <f t="shared" si="16"/>
        <v>0.45454545454545453</v>
      </c>
      <c r="W386" s="20">
        <f t="shared" si="17"/>
        <v>458160</v>
      </c>
    </row>
    <row r="387" spans="1:23" x14ac:dyDescent="0.2">
      <c r="A387" s="20">
        <v>458</v>
      </c>
      <c r="B387" s="2">
        <v>458160160</v>
      </c>
      <c r="C387" s="5" t="s">
        <v>56</v>
      </c>
      <c r="D387" s="50">
        <v>0</v>
      </c>
      <c r="E387" s="50">
        <v>0</v>
      </c>
      <c r="F387" s="50">
        <v>0</v>
      </c>
      <c r="G387" s="50">
        <v>0</v>
      </c>
      <c r="H387" s="50">
        <v>0</v>
      </c>
      <c r="I387" s="50">
        <v>83</v>
      </c>
      <c r="J387" s="50">
        <v>3.1124999999999998</v>
      </c>
      <c r="K387" s="50"/>
      <c r="L387" s="50">
        <v>0</v>
      </c>
      <c r="M387" s="50">
        <v>0</v>
      </c>
      <c r="N387" s="50">
        <v>0</v>
      </c>
      <c r="O387" s="50">
        <v>0</v>
      </c>
      <c r="P387" s="13">
        <v>0</v>
      </c>
      <c r="Q387" s="13">
        <v>70</v>
      </c>
      <c r="R387" s="13">
        <v>83</v>
      </c>
      <c r="T387" s="35">
        <f t="shared" si="15"/>
        <v>70</v>
      </c>
      <c r="U387" s="36">
        <f t="shared" si="16"/>
        <v>0.84337349397590367</v>
      </c>
      <c r="W387" s="20">
        <f t="shared" si="17"/>
        <v>458160</v>
      </c>
    </row>
    <row r="388" spans="1:23" x14ac:dyDescent="0.2">
      <c r="A388" s="20">
        <v>458</v>
      </c>
      <c r="B388" s="2">
        <v>458160301</v>
      </c>
      <c r="C388" s="5" t="s">
        <v>56</v>
      </c>
      <c r="D388" s="50">
        <v>0</v>
      </c>
      <c r="E388" s="50">
        <v>0</v>
      </c>
      <c r="F388" s="50">
        <v>0</v>
      </c>
      <c r="G388" s="50">
        <v>0</v>
      </c>
      <c r="H388" s="50">
        <v>0</v>
      </c>
      <c r="I388" s="50">
        <v>1</v>
      </c>
      <c r="J388" s="50">
        <v>3.7499999999999999E-2</v>
      </c>
      <c r="K388" s="50"/>
      <c r="L388" s="50">
        <v>0</v>
      </c>
      <c r="M388" s="50">
        <v>0</v>
      </c>
      <c r="N388" s="50">
        <v>0</v>
      </c>
      <c r="O388" s="50">
        <v>0</v>
      </c>
      <c r="P388" s="13">
        <v>0</v>
      </c>
      <c r="Q388" s="13">
        <v>1</v>
      </c>
      <c r="R388" s="13">
        <v>1</v>
      </c>
      <c r="T388" s="35">
        <f t="shared" si="15"/>
        <v>1</v>
      </c>
      <c r="U388" s="36">
        <f t="shared" si="16"/>
        <v>1</v>
      </c>
      <c r="W388" s="20">
        <f t="shared" si="17"/>
        <v>458160</v>
      </c>
    </row>
    <row r="389" spans="1:23" x14ac:dyDescent="0.2">
      <c r="A389" s="20">
        <v>463</v>
      </c>
      <c r="B389" s="2">
        <v>463035035</v>
      </c>
      <c r="C389" s="5" t="s">
        <v>57</v>
      </c>
      <c r="D389" s="50">
        <v>0</v>
      </c>
      <c r="E389" s="50">
        <v>0</v>
      </c>
      <c r="F389" s="50">
        <v>40</v>
      </c>
      <c r="G389" s="50">
        <v>39</v>
      </c>
      <c r="H389" s="50">
        <v>121</v>
      </c>
      <c r="I389" s="50">
        <v>0</v>
      </c>
      <c r="J389" s="50">
        <v>10.65</v>
      </c>
      <c r="K389" s="50"/>
      <c r="L389" s="50">
        <v>0</v>
      </c>
      <c r="M389" s="50">
        <v>0</v>
      </c>
      <c r="N389" s="50">
        <v>84</v>
      </c>
      <c r="O389" s="50">
        <v>0</v>
      </c>
      <c r="P389" s="13">
        <v>182</v>
      </c>
      <c r="Q389" s="13">
        <v>64</v>
      </c>
      <c r="R389" s="13">
        <v>284</v>
      </c>
      <c r="T389" s="35">
        <f t="shared" si="15"/>
        <v>246</v>
      </c>
      <c r="U389" s="36">
        <f t="shared" si="16"/>
        <v>0.86619718309859151</v>
      </c>
      <c r="W389" s="20">
        <f t="shared" si="17"/>
        <v>463035</v>
      </c>
    </row>
    <row r="390" spans="1:23" x14ac:dyDescent="0.2">
      <c r="A390" s="20">
        <v>463</v>
      </c>
      <c r="B390" s="2">
        <v>463035163</v>
      </c>
      <c r="C390" s="5" t="s">
        <v>57</v>
      </c>
      <c r="D390" s="50">
        <v>0</v>
      </c>
      <c r="E390" s="50">
        <v>0</v>
      </c>
      <c r="F390" s="50">
        <v>0</v>
      </c>
      <c r="G390" s="50">
        <v>1</v>
      </c>
      <c r="H390" s="50">
        <v>1</v>
      </c>
      <c r="I390" s="50">
        <v>0</v>
      </c>
      <c r="J390" s="50">
        <v>7.4999999999999997E-2</v>
      </c>
      <c r="K390" s="50"/>
      <c r="L390" s="50">
        <v>0</v>
      </c>
      <c r="M390" s="50">
        <v>0</v>
      </c>
      <c r="N390" s="50">
        <v>0</v>
      </c>
      <c r="O390" s="50">
        <v>0</v>
      </c>
      <c r="P390" s="13">
        <v>2</v>
      </c>
      <c r="Q390" s="13">
        <v>0</v>
      </c>
      <c r="R390" s="13">
        <v>2</v>
      </c>
      <c r="T390" s="35">
        <f t="shared" si="15"/>
        <v>2</v>
      </c>
      <c r="U390" s="36">
        <f t="shared" si="16"/>
        <v>1</v>
      </c>
      <c r="W390" s="20">
        <f t="shared" si="17"/>
        <v>463035</v>
      </c>
    </row>
    <row r="391" spans="1:23" x14ac:dyDescent="0.2">
      <c r="A391" s="20">
        <v>463</v>
      </c>
      <c r="B391" s="2">
        <v>463035165</v>
      </c>
      <c r="C391" s="5" t="s">
        <v>57</v>
      </c>
      <c r="D391" s="50">
        <v>0</v>
      </c>
      <c r="E391" s="50">
        <v>0</v>
      </c>
      <c r="F391" s="50">
        <v>0</v>
      </c>
      <c r="G391" s="50">
        <v>0</v>
      </c>
      <c r="H391" s="50">
        <v>1</v>
      </c>
      <c r="I391" s="50">
        <v>0</v>
      </c>
      <c r="J391" s="50">
        <v>3.7499999999999999E-2</v>
      </c>
      <c r="K391" s="50"/>
      <c r="L391" s="50">
        <v>0</v>
      </c>
      <c r="M391" s="50">
        <v>0</v>
      </c>
      <c r="N391" s="50">
        <v>0</v>
      </c>
      <c r="O391" s="50">
        <v>0</v>
      </c>
      <c r="P391" s="13">
        <v>1</v>
      </c>
      <c r="Q391" s="13">
        <v>0</v>
      </c>
      <c r="R391" s="13">
        <v>1</v>
      </c>
      <c r="T391" s="35">
        <f t="shared" si="15"/>
        <v>1</v>
      </c>
      <c r="U391" s="36">
        <f t="shared" si="16"/>
        <v>1</v>
      </c>
      <c r="W391" s="20">
        <f t="shared" si="17"/>
        <v>463035</v>
      </c>
    </row>
    <row r="392" spans="1:23" x14ac:dyDescent="0.2">
      <c r="A392" s="20">
        <v>463</v>
      </c>
      <c r="B392" s="2">
        <v>463035198</v>
      </c>
      <c r="C392" s="5" t="s">
        <v>57</v>
      </c>
      <c r="D392" s="50">
        <v>0</v>
      </c>
      <c r="E392" s="50">
        <v>0</v>
      </c>
      <c r="F392" s="50">
        <v>0</v>
      </c>
      <c r="G392" s="50">
        <v>0</v>
      </c>
      <c r="H392" s="50">
        <v>0</v>
      </c>
      <c r="I392" s="50">
        <v>0</v>
      </c>
      <c r="J392" s="50">
        <v>3.7499999999999999E-2</v>
      </c>
      <c r="K392" s="50"/>
      <c r="L392" s="50">
        <v>0</v>
      </c>
      <c r="M392" s="50">
        <v>0</v>
      </c>
      <c r="N392" s="50">
        <v>1</v>
      </c>
      <c r="O392" s="50">
        <v>0</v>
      </c>
      <c r="P392" s="13">
        <v>1</v>
      </c>
      <c r="Q392" s="13">
        <v>0</v>
      </c>
      <c r="R392" s="13">
        <v>1</v>
      </c>
      <c r="T392" s="35">
        <f t="shared" si="15"/>
        <v>1</v>
      </c>
      <c r="U392" s="36">
        <f t="shared" si="16"/>
        <v>1</v>
      </c>
      <c r="W392" s="20">
        <f t="shared" si="17"/>
        <v>463035</v>
      </c>
    </row>
    <row r="393" spans="1:23" x14ac:dyDescent="0.2">
      <c r="A393" s="20">
        <v>464</v>
      </c>
      <c r="B393" s="2">
        <v>464168163</v>
      </c>
      <c r="C393" s="5" t="s">
        <v>58</v>
      </c>
      <c r="D393" s="50">
        <v>0</v>
      </c>
      <c r="E393" s="50">
        <v>0</v>
      </c>
      <c r="F393" s="50">
        <v>0</v>
      </c>
      <c r="G393" s="50">
        <v>2</v>
      </c>
      <c r="H393" s="50">
        <v>12</v>
      </c>
      <c r="I393" s="50">
        <v>0</v>
      </c>
      <c r="J393" s="50">
        <v>0.52500000000000002</v>
      </c>
      <c r="K393" s="50"/>
      <c r="L393" s="50">
        <v>0</v>
      </c>
      <c r="M393" s="50">
        <v>0</v>
      </c>
      <c r="N393" s="50">
        <v>0</v>
      </c>
      <c r="O393" s="50">
        <v>0</v>
      </c>
      <c r="P393" s="13">
        <v>3</v>
      </c>
      <c r="Q393" s="13">
        <v>0</v>
      </c>
      <c r="R393" s="13">
        <v>14</v>
      </c>
      <c r="T393" s="35">
        <f t="shared" si="15"/>
        <v>3</v>
      </c>
      <c r="U393" s="36">
        <f t="shared" si="16"/>
        <v>0.21428571428571427</v>
      </c>
      <c r="W393" s="20">
        <f t="shared" si="17"/>
        <v>464168</v>
      </c>
    </row>
    <row r="394" spans="1:23" x14ac:dyDescent="0.2">
      <c r="A394" s="20">
        <v>464</v>
      </c>
      <c r="B394" s="2">
        <v>464168168</v>
      </c>
      <c r="C394" s="5" t="s">
        <v>58</v>
      </c>
      <c r="D394" s="50">
        <v>0</v>
      </c>
      <c r="E394" s="50">
        <v>0</v>
      </c>
      <c r="F394" s="50">
        <v>0</v>
      </c>
      <c r="G394" s="50">
        <v>86</v>
      </c>
      <c r="H394" s="50">
        <v>103</v>
      </c>
      <c r="I394" s="50">
        <v>0</v>
      </c>
      <c r="J394" s="50">
        <v>7.0875000000000004</v>
      </c>
      <c r="K394" s="50"/>
      <c r="L394" s="50">
        <v>0</v>
      </c>
      <c r="M394" s="50">
        <v>0</v>
      </c>
      <c r="N394" s="50">
        <v>0</v>
      </c>
      <c r="O394" s="50">
        <v>0</v>
      </c>
      <c r="P394" s="13">
        <v>8</v>
      </c>
      <c r="Q394" s="13">
        <v>0</v>
      </c>
      <c r="R394" s="13">
        <v>189</v>
      </c>
      <c r="T394" s="35">
        <f t="shared" ref="T394:T457" si="18">P394+Q394</f>
        <v>8</v>
      </c>
      <c r="U394" s="36">
        <f t="shared" ref="U394:U457" si="19">T394/R394</f>
        <v>4.2328042328042326E-2</v>
      </c>
      <c r="W394" s="20">
        <f t="shared" si="17"/>
        <v>464168</v>
      </c>
    </row>
    <row r="395" spans="1:23" x14ac:dyDescent="0.2">
      <c r="A395" s="20">
        <v>464</v>
      </c>
      <c r="B395" s="2">
        <v>464168196</v>
      </c>
      <c r="C395" s="5" t="s">
        <v>58</v>
      </c>
      <c r="D395" s="50">
        <v>0</v>
      </c>
      <c r="E395" s="50">
        <v>0</v>
      </c>
      <c r="F395" s="50">
        <v>0</v>
      </c>
      <c r="G395" s="50">
        <v>2</v>
      </c>
      <c r="H395" s="50">
        <v>1</v>
      </c>
      <c r="I395" s="50">
        <v>0</v>
      </c>
      <c r="J395" s="50">
        <v>0.1125</v>
      </c>
      <c r="K395" s="50"/>
      <c r="L395" s="50">
        <v>0</v>
      </c>
      <c r="M395" s="50">
        <v>0</v>
      </c>
      <c r="N395" s="50">
        <v>0</v>
      </c>
      <c r="O395" s="50">
        <v>0</v>
      </c>
      <c r="P395" s="13">
        <v>0</v>
      </c>
      <c r="Q395" s="13">
        <v>0</v>
      </c>
      <c r="R395" s="13">
        <v>3</v>
      </c>
      <c r="T395" s="35">
        <f t="shared" si="18"/>
        <v>0</v>
      </c>
      <c r="U395" s="36">
        <f t="shared" si="19"/>
        <v>0</v>
      </c>
      <c r="W395" s="20">
        <f t="shared" ref="W395:W458" si="20">VALUE(IF($B395&lt;499999999,MID($B395,1,3)*1000+MID($B395,4,3),MID($B395,1,4)*1000+MID($B395,5,3)))</f>
        <v>464168</v>
      </c>
    </row>
    <row r="396" spans="1:23" x14ac:dyDescent="0.2">
      <c r="A396" s="20">
        <v>464</v>
      </c>
      <c r="B396" s="2">
        <v>464168229</v>
      </c>
      <c r="C396" s="5" t="s">
        <v>58</v>
      </c>
      <c r="D396" s="50">
        <v>0</v>
      </c>
      <c r="E396" s="50">
        <v>0</v>
      </c>
      <c r="F396" s="50">
        <v>0</v>
      </c>
      <c r="G396" s="50">
        <v>2</v>
      </c>
      <c r="H396" s="50">
        <v>3</v>
      </c>
      <c r="I396" s="50">
        <v>0</v>
      </c>
      <c r="J396" s="50">
        <v>0.1875</v>
      </c>
      <c r="K396" s="50"/>
      <c r="L396" s="50">
        <v>0</v>
      </c>
      <c r="M396" s="50">
        <v>0</v>
      </c>
      <c r="N396" s="50">
        <v>0</v>
      </c>
      <c r="O396" s="50">
        <v>0</v>
      </c>
      <c r="P396" s="13">
        <v>2</v>
      </c>
      <c r="Q396" s="13">
        <v>0</v>
      </c>
      <c r="R396" s="13">
        <v>5</v>
      </c>
      <c r="T396" s="35">
        <f t="shared" si="18"/>
        <v>2</v>
      </c>
      <c r="U396" s="36">
        <f t="shared" si="19"/>
        <v>0.4</v>
      </c>
      <c r="W396" s="20">
        <f t="shared" si="20"/>
        <v>464168</v>
      </c>
    </row>
    <row r="397" spans="1:23" x14ac:dyDescent="0.2">
      <c r="A397" s="20">
        <v>464</v>
      </c>
      <c r="B397" s="2">
        <v>464168258</v>
      </c>
      <c r="C397" s="5" t="s">
        <v>58</v>
      </c>
      <c r="D397" s="50">
        <v>0</v>
      </c>
      <c r="E397" s="50">
        <v>0</v>
      </c>
      <c r="F397" s="50">
        <v>0</v>
      </c>
      <c r="G397" s="50">
        <v>1</v>
      </c>
      <c r="H397" s="50">
        <v>3</v>
      </c>
      <c r="I397" s="50">
        <v>0</v>
      </c>
      <c r="J397" s="50">
        <v>0.15</v>
      </c>
      <c r="K397" s="50"/>
      <c r="L397" s="50">
        <v>0</v>
      </c>
      <c r="M397" s="50">
        <v>0</v>
      </c>
      <c r="N397" s="50">
        <v>0</v>
      </c>
      <c r="O397" s="50">
        <v>0</v>
      </c>
      <c r="P397" s="13">
        <v>1</v>
      </c>
      <c r="Q397" s="13">
        <v>0</v>
      </c>
      <c r="R397" s="13">
        <v>4</v>
      </c>
      <c r="T397" s="35">
        <f t="shared" si="18"/>
        <v>1</v>
      </c>
      <c r="U397" s="36">
        <f t="shared" si="19"/>
        <v>0.25</v>
      </c>
      <c r="W397" s="20">
        <f t="shared" si="20"/>
        <v>464168</v>
      </c>
    </row>
    <row r="398" spans="1:23" x14ac:dyDescent="0.2">
      <c r="A398" s="20">
        <v>464</v>
      </c>
      <c r="B398" s="2">
        <v>464168262</v>
      </c>
      <c r="C398" s="5" t="s">
        <v>58</v>
      </c>
      <c r="D398" s="50">
        <v>0</v>
      </c>
      <c r="E398" s="50">
        <v>0</v>
      </c>
      <c r="F398" s="50">
        <v>0</v>
      </c>
      <c r="G398" s="50">
        <v>1</v>
      </c>
      <c r="H398" s="50">
        <v>2</v>
      </c>
      <c r="I398" s="50">
        <v>0</v>
      </c>
      <c r="J398" s="50">
        <v>0.1125</v>
      </c>
      <c r="K398" s="50"/>
      <c r="L398" s="50">
        <v>0</v>
      </c>
      <c r="M398" s="50">
        <v>0</v>
      </c>
      <c r="N398" s="50">
        <v>0</v>
      </c>
      <c r="O398" s="50">
        <v>0</v>
      </c>
      <c r="P398" s="13">
        <v>0</v>
      </c>
      <c r="Q398" s="13">
        <v>0</v>
      </c>
      <c r="R398" s="13">
        <v>3</v>
      </c>
      <c r="T398" s="35">
        <f t="shared" si="18"/>
        <v>0</v>
      </c>
      <c r="U398" s="36">
        <f t="shared" si="19"/>
        <v>0</v>
      </c>
      <c r="W398" s="20">
        <f t="shared" si="20"/>
        <v>464168</v>
      </c>
    </row>
    <row r="399" spans="1:23" x14ac:dyDescent="0.2">
      <c r="A399" s="20">
        <v>464</v>
      </c>
      <c r="B399" s="2">
        <v>464168291</v>
      </c>
      <c r="C399" s="5" t="s">
        <v>58</v>
      </c>
      <c r="D399" s="50">
        <v>0</v>
      </c>
      <c r="E399" s="50">
        <v>0</v>
      </c>
      <c r="F399" s="50">
        <v>0</v>
      </c>
      <c r="G399" s="50">
        <v>1</v>
      </c>
      <c r="H399" s="50">
        <v>11</v>
      </c>
      <c r="I399" s="50">
        <v>0</v>
      </c>
      <c r="J399" s="50">
        <v>0.45</v>
      </c>
      <c r="K399" s="50"/>
      <c r="L399" s="50">
        <v>0</v>
      </c>
      <c r="M399" s="50">
        <v>0</v>
      </c>
      <c r="N399" s="50">
        <v>0</v>
      </c>
      <c r="O399" s="50">
        <v>0</v>
      </c>
      <c r="P399" s="13">
        <v>0</v>
      </c>
      <c r="Q399" s="13">
        <v>0</v>
      </c>
      <c r="R399" s="13">
        <v>12</v>
      </c>
      <c r="T399" s="35">
        <f t="shared" si="18"/>
        <v>0</v>
      </c>
      <c r="U399" s="36">
        <f t="shared" si="19"/>
        <v>0</v>
      </c>
      <c r="W399" s="20">
        <f t="shared" si="20"/>
        <v>464168</v>
      </c>
    </row>
    <row r="400" spans="1:23" x14ac:dyDescent="0.2">
      <c r="A400" s="20">
        <v>466</v>
      </c>
      <c r="B400" s="2">
        <v>466700096</v>
      </c>
      <c r="C400" s="5" t="s">
        <v>59</v>
      </c>
      <c r="D400" s="50">
        <v>0</v>
      </c>
      <c r="E400" s="50">
        <v>0</v>
      </c>
      <c r="F400" s="50">
        <v>0</v>
      </c>
      <c r="G400" s="50">
        <v>0</v>
      </c>
      <c r="H400" s="50">
        <v>0</v>
      </c>
      <c r="I400" s="50">
        <v>4</v>
      </c>
      <c r="J400" s="50">
        <v>0.15</v>
      </c>
      <c r="K400" s="50"/>
      <c r="L400" s="50">
        <v>0</v>
      </c>
      <c r="M400" s="50">
        <v>0</v>
      </c>
      <c r="N400" s="50">
        <v>0</v>
      </c>
      <c r="O400" s="50">
        <v>0</v>
      </c>
      <c r="P400" s="13">
        <v>0</v>
      </c>
      <c r="Q400" s="13">
        <v>0</v>
      </c>
      <c r="R400" s="13">
        <v>4</v>
      </c>
      <c r="T400" s="35">
        <f t="shared" si="18"/>
        <v>0</v>
      </c>
      <c r="U400" s="36">
        <f t="shared" si="19"/>
        <v>0</v>
      </c>
      <c r="W400" s="20">
        <f t="shared" si="20"/>
        <v>466700</v>
      </c>
    </row>
    <row r="401" spans="1:23" x14ac:dyDescent="0.2">
      <c r="A401" s="20">
        <v>466</v>
      </c>
      <c r="B401" s="2">
        <v>466700700</v>
      </c>
      <c r="C401" s="5" t="s">
        <v>59</v>
      </c>
      <c r="D401" s="50">
        <v>0</v>
      </c>
      <c r="E401" s="50">
        <v>0</v>
      </c>
      <c r="F401" s="50">
        <v>0</v>
      </c>
      <c r="G401" s="50">
        <v>0</v>
      </c>
      <c r="H401" s="50">
        <v>0</v>
      </c>
      <c r="I401" s="50">
        <v>37</v>
      </c>
      <c r="J401" s="50">
        <v>1.5</v>
      </c>
      <c r="K401" s="50"/>
      <c r="L401" s="50">
        <v>0</v>
      </c>
      <c r="M401" s="50">
        <v>0</v>
      </c>
      <c r="N401" s="50">
        <v>3</v>
      </c>
      <c r="O401" s="50">
        <v>0</v>
      </c>
      <c r="P401" s="13">
        <v>0</v>
      </c>
      <c r="Q401" s="13">
        <v>16</v>
      </c>
      <c r="R401" s="13">
        <v>40</v>
      </c>
      <c r="T401" s="35">
        <f t="shared" si="18"/>
        <v>16</v>
      </c>
      <c r="U401" s="36">
        <f t="shared" si="19"/>
        <v>0.4</v>
      </c>
      <c r="W401" s="20">
        <f t="shared" si="20"/>
        <v>466700</v>
      </c>
    </row>
    <row r="402" spans="1:23" x14ac:dyDescent="0.2">
      <c r="A402" s="20">
        <v>466</v>
      </c>
      <c r="B402" s="2">
        <v>466774089</v>
      </c>
      <c r="C402" s="5" t="s">
        <v>59</v>
      </c>
      <c r="D402" s="50">
        <v>0</v>
      </c>
      <c r="E402" s="50">
        <v>0</v>
      </c>
      <c r="F402" s="50">
        <v>2</v>
      </c>
      <c r="G402" s="50">
        <v>17</v>
      </c>
      <c r="H402" s="50">
        <v>8</v>
      </c>
      <c r="I402" s="50">
        <v>0</v>
      </c>
      <c r="J402" s="50">
        <v>1.05</v>
      </c>
      <c r="K402" s="50"/>
      <c r="L402" s="50">
        <v>0</v>
      </c>
      <c r="M402" s="50">
        <v>0</v>
      </c>
      <c r="N402" s="50">
        <v>1</v>
      </c>
      <c r="O402" s="50">
        <v>0</v>
      </c>
      <c r="P402" s="13">
        <v>7</v>
      </c>
      <c r="Q402" s="13">
        <v>0</v>
      </c>
      <c r="R402" s="13">
        <v>28</v>
      </c>
      <c r="T402" s="35">
        <f t="shared" si="18"/>
        <v>7</v>
      </c>
      <c r="U402" s="36">
        <f t="shared" si="19"/>
        <v>0.25</v>
      </c>
      <c r="W402" s="20">
        <f t="shared" si="20"/>
        <v>466774</v>
      </c>
    </row>
    <row r="403" spans="1:23" x14ac:dyDescent="0.2">
      <c r="A403" s="20">
        <v>466</v>
      </c>
      <c r="B403" s="2">
        <v>466774096</v>
      </c>
      <c r="C403" s="5" t="s">
        <v>59</v>
      </c>
      <c r="D403" s="50">
        <v>0</v>
      </c>
      <c r="E403" s="50">
        <v>0</v>
      </c>
      <c r="F403" s="50">
        <v>0</v>
      </c>
      <c r="G403" s="50">
        <v>1</v>
      </c>
      <c r="H403" s="50">
        <v>1</v>
      </c>
      <c r="I403" s="50">
        <v>0</v>
      </c>
      <c r="J403" s="50">
        <v>7.4999999999999997E-2</v>
      </c>
      <c r="K403" s="50"/>
      <c r="L403" s="50">
        <v>0</v>
      </c>
      <c r="M403" s="50">
        <v>0</v>
      </c>
      <c r="N403" s="50">
        <v>0</v>
      </c>
      <c r="O403" s="50">
        <v>0</v>
      </c>
      <c r="P403" s="13">
        <v>0</v>
      </c>
      <c r="Q403" s="13">
        <v>0</v>
      </c>
      <c r="R403" s="13">
        <v>2</v>
      </c>
      <c r="T403" s="35">
        <f t="shared" si="18"/>
        <v>0</v>
      </c>
      <c r="U403" s="36">
        <f t="shared" si="19"/>
        <v>0</v>
      </c>
      <c r="W403" s="20">
        <f t="shared" si="20"/>
        <v>466774</v>
      </c>
    </row>
    <row r="404" spans="1:23" x14ac:dyDescent="0.2">
      <c r="A404" s="20">
        <v>466</v>
      </c>
      <c r="B404" s="2">
        <v>466774221</v>
      </c>
      <c r="C404" s="5" t="s">
        <v>59</v>
      </c>
      <c r="D404" s="50">
        <v>0</v>
      </c>
      <c r="E404" s="50">
        <v>0</v>
      </c>
      <c r="F404" s="50">
        <v>3</v>
      </c>
      <c r="G404" s="50">
        <v>15</v>
      </c>
      <c r="H404" s="50">
        <v>9</v>
      </c>
      <c r="I404" s="50">
        <v>0</v>
      </c>
      <c r="J404" s="50">
        <v>1.0874999999999999</v>
      </c>
      <c r="K404" s="50"/>
      <c r="L404" s="50">
        <v>0</v>
      </c>
      <c r="M404" s="50">
        <v>0</v>
      </c>
      <c r="N404" s="50">
        <v>2</v>
      </c>
      <c r="O404" s="50">
        <v>0</v>
      </c>
      <c r="P404" s="13">
        <v>7</v>
      </c>
      <c r="Q404" s="13">
        <v>2</v>
      </c>
      <c r="R404" s="13">
        <v>29</v>
      </c>
      <c r="T404" s="35">
        <f t="shared" si="18"/>
        <v>9</v>
      </c>
      <c r="U404" s="36">
        <f t="shared" si="19"/>
        <v>0.31034482758620691</v>
      </c>
      <c r="W404" s="20">
        <f t="shared" si="20"/>
        <v>466774</v>
      </c>
    </row>
    <row r="405" spans="1:23" x14ac:dyDescent="0.2">
      <c r="A405" s="20">
        <v>466</v>
      </c>
      <c r="B405" s="2">
        <v>466774296</v>
      </c>
      <c r="C405" s="5" t="s">
        <v>59</v>
      </c>
      <c r="D405" s="50">
        <v>0</v>
      </c>
      <c r="E405" s="50">
        <v>0</v>
      </c>
      <c r="F405" s="50">
        <v>2</v>
      </c>
      <c r="G405" s="50">
        <v>12</v>
      </c>
      <c r="H405" s="50">
        <v>16</v>
      </c>
      <c r="I405" s="50">
        <v>0</v>
      </c>
      <c r="J405" s="50">
        <v>1.2749999999999999</v>
      </c>
      <c r="K405" s="50"/>
      <c r="L405" s="50">
        <v>0</v>
      </c>
      <c r="M405" s="50">
        <v>0</v>
      </c>
      <c r="N405" s="50">
        <v>4</v>
      </c>
      <c r="O405" s="50">
        <v>0</v>
      </c>
      <c r="P405" s="13">
        <v>6</v>
      </c>
      <c r="Q405" s="13">
        <v>0</v>
      </c>
      <c r="R405" s="13">
        <v>34</v>
      </c>
      <c r="T405" s="35">
        <f t="shared" si="18"/>
        <v>6</v>
      </c>
      <c r="U405" s="36">
        <f t="shared" si="19"/>
        <v>0.17647058823529413</v>
      </c>
      <c r="W405" s="20">
        <f t="shared" si="20"/>
        <v>466774</v>
      </c>
    </row>
    <row r="406" spans="1:23" x14ac:dyDescent="0.2">
      <c r="A406" s="20">
        <v>466</v>
      </c>
      <c r="B406" s="2">
        <v>466774774</v>
      </c>
      <c r="C406" s="5" t="s">
        <v>59</v>
      </c>
      <c r="D406" s="50">
        <v>0</v>
      </c>
      <c r="E406" s="50">
        <v>0</v>
      </c>
      <c r="F406" s="50">
        <v>3</v>
      </c>
      <c r="G406" s="50">
        <v>22</v>
      </c>
      <c r="H406" s="50">
        <v>15</v>
      </c>
      <c r="I406" s="50">
        <v>0</v>
      </c>
      <c r="J406" s="50">
        <v>1.5</v>
      </c>
      <c r="K406" s="50"/>
      <c r="L406" s="50">
        <v>0</v>
      </c>
      <c r="M406" s="50">
        <v>0</v>
      </c>
      <c r="N406" s="50">
        <v>0</v>
      </c>
      <c r="O406" s="50">
        <v>0</v>
      </c>
      <c r="P406" s="13">
        <v>9</v>
      </c>
      <c r="Q406" s="13">
        <v>1</v>
      </c>
      <c r="R406" s="13">
        <v>40</v>
      </c>
      <c r="T406" s="35">
        <f t="shared" si="18"/>
        <v>10</v>
      </c>
      <c r="U406" s="36">
        <f t="shared" si="19"/>
        <v>0.25</v>
      </c>
      <c r="W406" s="20">
        <f t="shared" si="20"/>
        <v>466774</v>
      </c>
    </row>
    <row r="407" spans="1:23" x14ac:dyDescent="0.2">
      <c r="A407" s="20">
        <v>469</v>
      </c>
      <c r="B407" s="2">
        <v>469035035</v>
      </c>
      <c r="C407" s="5" t="s">
        <v>60</v>
      </c>
      <c r="D407" s="50">
        <v>19</v>
      </c>
      <c r="E407" s="50">
        <v>0</v>
      </c>
      <c r="F407" s="50">
        <v>14</v>
      </c>
      <c r="G407" s="50">
        <v>69</v>
      </c>
      <c r="H407" s="50">
        <v>203</v>
      </c>
      <c r="I407" s="50">
        <v>276</v>
      </c>
      <c r="J407" s="50">
        <v>31.462499999999999</v>
      </c>
      <c r="K407" s="50"/>
      <c r="L407" s="50">
        <v>34</v>
      </c>
      <c r="M407" s="50">
        <v>0</v>
      </c>
      <c r="N407" s="50">
        <v>277</v>
      </c>
      <c r="O407" s="50">
        <v>0</v>
      </c>
      <c r="P407" s="13">
        <v>435</v>
      </c>
      <c r="Q407" s="13">
        <v>259</v>
      </c>
      <c r="R407" s="13">
        <v>866</v>
      </c>
      <c r="T407" s="35">
        <f t="shared" si="18"/>
        <v>694</v>
      </c>
      <c r="U407" s="36">
        <f t="shared" si="19"/>
        <v>0.80138568129330257</v>
      </c>
      <c r="W407" s="20">
        <f t="shared" si="20"/>
        <v>469035</v>
      </c>
    </row>
    <row r="408" spans="1:23" x14ac:dyDescent="0.2">
      <c r="A408" s="20">
        <v>469</v>
      </c>
      <c r="B408" s="2">
        <v>469035044</v>
      </c>
      <c r="C408" s="5" t="s">
        <v>60</v>
      </c>
      <c r="D408" s="50">
        <v>0</v>
      </c>
      <c r="E408" s="50">
        <v>0</v>
      </c>
      <c r="F408" s="50">
        <v>0</v>
      </c>
      <c r="G408" s="50">
        <v>0</v>
      </c>
      <c r="H408" s="50">
        <v>0</v>
      </c>
      <c r="I408" s="50">
        <v>1</v>
      </c>
      <c r="J408" s="50">
        <v>3.7499999999999999E-2</v>
      </c>
      <c r="K408" s="50"/>
      <c r="L408" s="50">
        <v>0</v>
      </c>
      <c r="M408" s="50">
        <v>0</v>
      </c>
      <c r="N408" s="50">
        <v>0</v>
      </c>
      <c r="O408" s="50">
        <v>0</v>
      </c>
      <c r="P408" s="13">
        <v>0</v>
      </c>
      <c r="Q408" s="13">
        <v>1</v>
      </c>
      <c r="R408" s="13">
        <v>1</v>
      </c>
      <c r="T408" s="35">
        <f t="shared" si="18"/>
        <v>1</v>
      </c>
      <c r="U408" s="36">
        <f t="shared" si="19"/>
        <v>1</v>
      </c>
      <c r="W408" s="20">
        <f t="shared" si="20"/>
        <v>469035</v>
      </c>
    </row>
    <row r="409" spans="1:23" x14ac:dyDescent="0.2">
      <c r="A409" s="20">
        <v>469</v>
      </c>
      <c r="B409" s="2">
        <v>469035057</v>
      </c>
      <c r="C409" s="5" t="s">
        <v>60</v>
      </c>
      <c r="D409" s="50">
        <v>0</v>
      </c>
      <c r="E409" s="50">
        <v>0</v>
      </c>
      <c r="F409" s="50">
        <v>0</v>
      </c>
      <c r="G409" s="50">
        <v>1</v>
      </c>
      <c r="H409" s="50">
        <v>0</v>
      </c>
      <c r="I409" s="50">
        <v>0</v>
      </c>
      <c r="J409" s="50">
        <v>3.7499999999999999E-2</v>
      </c>
      <c r="K409" s="50"/>
      <c r="L409" s="50">
        <v>0</v>
      </c>
      <c r="M409" s="50">
        <v>0</v>
      </c>
      <c r="N409" s="50">
        <v>0</v>
      </c>
      <c r="O409" s="50">
        <v>0</v>
      </c>
      <c r="P409" s="13">
        <v>1</v>
      </c>
      <c r="Q409" s="13">
        <v>0</v>
      </c>
      <c r="R409" s="13">
        <v>1</v>
      </c>
      <c r="T409" s="35">
        <f t="shared" si="18"/>
        <v>1</v>
      </c>
      <c r="U409" s="36">
        <f t="shared" si="19"/>
        <v>1</v>
      </c>
      <c r="W409" s="20">
        <f t="shared" si="20"/>
        <v>469035</v>
      </c>
    </row>
    <row r="410" spans="1:23" x14ac:dyDescent="0.2">
      <c r="A410" s="20">
        <v>469</v>
      </c>
      <c r="B410" s="2">
        <v>469035243</v>
      </c>
      <c r="C410" s="5" t="s">
        <v>60</v>
      </c>
      <c r="D410" s="50">
        <v>0</v>
      </c>
      <c r="E410" s="50">
        <v>0</v>
      </c>
      <c r="F410" s="50">
        <v>0</v>
      </c>
      <c r="G410" s="50">
        <v>0</v>
      </c>
      <c r="H410" s="50">
        <v>0</v>
      </c>
      <c r="I410" s="50">
        <v>1</v>
      </c>
      <c r="J410" s="50">
        <v>3.7499999999999999E-2</v>
      </c>
      <c r="K410" s="50"/>
      <c r="L410" s="50">
        <v>0</v>
      </c>
      <c r="M410" s="50">
        <v>0</v>
      </c>
      <c r="N410" s="50">
        <v>0</v>
      </c>
      <c r="O410" s="50">
        <v>0</v>
      </c>
      <c r="P410" s="13">
        <v>0</v>
      </c>
      <c r="Q410" s="13">
        <v>1</v>
      </c>
      <c r="R410" s="13">
        <v>1</v>
      </c>
      <c r="T410" s="35">
        <f t="shared" si="18"/>
        <v>1</v>
      </c>
      <c r="U410" s="36">
        <f t="shared" si="19"/>
        <v>1</v>
      </c>
      <c r="W410" s="20">
        <f t="shared" si="20"/>
        <v>469035</v>
      </c>
    </row>
    <row r="411" spans="1:23" x14ac:dyDescent="0.2">
      <c r="A411" s="20">
        <v>470</v>
      </c>
      <c r="B411" s="2">
        <v>470165035</v>
      </c>
      <c r="C411" s="5" t="s">
        <v>61</v>
      </c>
      <c r="D411" s="50">
        <v>0</v>
      </c>
      <c r="E411" s="50">
        <v>0</v>
      </c>
      <c r="F411" s="50">
        <v>0</v>
      </c>
      <c r="G411" s="50">
        <v>1</v>
      </c>
      <c r="H411" s="50">
        <v>0</v>
      </c>
      <c r="I411" s="50">
        <v>0</v>
      </c>
      <c r="J411" s="50">
        <v>3.7499999999999999E-2</v>
      </c>
      <c r="K411" s="50"/>
      <c r="L411" s="50">
        <v>0</v>
      </c>
      <c r="M411" s="50">
        <v>0</v>
      </c>
      <c r="N411" s="50">
        <v>0</v>
      </c>
      <c r="O411" s="50">
        <v>0</v>
      </c>
      <c r="P411" s="13">
        <v>0</v>
      </c>
      <c r="Q411" s="13">
        <v>0</v>
      </c>
      <c r="R411" s="13">
        <v>1</v>
      </c>
      <c r="T411" s="35">
        <f t="shared" si="18"/>
        <v>0</v>
      </c>
      <c r="U411" s="36">
        <f t="shared" si="19"/>
        <v>0</v>
      </c>
      <c r="W411" s="20">
        <f t="shared" si="20"/>
        <v>470165</v>
      </c>
    </row>
    <row r="412" spans="1:23" x14ac:dyDescent="0.2">
      <c r="A412" s="20">
        <v>470</v>
      </c>
      <c r="B412" s="2">
        <v>470165057</v>
      </c>
      <c r="C412" s="5" t="s">
        <v>61</v>
      </c>
      <c r="D412" s="50">
        <v>0</v>
      </c>
      <c r="E412" s="50">
        <v>0</v>
      </c>
      <c r="F412" s="50">
        <v>1</v>
      </c>
      <c r="G412" s="50">
        <v>1</v>
      </c>
      <c r="H412" s="50">
        <v>1</v>
      </c>
      <c r="I412" s="50">
        <v>1</v>
      </c>
      <c r="J412" s="50">
        <v>0.15</v>
      </c>
      <c r="K412" s="50"/>
      <c r="L412" s="50">
        <v>0</v>
      </c>
      <c r="M412" s="50">
        <v>0</v>
      </c>
      <c r="N412" s="50">
        <v>0</v>
      </c>
      <c r="O412" s="50">
        <v>0</v>
      </c>
      <c r="P412" s="13">
        <v>1</v>
      </c>
      <c r="Q412" s="13">
        <v>1</v>
      </c>
      <c r="R412" s="13">
        <v>4</v>
      </c>
      <c r="T412" s="35">
        <f t="shared" si="18"/>
        <v>2</v>
      </c>
      <c r="U412" s="36">
        <f t="shared" si="19"/>
        <v>0.5</v>
      </c>
      <c r="W412" s="20">
        <f t="shared" si="20"/>
        <v>470165</v>
      </c>
    </row>
    <row r="413" spans="1:23" x14ac:dyDescent="0.2">
      <c r="A413" s="20">
        <v>470</v>
      </c>
      <c r="B413" s="2">
        <v>470165093</v>
      </c>
      <c r="C413" s="5" t="s">
        <v>61</v>
      </c>
      <c r="D413" s="50">
        <v>0</v>
      </c>
      <c r="E413" s="50">
        <v>0</v>
      </c>
      <c r="F413" s="50">
        <v>28</v>
      </c>
      <c r="G413" s="50">
        <v>70</v>
      </c>
      <c r="H413" s="50">
        <v>44</v>
      </c>
      <c r="I413" s="50">
        <v>73</v>
      </c>
      <c r="J413" s="50">
        <v>8.0625</v>
      </c>
      <c r="K413" s="50"/>
      <c r="L413" s="50">
        <v>0</v>
      </c>
      <c r="M413" s="50">
        <v>0</v>
      </c>
      <c r="N413" s="50">
        <v>0</v>
      </c>
      <c r="O413" s="50">
        <v>0</v>
      </c>
      <c r="P413" s="13">
        <v>44</v>
      </c>
      <c r="Q413" s="13">
        <v>33</v>
      </c>
      <c r="R413" s="13">
        <v>215</v>
      </c>
      <c r="T413" s="35">
        <f t="shared" si="18"/>
        <v>77</v>
      </c>
      <c r="U413" s="36">
        <f t="shared" si="19"/>
        <v>0.35813953488372091</v>
      </c>
      <c r="W413" s="20">
        <f t="shared" si="20"/>
        <v>470165</v>
      </c>
    </row>
    <row r="414" spans="1:23" x14ac:dyDescent="0.2">
      <c r="A414" s="20">
        <v>470</v>
      </c>
      <c r="B414" s="2">
        <v>470165163</v>
      </c>
      <c r="C414" s="5" t="s">
        <v>61</v>
      </c>
      <c r="D414" s="50">
        <v>0</v>
      </c>
      <c r="E414" s="50">
        <v>0</v>
      </c>
      <c r="F414" s="50">
        <v>0</v>
      </c>
      <c r="G414" s="50">
        <v>2</v>
      </c>
      <c r="H414" s="50">
        <v>2</v>
      </c>
      <c r="I414" s="50">
        <v>8</v>
      </c>
      <c r="J414" s="50">
        <v>0.45</v>
      </c>
      <c r="K414" s="50"/>
      <c r="L414" s="50">
        <v>0</v>
      </c>
      <c r="M414" s="50">
        <v>0</v>
      </c>
      <c r="N414" s="50">
        <v>0</v>
      </c>
      <c r="O414" s="50">
        <v>0</v>
      </c>
      <c r="P414" s="13">
        <v>2</v>
      </c>
      <c r="Q414" s="13">
        <v>4</v>
      </c>
      <c r="R414" s="13">
        <v>12</v>
      </c>
      <c r="T414" s="35">
        <f t="shared" si="18"/>
        <v>6</v>
      </c>
      <c r="U414" s="36">
        <f t="shared" si="19"/>
        <v>0.5</v>
      </c>
      <c r="W414" s="20">
        <f t="shared" si="20"/>
        <v>470165</v>
      </c>
    </row>
    <row r="415" spans="1:23" x14ac:dyDescent="0.2">
      <c r="A415" s="20">
        <v>470</v>
      </c>
      <c r="B415" s="2">
        <v>470165164</v>
      </c>
      <c r="C415" s="5" t="s">
        <v>61</v>
      </c>
      <c r="D415" s="50">
        <v>0</v>
      </c>
      <c r="E415" s="50">
        <v>0</v>
      </c>
      <c r="F415" s="50">
        <v>0</v>
      </c>
      <c r="G415" s="50">
        <v>2</v>
      </c>
      <c r="H415" s="50">
        <v>1</v>
      </c>
      <c r="I415" s="50">
        <v>0</v>
      </c>
      <c r="J415" s="50">
        <v>0.1125</v>
      </c>
      <c r="K415" s="50"/>
      <c r="L415" s="50">
        <v>0</v>
      </c>
      <c r="M415" s="50">
        <v>0</v>
      </c>
      <c r="N415" s="50">
        <v>0</v>
      </c>
      <c r="O415" s="50">
        <v>0</v>
      </c>
      <c r="P415" s="13">
        <v>0</v>
      </c>
      <c r="Q415" s="13">
        <v>0</v>
      </c>
      <c r="R415" s="13">
        <v>3</v>
      </c>
      <c r="T415" s="35">
        <f t="shared" si="18"/>
        <v>0</v>
      </c>
      <c r="U415" s="36">
        <f t="shared" si="19"/>
        <v>0</v>
      </c>
      <c r="W415" s="20">
        <f t="shared" si="20"/>
        <v>470165</v>
      </c>
    </row>
    <row r="416" spans="1:23" x14ac:dyDescent="0.2">
      <c r="A416" s="20">
        <v>470</v>
      </c>
      <c r="B416" s="2">
        <v>470165165</v>
      </c>
      <c r="C416" s="5" t="s">
        <v>61</v>
      </c>
      <c r="D416" s="50">
        <v>0</v>
      </c>
      <c r="E416" s="50">
        <v>0</v>
      </c>
      <c r="F416" s="50">
        <v>58</v>
      </c>
      <c r="G416" s="50">
        <v>301</v>
      </c>
      <c r="H416" s="50">
        <v>132</v>
      </c>
      <c r="I416" s="50">
        <v>154</v>
      </c>
      <c r="J416" s="50">
        <v>24.1875</v>
      </c>
      <c r="K416" s="50"/>
      <c r="L416" s="50">
        <v>0</v>
      </c>
      <c r="M416" s="50">
        <v>0</v>
      </c>
      <c r="N416" s="50">
        <v>0</v>
      </c>
      <c r="O416" s="50">
        <v>0</v>
      </c>
      <c r="P416" s="13">
        <v>151</v>
      </c>
      <c r="Q416" s="13">
        <v>72</v>
      </c>
      <c r="R416" s="13">
        <v>645</v>
      </c>
      <c r="T416" s="35">
        <f t="shared" si="18"/>
        <v>223</v>
      </c>
      <c r="U416" s="36">
        <f t="shared" si="19"/>
        <v>0.34573643410852711</v>
      </c>
      <c r="W416" s="20">
        <f t="shared" si="20"/>
        <v>470165</v>
      </c>
    </row>
    <row r="417" spans="1:23" x14ac:dyDescent="0.2">
      <c r="A417" s="20">
        <v>470</v>
      </c>
      <c r="B417" s="2">
        <v>470165176</v>
      </c>
      <c r="C417" s="5" t="s">
        <v>61</v>
      </c>
      <c r="D417" s="50">
        <v>0</v>
      </c>
      <c r="E417" s="50">
        <v>0</v>
      </c>
      <c r="F417" s="50">
        <v>13</v>
      </c>
      <c r="G417" s="50">
        <v>86</v>
      </c>
      <c r="H417" s="50">
        <v>50</v>
      </c>
      <c r="I417" s="50">
        <v>44</v>
      </c>
      <c r="J417" s="50">
        <v>7.2374999999999998</v>
      </c>
      <c r="K417" s="50"/>
      <c r="L417" s="50">
        <v>0</v>
      </c>
      <c r="M417" s="50">
        <v>0</v>
      </c>
      <c r="N417" s="50">
        <v>0</v>
      </c>
      <c r="O417" s="50">
        <v>0</v>
      </c>
      <c r="P417" s="13">
        <v>24</v>
      </c>
      <c r="Q417" s="13">
        <v>13</v>
      </c>
      <c r="R417" s="13">
        <v>193</v>
      </c>
      <c r="T417" s="35">
        <f t="shared" si="18"/>
        <v>37</v>
      </c>
      <c r="U417" s="36">
        <f t="shared" si="19"/>
        <v>0.19170984455958548</v>
      </c>
      <c r="W417" s="20">
        <f t="shared" si="20"/>
        <v>470165</v>
      </c>
    </row>
    <row r="418" spans="1:23" x14ac:dyDescent="0.2">
      <c r="A418" s="20">
        <v>470</v>
      </c>
      <c r="B418" s="2">
        <v>470165178</v>
      </c>
      <c r="C418" s="5" t="s">
        <v>61</v>
      </c>
      <c r="D418" s="50">
        <v>0</v>
      </c>
      <c r="E418" s="50">
        <v>0</v>
      </c>
      <c r="F418" s="50">
        <v>22</v>
      </c>
      <c r="G418" s="50">
        <v>106</v>
      </c>
      <c r="H418" s="50">
        <v>73</v>
      </c>
      <c r="I418" s="50">
        <v>63</v>
      </c>
      <c r="J418" s="50">
        <v>9.9</v>
      </c>
      <c r="K418" s="50"/>
      <c r="L418" s="50">
        <v>0</v>
      </c>
      <c r="M418" s="50">
        <v>0</v>
      </c>
      <c r="N418" s="50">
        <v>0</v>
      </c>
      <c r="O418" s="50">
        <v>0</v>
      </c>
      <c r="P418" s="13">
        <v>18</v>
      </c>
      <c r="Q418" s="13">
        <v>7</v>
      </c>
      <c r="R418" s="13">
        <v>264</v>
      </c>
      <c r="T418" s="35">
        <f t="shared" si="18"/>
        <v>25</v>
      </c>
      <c r="U418" s="36">
        <f t="shared" si="19"/>
        <v>9.4696969696969696E-2</v>
      </c>
      <c r="W418" s="20">
        <f t="shared" si="20"/>
        <v>470165</v>
      </c>
    </row>
    <row r="419" spans="1:23" x14ac:dyDescent="0.2">
      <c r="A419" s="20">
        <v>470</v>
      </c>
      <c r="B419" s="2">
        <v>470165229</v>
      </c>
      <c r="C419" s="5" t="s">
        <v>61</v>
      </c>
      <c r="D419" s="50">
        <v>0</v>
      </c>
      <c r="E419" s="50">
        <v>0</v>
      </c>
      <c r="F419" s="50">
        <v>0</v>
      </c>
      <c r="G419" s="50">
        <v>2</v>
      </c>
      <c r="H419" s="50">
        <v>2</v>
      </c>
      <c r="I419" s="50">
        <v>2</v>
      </c>
      <c r="J419" s="50">
        <v>0.22500000000000001</v>
      </c>
      <c r="K419" s="50"/>
      <c r="L419" s="50">
        <v>0</v>
      </c>
      <c r="M419" s="50">
        <v>0</v>
      </c>
      <c r="N419" s="50">
        <v>0</v>
      </c>
      <c r="O419" s="50">
        <v>0</v>
      </c>
      <c r="P419" s="13">
        <v>0</v>
      </c>
      <c r="Q419" s="13">
        <v>0</v>
      </c>
      <c r="R419" s="13">
        <v>6</v>
      </c>
      <c r="T419" s="35">
        <f t="shared" si="18"/>
        <v>0</v>
      </c>
      <c r="U419" s="36">
        <f t="shared" si="19"/>
        <v>0</v>
      </c>
      <c r="W419" s="20">
        <f t="shared" si="20"/>
        <v>470165</v>
      </c>
    </row>
    <row r="420" spans="1:23" x14ac:dyDescent="0.2">
      <c r="A420" s="20">
        <v>470</v>
      </c>
      <c r="B420" s="2">
        <v>470165246</v>
      </c>
      <c r="C420" s="5" t="s">
        <v>61</v>
      </c>
      <c r="D420" s="50">
        <v>0</v>
      </c>
      <c r="E420" s="50">
        <v>0</v>
      </c>
      <c r="F420" s="50">
        <v>0</v>
      </c>
      <c r="G420" s="50">
        <v>0</v>
      </c>
      <c r="H420" s="50">
        <v>1</v>
      </c>
      <c r="I420" s="50">
        <v>1</v>
      </c>
      <c r="J420" s="50">
        <v>7.4999999999999997E-2</v>
      </c>
      <c r="K420" s="50"/>
      <c r="L420" s="50">
        <v>0</v>
      </c>
      <c r="M420" s="50">
        <v>0</v>
      </c>
      <c r="N420" s="50">
        <v>0</v>
      </c>
      <c r="O420" s="50">
        <v>0</v>
      </c>
      <c r="P420" s="13">
        <v>0</v>
      </c>
      <c r="Q420" s="13">
        <v>0</v>
      </c>
      <c r="R420" s="13">
        <v>2</v>
      </c>
      <c r="T420" s="35">
        <f t="shared" si="18"/>
        <v>0</v>
      </c>
      <c r="U420" s="36">
        <f t="shared" si="19"/>
        <v>0</v>
      </c>
      <c r="W420" s="20">
        <f t="shared" si="20"/>
        <v>470165</v>
      </c>
    </row>
    <row r="421" spans="1:23" x14ac:dyDescent="0.2">
      <c r="A421" s="20">
        <v>470</v>
      </c>
      <c r="B421" s="2">
        <v>470165248</v>
      </c>
      <c r="C421" s="5" t="s">
        <v>61</v>
      </c>
      <c r="D421" s="50">
        <v>0</v>
      </c>
      <c r="E421" s="50">
        <v>0</v>
      </c>
      <c r="F421" s="50">
        <v>0</v>
      </c>
      <c r="G421" s="50">
        <v>3</v>
      </c>
      <c r="H421" s="50">
        <v>1</v>
      </c>
      <c r="I421" s="50">
        <v>4</v>
      </c>
      <c r="J421" s="50">
        <v>0.3</v>
      </c>
      <c r="K421" s="50"/>
      <c r="L421" s="50">
        <v>0</v>
      </c>
      <c r="M421" s="50">
        <v>0</v>
      </c>
      <c r="N421" s="50">
        <v>0</v>
      </c>
      <c r="O421" s="50">
        <v>0</v>
      </c>
      <c r="P421" s="13">
        <v>0</v>
      </c>
      <c r="Q421" s="13">
        <v>2</v>
      </c>
      <c r="R421" s="13">
        <v>8</v>
      </c>
      <c r="T421" s="35">
        <f t="shared" si="18"/>
        <v>2</v>
      </c>
      <c r="U421" s="36">
        <f t="shared" si="19"/>
        <v>0.25</v>
      </c>
      <c r="W421" s="20">
        <f t="shared" si="20"/>
        <v>470165</v>
      </c>
    </row>
    <row r="422" spans="1:23" x14ac:dyDescent="0.2">
      <c r="A422" s="20">
        <v>470</v>
      </c>
      <c r="B422" s="2">
        <v>470165262</v>
      </c>
      <c r="C422" s="5" t="s">
        <v>61</v>
      </c>
      <c r="D422" s="50">
        <v>0</v>
      </c>
      <c r="E422" s="50">
        <v>0</v>
      </c>
      <c r="F422" s="50">
        <v>0</v>
      </c>
      <c r="G422" s="50">
        <v>11</v>
      </c>
      <c r="H422" s="50">
        <v>6</v>
      </c>
      <c r="I422" s="50">
        <v>17</v>
      </c>
      <c r="J422" s="50">
        <v>1.2749999999999999</v>
      </c>
      <c r="K422" s="50"/>
      <c r="L422" s="50">
        <v>0</v>
      </c>
      <c r="M422" s="50">
        <v>0</v>
      </c>
      <c r="N422" s="50">
        <v>0</v>
      </c>
      <c r="O422" s="50">
        <v>0</v>
      </c>
      <c r="P422" s="13">
        <v>4</v>
      </c>
      <c r="Q422" s="13">
        <v>2</v>
      </c>
      <c r="R422" s="13">
        <v>34</v>
      </c>
      <c r="T422" s="35">
        <f t="shared" si="18"/>
        <v>6</v>
      </c>
      <c r="U422" s="36">
        <f t="shared" si="19"/>
        <v>0.17647058823529413</v>
      </c>
      <c r="W422" s="20">
        <f t="shared" si="20"/>
        <v>470165</v>
      </c>
    </row>
    <row r="423" spans="1:23" x14ac:dyDescent="0.2">
      <c r="A423" s="20">
        <v>470</v>
      </c>
      <c r="B423" s="2">
        <v>470165274</v>
      </c>
      <c r="C423" s="5" t="s">
        <v>61</v>
      </c>
      <c r="D423" s="50">
        <v>0</v>
      </c>
      <c r="E423" s="50">
        <v>0</v>
      </c>
      <c r="F423" s="50">
        <v>0</v>
      </c>
      <c r="G423" s="50">
        <v>2</v>
      </c>
      <c r="H423" s="50">
        <v>0</v>
      </c>
      <c r="I423" s="50">
        <v>0</v>
      </c>
      <c r="J423" s="50">
        <v>7.4999999999999997E-2</v>
      </c>
      <c r="K423" s="50"/>
      <c r="L423" s="50">
        <v>0</v>
      </c>
      <c r="M423" s="50">
        <v>0</v>
      </c>
      <c r="N423" s="50">
        <v>0</v>
      </c>
      <c r="O423" s="50">
        <v>0</v>
      </c>
      <c r="P423" s="13">
        <v>0</v>
      </c>
      <c r="Q423" s="13">
        <v>0</v>
      </c>
      <c r="R423" s="13">
        <v>2</v>
      </c>
      <c r="T423" s="35">
        <f t="shared" si="18"/>
        <v>0</v>
      </c>
      <c r="U423" s="36">
        <f t="shared" si="19"/>
        <v>0</v>
      </c>
      <c r="W423" s="20">
        <f t="shared" si="20"/>
        <v>470165</v>
      </c>
    </row>
    <row r="424" spans="1:23" x14ac:dyDescent="0.2">
      <c r="A424" s="20">
        <v>470</v>
      </c>
      <c r="B424" s="2">
        <v>470165284</v>
      </c>
      <c r="C424" s="5" t="s">
        <v>61</v>
      </c>
      <c r="D424" s="50">
        <v>0</v>
      </c>
      <c r="E424" s="50">
        <v>0</v>
      </c>
      <c r="F424" s="50">
        <v>4</v>
      </c>
      <c r="G424" s="50">
        <v>28</v>
      </c>
      <c r="H424" s="50">
        <v>18</v>
      </c>
      <c r="I424" s="50">
        <v>14</v>
      </c>
      <c r="J424" s="50">
        <v>2.4</v>
      </c>
      <c r="K424" s="50"/>
      <c r="L424" s="50">
        <v>0</v>
      </c>
      <c r="M424" s="50">
        <v>0</v>
      </c>
      <c r="N424" s="50">
        <v>0</v>
      </c>
      <c r="O424" s="50">
        <v>0</v>
      </c>
      <c r="P424" s="13">
        <v>1</v>
      </c>
      <c r="Q424" s="13">
        <v>2</v>
      </c>
      <c r="R424" s="13">
        <v>64</v>
      </c>
      <c r="T424" s="35">
        <f t="shared" si="18"/>
        <v>3</v>
      </c>
      <c r="U424" s="36">
        <f t="shared" si="19"/>
        <v>4.6875E-2</v>
      </c>
      <c r="W424" s="20">
        <f t="shared" si="20"/>
        <v>470165</v>
      </c>
    </row>
    <row r="425" spans="1:23" x14ac:dyDescent="0.2">
      <c r="A425" s="20">
        <v>470</v>
      </c>
      <c r="B425" s="2">
        <v>470165305</v>
      </c>
      <c r="C425" s="5" t="s">
        <v>61</v>
      </c>
      <c r="D425" s="50">
        <v>0</v>
      </c>
      <c r="E425" s="50">
        <v>0</v>
      </c>
      <c r="F425" s="50">
        <v>2</v>
      </c>
      <c r="G425" s="50">
        <v>30</v>
      </c>
      <c r="H425" s="50">
        <v>7</v>
      </c>
      <c r="I425" s="50">
        <v>11</v>
      </c>
      <c r="J425" s="50">
        <v>1.875</v>
      </c>
      <c r="K425" s="50"/>
      <c r="L425" s="50">
        <v>0</v>
      </c>
      <c r="M425" s="50">
        <v>0</v>
      </c>
      <c r="N425" s="50">
        <v>0</v>
      </c>
      <c r="O425" s="50">
        <v>0</v>
      </c>
      <c r="P425" s="13">
        <v>4</v>
      </c>
      <c r="Q425" s="13">
        <v>0</v>
      </c>
      <c r="R425" s="13">
        <v>50</v>
      </c>
      <c r="T425" s="35">
        <f t="shared" si="18"/>
        <v>4</v>
      </c>
      <c r="U425" s="36">
        <f t="shared" si="19"/>
        <v>0.08</v>
      </c>
      <c r="W425" s="20">
        <f t="shared" si="20"/>
        <v>470165</v>
      </c>
    </row>
    <row r="426" spans="1:23" x14ac:dyDescent="0.2">
      <c r="A426" s="20">
        <v>470</v>
      </c>
      <c r="B426" s="2">
        <v>470165342</v>
      </c>
      <c r="C426" s="5" t="s">
        <v>61</v>
      </c>
      <c r="D426" s="50">
        <v>0</v>
      </c>
      <c r="E426" s="50">
        <v>0</v>
      </c>
      <c r="F426" s="50">
        <v>0</v>
      </c>
      <c r="G426" s="50">
        <v>1</v>
      </c>
      <c r="H426" s="50">
        <v>0</v>
      </c>
      <c r="I426" s="50">
        <v>2</v>
      </c>
      <c r="J426" s="50">
        <v>0.1125</v>
      </c>
      <c r="K426" s="50"/>
      <c r="L426" s="50">
        <v>0</v>
      </c>
      <c r="M426" s="50">
        <v>0</v>
      </c>
      <c r="N426" s="50">
        <v>0</v>
      </c>
      <c r="O426" s="50">
        <v>0</v>
      </c>
      <c r="P426" s="13">
        <v>0</v>
      </c>
      <c r="Q426" s="13">
        <v>0</v>
      </c>
      <c r="R426" s="13">
        <v>3</v>
      </c>
      <c r="T426" s="35">
        <f t="shared" si="18"/>
        <v>0</v>
      </c>
      <c r="U426" s="36">
        <f t="shared" si="19"/>
        <v>0</v>
      </c>
      <c r="W426" s="20">
        <f t="shared" si="20"/>
        <v>470165</v>
      </c>
    </row>
    <row r="427" spans="1:23" x14ac:dyDescent="0.2">
      <c r="A427" s="20">
        <v>470</v>
      </c>
      <c r="B427" s="2">
        <v>470165347</v>
      </c>
      <c r="C427" s="5" t="s">
        <v>61</v>
      </c>
      <c r="D427" s="50">
        <v>0</v>
      </c>
      <c r="E427" s="50">
        <v>0</v>
      </c>
      <c r="F427" s="50">
        <v>0</v>
      </c>
      <c r="G427" s="50">
        <v>1</v>
      </c>
      <c r="H427" s="50">
        <v>0</v>
      </c>
      <c r="I427" s="50">
        <v>2</v>
      </c>
      <c r="J427" s="50">
        <v>0.1125</v>
      </c>
      <c r="K427" s="50"/>
      <c r="L427" s="50">
        <v>0</v>
      </c>
      <c r="M427" s="50">
        <v>0</v>
      </c>
      <c r="N427" s="50">
        <v>0</v>
      </c>
      <c r="O427" s="50">
        <v>0</v>
      </c>
      <c r="P427" s="13">
        <v>0</v>
      </c>
      <c r="Q427" s="13">
        <v>0</v>
      </c>
      <c r="R427" s="13">
        <v>3</v>
      </c>
      <c r="T427" s="35">
        <f t="shared" si="18"/>
        <v>0</v>
      </c>
      <c r="U427" s="36">
        <f t="shared" si="19"/>
        <v>0</v>
      </c>
      <c r="W427" s="20">
        <f t="shared" si="20"/>
        <v>470165</v>
      </c>
    </row>
    <row r="428" spans="1:23" x14ac:dyDescent="0.2">
      <c r="A428" s="20">
        <v>474</v>
      </c>
      <c r="B428" s="2">
        <v>474097097</v>
      </c>
      <c r="C428" s="5" t="s">
        <v>62</v>
      </c>
      <c r="D428" s="50">
        <v>0</v>
      </c>
      <c r="E428" s="50">
        <v>0</v>
      </c>
      <c r="F428" s="50">
        <v>0</v>
      </c>
      <c r="G428" s="50">
        <v>0</v>
      </c>
      <c r="H428" s="50">
        <v>69</v>
      </c>
      <c r="I428" s="50">
        <v>101</v>
      </c>
      <c r="J428" s="50">
        <v>6.6</v>
      </c>
      <c r="K428" s="50"/>
      <c r="L428" s="50">
        <v>0</v>
      </c>
      <c r="M428" s="50">
        <v>0</v>
      </c>
      <c r="N428" s="50">
        <v>6</v>
      </c>
      <c r="O428" s="50">
        <v>0</v>
      </c>
      <c r="P428" s="13">
        <v>43</v>
      </c>
      <c r="Q428" s="13">
        <v>76</v>
      </c>
      <c r="R428" s="13">
        <v>176</v>
      </c>
      <c r="T428" s="35">
        <f t="shared" si="18"/>
        <v>119</v>
      </c>
      <c r="U428" s="36">
        <f t="shared" si="19"/>
        <v>0.67613636363636365</v>
      </c>
      <c r="W428" s="20">
        <f t="shared" si="20"/>
        <v>474097</v>
      </c>
    </row>
    <row r="429" spans="1:23" x14ac:dyDescent="0.2">
      <c r="A429" s="20">
        <v>474</v>
      </c>
      <c r="B429" s="2">
        <v>474097103</v>
      </c>
      <c r="C429" s="5" t="s">
        <v>62</v>
      </c>
      <c r="D429" s="50">
        <v>0</v>
      </c>
      <c r="E429" s="50">
        <v>0</v>
      </c>
      <c r="F429" s="50">
        <v>0</v>
      </c>
      <c r="G429" s="50">
        <v>0</v>
      </c>
      <c r="H429" s="50">
        <v>7</v>
      </c>
      <c r="I429" s="50">
        <v>5</v>
      </c>
      <c r="J429" s="50">
        <v>0.45</v>
      </c>
      <c r="K429" s="50"/>
      <c r="L429" s="50">
        <v>0</v>
      </c>
      <c r="M429" s="50">
        <v>0</v>
      </c>
      <c r="N429" s="50">
        <v>0</v>
      </c>
      <c r="O429" s="50">
        <v>0</v>
      </c>
      <c r="P429" s="13">
        <v>5</v>
      </c>
      <c r="Q429" s="13">
        <v>1</v>
      </c>
      <c r="R429" s="13">
        <v>12</v>
      </c>
      <c r="T429" s="35">
        <f t="shared" si="18"/>
        <v>6</v>
      </c>
      <c r="U429" s="36">
        <f t="shared" si="19"/>
        <v>0.5</v>
      </c>
      <c r="W429" s="20">
        <f t="shared" si="20"/>
        <v>474097</v>
      </c>
    </row>
    <row r="430" spans="1:23" x14ac:dyDescent="0.2">
      <c r="A430" s="20">
        <v>474</v>
      </c>
      <c r="B430" s="2">
        <v>474097141</v>
      </c>
      <c r="C430" s="5" t="s">
        <v>62</v>
      </c>
      <c r="D430" s="50">
        <v>0</v>
      </c>
      <c r="E430" s="50">
        <v>0</v>
      </c>
      <c r="F430" s="50">
        <v>0</v>
      </c>
      <c r="G430" s="50">
        <v>0</v>
      </c>
      <c r="H430" s="50">
        <v>0</v>
      </c>
      <c r="I430" s="50">
        <v>1</v>
      </c>
      <c r="J430" s="50">
        <v>3.7499999999999999E-2</v>
      </c>
      <c r="K430" s="50"/>
      <c r="L430" s="50">
        <v>0</v>
      </c>
      <c r="M430" s="50">
        <v>0</v>
      </c>
      <c r="N430" s="50">
        <v>0</v>
      </c>
      <c r="O430" s="50">
        <v>0</v>
      </c>
      <c r="P430" s="13">
        <v>0</v>
      </c>
      <c r="Q430" s="13">
        <v>0</v>
      </c>
      <c r="R430" s="13">
        <v>1</v>
      </c>
      <c r="T430" s="35">
        <f t="shared" si="18"/>
        <v>0</v>
      </c>
      <c r="U430" s="36">
        <f t="shared" si="19"/>
        <v>0</v>
      </c>
      <c r="W430" s="20">
        <f t="shared" si="20"/>
        <v>474097</v>
      </c>
    </row>
    <row r="431" spans="1:23" x14ac:dyDescent="0.2">
      <c r="A431" s="20">
        <v>474</v>
      </c>
      <c r="B431" s="2">
        <v>474097153</v>
      </c>
      <c r="C431" s="5" t="s">
        <v>62</v>
      </c>
      <c r="D431" s="50">
        <v>0</v>
      </c>
      <c r="E431" s="50">
        <v>0</v>
      </c>
      <c r="F431" s="50">
        <v>0</v>
      </c>
      <c r="G431" s="50">
        <v>0</v>
      </c>
      <c r="H431" s="50">
        <v>18</v>
      </c>
      <c r="I431" s="50">
        <v>30</v>
      </c>
      <c r="J431" s="50">
        <v>1.8</v>
      </c>
      <c r="K431" s="50"/>
      <c r="L431" s="50">
        <v>0</v>
      </c>
      <c r="M431" s="50">
        <v>0</v>
      </c>
      <c r="N431" s="50">
        <v>0</v>
      </c>
      <c r="O431" s="50">
        <v>0</v>
      </c>
      <c r="P431" s="13">
        <v>9</v>
      </c>
      <c r="Q431" s="13">
        <v>6</v>
      </c>
      <c r="R431" s="13">
        <v>48</v>
      </c>
      <c r="T431" s="35">
        <f t="shared" si="18"/>
        <v>15</v>
      </c>
      <c r="U431" s="36">
        <f t="shared" si="19"/>
        <v>0.3125</v>
      </c>
      <c r="W431" s="20">
        <f t="shared" si="20"/>
        <v>474097</v>
      </c>
    </row>
    <row r="432" spans="1:23" x14ac:dyDescent="0.2">
      <c r="A432" s="20">
        <v>474</v>
      </c>
      <c r="B432" s="2">
        <v>474097158</v>
      </c>
      <c r="C432" s="5" t="s">
        <v>62</v>
      </c>
      <c r="D432" s="50">
        <v>0</v>
      </c>
      <c r="E432" s="50">
        <v>0</v>
      </c>
      <c r="F432" s="50">
        <v>0</v>
      </c>
      <c r="G432" s="50">
        <v>0</v>
      </c>
      <c r="H432" s="50">
        <v>2</v>
      </c>
      <c r="I432" s="50">
        <v>0</v>
      </c>
      <c r="J432" s="50">
        <v>7.4999999999999997E-2</v>
      </c>
      <c r="K432" s="50"/>
      <c r="L432" s="50">
        <v>0</v>
      </c>
      <c r="M432" s="50">
        <v>0</v>
      </c>
      <c r="N432" s="50">
        <v>0</v>
      </c>
      <c r="O432" s="50">
        <v>0</v>
      </c>
      <c r="P432" s="13">
        <v>0</v>
      </c>
      <c r="Q432" s="13">
        <v>0</v>
      </c>
      <c r="R432" s="13">
        <v>2</v>
      </c>
      <c r="T432" s="35">
        <f t="shared" si="18"/>
        <v>0</v>
      </c>
      <c r="U432" s="36">
        <f t="shared" si="19"/>
        <v>0</v>
      </c>
      <c r="W432" s="20">
        <f t="shared" si="20"/>
        <v>474097</v>
      </c>
    </row>
    <row r="433" spans="1:23" x14ac:dyDescent="0.2">
      <c r="A433" s="20">
        <v>474</v>
      </c>
      <c r="B433" s="2">
        <v>474097162</v>
      </c>
      <c r="C433" s="5" t="s">
        <v>62</v>
      </c>
      <c r="D433" s="50">
        <v>0</v>
      </c>
      <c r="E433" s="50">
        <v>0</v>
      </c>
      <c r="F433" s="50">
        <v>0</v>
      </c>
      <c r="G433" s="50">
        <v>0</v>
      </c>
      <c r="H433" s="50">
        <v>5</v>
      </c>
      <c r="I433" s="50">
        <v>13</v>
      </c>
      <c r="J433" s="50">
        <v>0.67500000000000004</v>
      </c>
      <c r="K433" s="50"/>
      <c r="L433" s="50">
        <v>0</v>
      </c>
      <c r="M433" s="50">
        <v>0</v>
      </c>
      <c r="N433" s="50">
        <v>0</v>
      </c>
      <c r="O433" s="50">
        <v>0</v>
      </c>
      <c r="P433" s="13">
        <v>2</v>
      </c>
      <c r="Q433" s="13">
        <v>1</v>
      </c>
      <c r="R433" s="13">
        <v>18</v>
      </c>
      <c r="T433" s="35">
        <f t="shared" si="18"/>
        <v>3</v>
      </c>
      <c r="U433" s="36">
        <f t="shared" si="19"/>
        <v>0.16666666666666666</v>
      </c>
      <c r="W433" s="20">
        <f t="shared" si="20"/>
        <v>474097</v>
      </c>
    </row>
    <row r="434" spans="1:23" x14ac:dyDescent="0.2">
      <c r="A434" s="20">
        <v>474</v>
      </c>
      <c r="B434" s="2">
        <v>474097343</v>
      </c>
      <c r="C434" s="5" t="s">
        <v>62</v>
      </c>
      <c r="D434" s="50">
        <v>0</v>
      </c>
      <c r="E434" s="50">
        <v>0</v>
      </c>
      <c r="F434" s="50">
        <v>0</v>
      </c>
      <c r="G434" s="50">
        <v>0</v>
      </c>
      <c r="H434" s="50">
        <v>16</v>
      </c>
      <c r="I434" s="50">
        <v>19</v>
      </c>
      <c r="J434" s="50">
        <v>1.3125</v>
      </c>
      <c r="K434" s="50"/>
      <c r="L434" s="50">
        <v>0</v>
      </c>
      <c r="M434" s="50">
        <v>0</v>
      </c>
      <c r="N434" s="50">
        <v>0</v>
      </c>
      <c r="O434" s="50">
        <v>0</v>
      </c>
      <c r="P434" s="13">
        <v>3</v>
      </c>
      <c r="Q434" s="13">
        <v>9</v>
      </c>
      <c r="R434" s="13">
        <v>35</v>
      </c>
      <c r="T434" s="35">
        <f t="shared" si="18"/>
        <v>12</v>
      </c>
      <c r="U434" s="36">
        <f t="shared" si="19"/>
        <v>0.34285714285714286</v>
      </c>
      <c r="W434" s="20">
        <f t="shared" si="20"/>
        <v>474097</v>
      </c>
    </row>
    <row r="435" spans="1:23" x14ac:dyDescent="0.2">
      <c r="A435" s="20">
        <v>474</v>
      </c>
      <c r="B435" s="2">
        <v>474097610</v>
      </c>
      <c r="C435" s="5" t="s">
        <v>62</v>
      </c>
      <c r="D435" s="50">
        <v>0</v>
      </c>
      <c r="E435" s="50">
        <v>0</v>
      </c>
      <c r="F435" s="50">
        <v>0</v>
      </c>
      <c r="G435" s="50">
        <v>0</v>
      </c>
      <c r="H435" s="50">
        <v>4</v>
      </c>
      <c r="I435" s="50">
        <v>6</v>
      </c>
      <c r="J435" s="50">
        <v>0.375</v>
      </c>
      <c r="K435" s="50"/>
      <c r="L435" s="50">
        <v>0</v>
      </c>
      <c r="M435" s="50">
        <v>0</v>
      </c>
      <c r="N435" s="50">
        <v>0</v>
      </c>
      <c r="O435" s="50">
        <v>0</v>
      </c>
      <c r="P435" s="13">
        <v>0</v>
      </c>
      <c r="Q435" s="13">
        <v>2</v>
      </c>
      <c r="R435" s="13">
        <v>10</v>
      </c>
      <c r="T435" s="35">
        <f t="shared" si="18"/>
        <v>2</v>
      </c>
      <c r="U435" s="36">
        <f t="shared" si="19"/>
        <v>0.2</v>
      </c>
      <c r="W435" s="20">
        <f t="shared" si="20"/>
        <v>474097</v>
      </c>
    </row>
    <row r="436" spans="1:23" x14ac:dyDescent="0.2">
      <c r="A436" s="20">
        <v>474</v>
      </c>
      <c r="B436" s="2">
        <v>474097615</v>
      </c>
      <c r="C436" s="5" t="s">
        <v>62</v>
      </c>
      <c r="D436" s="50">
        <v>0</v>
      </c>
      <c r="E436" s="50">
        <v>0</v>
      </c>
      <c r="F436" s="50">
        <v>0</v>
      </c>
      <c r="G436" s="50">
        <v>0</v>
      </c>
      <c r="H436" s="50">
        <v>1</v>
      </c>
      <c r="I436" s="50">
        <v>0</v>
      </c>
      <c r="J436" s="50">
        <v>3.7499999999999999E-2</v>
      </c>
      <c r="K436" s="50"/>
      <c r="L436" s="50">
        <v>0</v>
      </c>
      <c r="M436" s="50">
        <v>0</v>
      </c>
      <c r="N436" s="50">
        <v>0</v>
      </c>
      <c r="O436" s="50">
        <v>0</v>
      </c>
      <c r="P436" s="13">
        <v>0</v>
      </c>
      <c r="Q436" s="13">
        <v>0</v>
      </c>
      <c r="R436" s="13">
        <v>1</v>
      </c>
      <c r="T436" s="35">
        <f t="shared" si="18"/>
        <v>0</v>
      </c>
      <c r="U436" s="36">
        <f t="shared" si="19"/>
        <v>0</v>
      </c>
      <c r="W436" s="20">
        <f t="shared" si="20"/>
        <v>474097</v>
      </c>
    </row>
    <row r="437" spans="1:23" x14ac:dyDescent="0.2">
      <c r="A437" s="20">
        <v>474</v>
      </c>
      <c r="B437" s="2">
        <v>474097616</v>
      </c>
      <c r="C437" s="5" t="s">
        <v>62</v>
      </c>
      <c r="D437" s="50">
        <v>0</v>
      </c>
      <c r="E437" s="50">
        <v>0</v>
      </c>
      <c r="F437" s="50">
        <v>0</v>
      </c>
      <c r="G437" s="50">
        <v>0</v>
      </c>
      <c r="H437" s="50">
        <v>4</v>
      </c>
      <c r="I437" s="50">
        <v>11</v>
      </c>
      <c r="J437" s="50">
        <v>0.5625</v>
      </c>
      <c r="K437" s="50"/>
      <c r="L437" s="50">
        <v>0</v>
      </c>
      <c r="M437" s="50">
        <v>0</v>
      </c>
      <c r="N437" s="50">
        <v>0</v>
      </c>
      <c r="O437" s="50">
        <v>0</v>
      </c>
      <c r="P437" s="13">
        <v>0</v>
      </c>
      <c r="Q437" s="13">
        <v>1</v>
      </c>
      <c r="R437" s="13">
        <v>15</v>
      </c>
      <c r="T437" s="35">
        <f t="shared" si="18"/>
        <v>1</v>
      </c>
      <c r="U437" s="36">
        <f t="shared" si="19"/>
        <v>6.6666666666666666E-2</v>
      </c>
      <c r="W437" s="20">
        <f t="shared" si="20"/>
        <v>474097</v>
      </c>
    </row>
    <row r="438" spans="1:23" x14ac:dyDescent="0.2">
      <c r="A438" s="20">
        <v>474</v>
      </c>
      <c r="B438" s="2">
        <v>474097620</v>
      </c>
      <c r="C438" s="5" t="s">
        <v>62</v>
      </c>
      <c r="D438" s="50">
        <v>0</v>
      </c>
      <c r="E438" s="50">
        <v>0</v>
      </c>
      <c r="F438" s="50">
        <v>0</v>
      </c>
      <c r="G438" s="50">
        <v>0</v>
      </c>
      <c r="H438" s="50">
        <v>1</v>
      </c>
      <c r="I438" s="50">
        <v>0</v>
      </c>
      <c r="J438" s="50">
        <v>3.7499999999999999E-2</v>
      </c>
      <c r="K438" s="50"/>
      <c r="L438" s="50">
        <v>0</v>
      </c>
      <c r="M438" s="50">
        <v>0</v>
      </c>
      <c r="N438" s="50">
        <v>0</v>
      </c>
      <c r="O438" s="50">
        <v>0</v>
      </c>
      <c r="P438" s="13">
        <v>1</v>
      </c>
      <c r="Q438" s="13">
        <v>0</v>
      </c>
      <c r="R438" s="13">
        <v>1</v>
      </c>
      <c r="T438" s="35">
        <f t="shared" si="18"/>
        <v>1</v>
      </c>
      <c r="U438" s="36">
        <f t="shared" si="19"/>
        <v>1</v>
      </c>
      <c r="W438" s="20">
        <f t="shared" si="20"/>
        <v>474097</v>
      </c>
    </row>
    <row r="439" spans="1:23" x14ac:dyDescent="0.2">
      <c r="A439" s="20">
        <v>474</v>
      </c>
      <c r="B439" s="2">
        <v>474097720</v>
      </c>
      <c r="C439" s="5" t="s">
        <v>62</v>
      </c>
      <c r="D439" s="50">
        <v>0</v>
      </c>
      <c r="E439" s="50">
        <v>0</v>
      </c>
      <c r="F439" s="50">
        <v>0</v>
      </c>
      <c r="G439" s="50">
        <v>0</v>
      </c>
      <c r="H439" s="50">
        <v>4</v>
      </c>
      <c r="I439" s="50">
        <v>3</v>
      </c>
      <c r="J439" s="50">
        <v>0.26250000000000001</v>
      </c>
      <c r="K439" s="50"/>
      <c r="L439" s="50">
        <v>0</v>
      </c>
      <c r="M439" s="50">
        <v>0</v>
      </c>
      <c r="N439" s="50">
        <v>0</v>
      </c>
      <c r="O439" s="50">
        <v>0</v>
      </c>
      <c r="P439" s="13">
        <v>2</v>
      </c>
      <c r="Q439" s="13">
        <v>2</v>
      </c>
      <c r="R439" s="13">
        <v>7</v>
      </c>
      <c r="T439" s="35">
        <f t="shared" si="18"/>
        <v>4</v>
      </c>
      <c r="U439" s="36">
        <f t="shared" si="19"/>
        <v>0.5714285714285714</v>
      </c>
      <c r="W439" s="20">
        <f t="shared" si="20"/>
        <v>474097</v>
      </c>
    </row>
    <row r="440" spans="1:23" x14ac:dyDescent="0.2">
      <c r="A440" s="20">
        <v>474</v>
      </c>
      <c r="B440" s="2">
        <v>474097725</v>
      </c>
      <c r="C440" s="5" t="s">
        <v>62</v>
      </c>
      <c r="D440" s="50">
        <v>0</v>
      </c>
      <c r="E440" s="50">
        <v>0</v>
      </c>
      <c r="F440" s="50">
        <v>0</v>
      </c>
      <c r="G440" s="50">
        <v>0</v>
      </c>
      <c r="H440" s="50">
        <v>0</v>
      </c>
      <c r="I440" s="50">
        <v>2</v>
      </c>
      <c r="J440" s="50">
        <v>7.4999999999999997E-2</v>
      </c>
      <c r="K440" s="50"/>
      <c r="L440" s="50">
        <v>0</v>
      </c>
      <c r="M440" s="50">
        <v>0</v>
      </c>
      <c r="N440" s="50">
        <v>0</v>
      </c>
      <c r="O440" s="50">
        <v>0</v>
      </c>
      <c r="P440" s="13">
        <v>0</v>
      </c>
      <c r="Q440" s="13">
        <v>0</v>
      </c>
      <c r="R440" s="13">
        <v>2</v>
      </c>
      <c r="T440" s="35">
        <f t="shared" si="18"/>
        <v>0</v>
      </c>
      <c r="U440" s="36">
        <f t="shared" si="19"/>
        <v>0</v>
      </c>
      <c r="W440" s="20">
        <f t="shared" si="20"/>
        <v>474097</v>
      </c>
    </row>
    <row r="441" spans="1:23" x14ac:dyDescent="0.2">
      <c r="A441" s="20">
        <v>474</v>
      </c>
      <c r="B441" s="2">
        <v>474097735</v>
      </c>
      <c r="C441" s="5" t="s">
        <v>62</v>
      </c>
      <c r="D441" s="50">
        <v>0</v>
      </c>
      <c r="E441" s="50">
        <v>0</v>
      </c>
      <c r="F441" s="50">
        <v>0</v>
      </c>
      <c r="G441" s="50">
        <v>0</v>
      </c>
      <c r="H441" s="50">
        <v>7</v>
      </c>
      <c r="I441" s="50">
        <v>13</v>
      </c>
      <c r="J441" s="50">
        <v>0.75</v>
      </c>
      <c r="K441" s="50"/>
      <c r="L441" s="50">
        <v>0</v>
      </c>
      <c r="M441" s="50">
        <v>0</v>
      </c>
      <c r="N441" s="50">
        <v>0</v>
      </c>
      <c r="O441" s="50">
        <v>0</v>
      </c>
      <c r="P441" s="13">
        <v>2</v>
      </c>
      <c r="Q441" s="13">
        <v>1</v>
      </c>
      <c r="R441" s="13">
        <v>20</v>
      </c>
      <c r="T441" s="35">
        <f t="shared" si="18"/>
        <v>3</v>
      </c>
      <c r="U441" s="36">
        <f t="shared" si="19"/>
        <v>0.15</v>
      </c>
      <c r="W441" s="20">
        <f t="shared" si="20"/>
        <v>474097</v>
      </c>
    </row>
    <row r="442" spans="1:23" x14ac:dyDescent="0.2">
      <c r="A442" s="20">
        <v>474</v>
      </c>
      <c r="B442" s="2">
        <v>474097753</v>
      </c>
      <c r="C442" s="5" t="s">
        <v>62</v>
      </c>
      <c r="D442" s="50">
        <v>0</v>
      </c>
      <c r="E442" s="50">
        <v>0</v>
      </c>
      <c r="F442" s="50">
        <v>0</v>
      </c>
      <c r="G442" s="50">
        <v>0</v>
      </c>
      <c r="H442" s="50">
        <v>11</v>
      </c>
      <c r="I442" s="50">
        <v>3</v>
      </c>
      <c r="J442" s="50">
        <v>0.52500000000000002</v>
      </c>
      <c r="K442" s="50"/>
      <c r="L442" s="50">
        <v>0</v>
      </c>
      <c r="M442" s="50">
        <v>0</v>
      </c>
      <c r="N442" s="50">
        <v>0</v>
      </c>
      <c r="O442" s="50">
        <v>0</v>
      </c>
      <c r="P442" s="13">
        <v>0</v>
      </c>
      <c r="Q442" s="13">
        <v>0</v>
      </c>
      <c r="R442" s="13">
        <v>14</v>
      </c>
      <c r="T442" s="35">
        <f t="shared" si="18"/>
        <v>0</v>
      </c>
      <c r="U442" s="36">
        <f t="shared" si="19"/>
        <v>0</v>
      </c>
      <c r="W442" s="20">
        <f t="shared" si="20"/>
        <v>474097</v>
      </c>
    </row>
    <row r="443" spans="1:23" x14ac:dyDescent="0.2">
      <c r="A443" s="20">
        <v>474</v>
      </c>
      <c r="B443" s="2">
        <v>474097755</v>
      </c>
      <c r="C443" s="5" t="s">
        <v>62</v>
      </c>
      <c r="D443" s="50">
        <v>0</v>
      </c>
      <c r="E443" s="50">
        <v>0</v>
      </c>
      <c r="F443" s="50">
        <v>0</v>
      </c>
      <c r="G443" s="50">
        <v>0</v>
      </c>
      <c r="H443" s="50">
        <v>0</v>
      </c>
      <c r="I443" s="50">
        <v>2</v>
      </c>
      <c r="J443" s="50">
        <v>7.4999999999999997E-2</v>
      </c>
      <c r="K443" s="50"/>
      <c r="L443" s="50">
        <v>0</v>
      </c>
      <c r="M443" s="50">
        <v>0</v>
      </c>
      <c r="N443" s="50">
        <v>0</v>
      </c>
      <c r="O443" s="50">
        <v>0</v>
      </c>
      <c r="P443" s="13">
        <v>0</v>
      </c>
      <c r="Q443" s="13">
        <v>0</v>
      </c>
      <c r="R443" s="13">
        <v>2</v>
      </c>
      <c r="T443" s="35">
        <f t="shared" si="18"/>
        <v>0</v>
      </c>
      <c r="U443" s="36">
        <f t="shared" si="19"/>
        <v>0</v>
      </c>
      <c r="W443" s="20">
        <f t="shared" si="20"/>
        <v>474097</v>
      </c>
    </row>
    <row r="444" spans="1:23" x14ac:dyDescent="0.2">
      <c r="A444" s="20">
        <v>474</v>
      </c>
      <c r="B444" s="2">
        <v>474097775</v>
      </c>
      <c r="C444" s="5" t="s">
        <v>62</v>
      </c>
      <c r="D444" s="50">
        <v>0</v>
      </c>
      <c r="E444" s="50">
        <v>0</v>
      </c>
      <c r="F444" s="50">
        <v>0</v>
      </c>
      <c r="G444" s="50">
        <v>0</v>
      </c>
      <c r="H444" s="50">
        <v>0</v>
      </c>
      <c r="I444" s="50">
        <v>3</v>
      </c>
      <c r="J444" s="50">
        <v>0.1125</v>
      </c>
      <c r="K444" s="50"/>
      <c r="L444" s="50">
        <v>0</v>
      </c>
      <c r="M444" s="50">
        <v>0</v>
      </c>
      <c r="N444" s="50">
        <v>0</v>
      </c>
      <c r="O444" s="50">
        <v>0</v>
      </c>
      <c r="P444" s="13">
        <v>0</v>
      </c>
      <c r="Q444" s="13">
        <v>0</v>
      </c>
      <c r="R444" s="13">
        <v>3</v>
      </c>
      <c r="T444" s="35">
        <f t="shared" si="18"/>
        <v>0</v>
      </c>
      <c r="U444" s="36">
        <f t="shared" si="19"/>
        <v>0</v>
      </c>
      <c r="W444" s="20">
        <f t="shared" si="20"/>
        <v>474097</v>
      </c>
    </row>
    <row r="445" spans="1:23" x14ac:dyDescent="0.2">
      <c r="A445" s="20">
        <v>475</v>
      </c>
      <c r="B445" s="2">
        <v>475035035</v>
      </c>
      <c r="C445" s="5" t="s">
        <v>63</v>
      </c>
      <c r="D445" s="50">
        <v>0</v>
      </c>
      <c r="E445" s="50">
        <v>0</v>
      </c>
      <c r="F445" s="50">
        <v>0</v>
      </c>
      <c r="G445" s="50">
        <v>59</v>
      </c>
      <c r="H445" s="50">
        <v>87</v>
      </c>
      <c r="I445" s="50">
        <v>0</v>
      </c>
      <c r="J445" s="50">
        <v>6.9</v>
      </c>
      <c r="K445" s="50"/>
      <c r="L445" s="50">
        <v>0</v>
      </c>
      <c r="M445" s="50">
        <v>0</v>
      </c>
      <c r="N445" s="50">
        <v>38</v>
      </c>
      <c r="O445" s="50">
        <v>0</v>
      </c>
      <c r="P445" s="13">
        <v>160</v>
      </c>
      <c r="Q445" s="13">
        <v>0</v>
      </c>
      <c r="R445" s="13">
        <v>184</v>
      </c>
      <c r="T445" s="35">
        <f t="shared" si="18"/>
        <v>160</v>
      </c>
      <c r="U445" s="36">
        <f t="shared" si="19"/>
        <v>0.86956521739130432</v>
      </c>
      <c r="W445" s="20">
        <f t="shared" si="20"/>
        <v>475035</v>
      </c>
    </row>
    <row r="446" spans="1:23" x14ac:dyDescent="0.2">
      <c r="A446" s="20">
        <v>475</v>
      </c>
      <c r="B446" s="2">
        <v>475035244</v>
      </c>
      <c r="C446" s="5" t="s">
        <v>63</v>
      </c>
      <c r="D446" s="50">
        <v>0</v>
      </c>
      <c r="E446" s="50">
        <v>0</v>
      </c>
      <c r="F446" s="50">
        <v>0</v>
      </c>
      <c r="G446" s="50">
        <v>0</v>
      </c>
      <c r="H446" s="50">
        <v>1</v>
      </c>
      <c r="I446" s="50">
        <v>0</v>
      </c>
      <c r="J446" s="50">
        <v>3.7499999999999999E-2</v>
      </c>
      <c r="K446" s="50"/>
      <c r="L446" s="50">
        <v>0</v>
      </c>
      <c r="M446" s="50">
        <v>0</v>
      </c>
      <c r="N446" s="50">
        <v>0</v>
      </c>
      <c r="O446" s="50">
        <v>0</v>
      </c>
      <c r="P446" s="13">
        <v>1</v>
      </c>
      <c r="Q446" s="13">
        <v>0</v>
      </c>
      <c r="R446" s="13">
        <v>1</v>
      </c>
      <c r="T446" s="35">
        <f t="shared" si="18"/>
        <v>1</v>
      </c>
      <c r="U446" s="36">
        <f t="shared" si="19"/>
        <v>1</v>
      </c>
      <c r="W446" s="20">
        <f t="shared" si="20"/>
        <v>475035</v>
      </c>
    </row>
    <row r="447" spans="1:23" x14ac:dyDescent="0.2">
      <c r="A447" s="20">
        <v>478</v>
      </c>
      <c r="B447" s="2">
        <v>478352064</v>
      </c>
      <c r="C447" s="5" t="s">
        <v>64</v>
      </c>
      <c r="D447" s="50">
        <v>0</v>
      </c>
      <c r="E447" s="50">
        <v>0</v>
      </c>
      <c r="F447" s="50">
        <v>0</v>
      </c>
      <c r="G447" s="50">
        <v>0</v>
      </c>
      <c r="H447" s="50">
        <v>2</v>
      </c>
      <c r="I447" s="50">
        <v>1</v>
      </c>
      <c r="J447" s="50">
        <v>0.1125</v>
      </c>
      <c r="K447" s="50"/>
      <c r="L447" s="50">
        <v>0</v>
      </c>
      <c r="M447" s="50">
        <v>0</v>
      </c>
      <c r="N447" s="50">
        <v>0</v>
      </c>
      <c r="O447" s="50">
        <v>0</v>
      </c>
      <c r="P447" s="13">
        <v>0</v>
      </c>
      <c r="Q447" s="13">
        <v>0</v>
      </c>
      <c r="R447" s="13">
        <v>3</v>
      </c>
      <c r="T447" s="35">
        <f t="shared" si="18"/>
        <v>0</v>
      </c>
      <c r="U447" s="36">
        <f t="shared" si="19"/>
        <v>0</v>
      </c>
      <c r="W447" s="20">
        <f t="shared" si="20"/>
        <v>478352</v>
      </c>
    </row>
    <row r="448" spans="1:23" x14ac:dyDescent="0.2">
      <c r="A448" s="20">
        <v>478</v>
      </c>
      <c r="B448" s="2">
        <v>478352067</v>
      </c>
      <c r="C448" s="5" t="s">
        <v>64</v>
      </c>
      <c r="D448" s="50">
        <v>0</v>
      </c>
      <c r="E448" s="50">
        <v>0</v>
      </c>
      <c r="F448" s="50">
        <v>0</v>
      </c>
      <c r="G448" s="50">
        <v>0</v>
      </c>
      <c r="H448" s="50">
        <v>4</v>
      </c>
      <c r="I448" s="50">
        <v>0</v>
      </c>
      <c r="J448" s="50">
        <v>0.15</v>
      </c>
      <c r="K448" s="50"/>
      <c r="L448" s="50">
        <v>0</v>
      </c>
      <c r="M448" s="50">
        <v>0</v>
      </c>
      <c r="N448" s="50">
        <v>0</v>
      </c>
      <c r="O448" s="50">
        <v>0</v>
      </c>
      <c r="P448" s="13">
        <v>0</v>
      </c>
      <c r="Q448" s="13">
        <v>0</v>
      </c>
      <c r="R448" s="13">
        <v>4</v>
      </c>
      <c r="T448" s="35">
        <f t="shared" si="18"/>
        <v>0</v>
      </c>
      <c r="U448" s="36">
        <f t="shared" si="19"/>
        <v>0</v>
      </c>
      <c r="W448" s="20">
        <f t="shared" si="20"/>
        <v>478352</v>
      </c>
    </row>
    <row r="449" spans="1:23" x14ac:dyDescent="0.2">
      <c r="A449" s="20">
        <v>478</v>
      </c>
      <c r="B449" s="2">
        <v>478352097</v>
      </c>
      <c r="C449" s="5" t="s">
        <v>64</v>
      </c>
      <c r="D449" s="50">
        <v>0</v>
      </c>
      <c r="E449" s="50">
        <v>0</v>
      </c>
      <c r="F449" s="50">
        <v>0</v>
      </c>
      <c r="G449" s="50">
        <v>0</v>
      </c>
      <c r="H449" s="50">
        <v>2</v>
      </c>
      <c r="I449" s="50">
        <v>4</v>
      </c>
      <c r="J449" s="50">
        <v>0.22500000000000001</v>
      </c>
      <c r="K449" s="50"/>
      <c r="L449" s="50">
        <v>0</v>
      </c>
      <c r="M449" s="50">
        <v>0</v>
      </c>
      <c r="N449" s="50">
        <v>0</v>
      </c>
      <c r="O449" s="50">
        <v>0</v>
      </c>
      <c r="P449" s="13">
        <v>1</v>
      </c>
      <c r="Q449" s="13">
        <v>2</v>
      </c>
      <c r="R449" s="13">
        <v>6</v>
      </c>
      <c r="T449" s="35">
        <f t="shared" si="18"/>
        <v>3</v>
      </c>
      <c r="U449" s="36">
        <f t="shared" si="19"/>
        <v>0.5</v>
      </c>
      <c r="W449" s="20">
        <f t="shared" si="20"/>
        <v>478352</v>
      </c>
    </row>
    <row r="450" spans="1:23" x14ac:dyDescent="0.2">
      <c r="A450" s="20">
        <v>478</v>
      </c>
      <c r="B450" s="2">
        <v>478352125</v>
      </c>
      <c r="C450" s="5" t="s">
        <v>64</v>
      </c>
      <c r="D450" s="50">
        <v>0</v>
      </c>
      <c r="E450" s="50">
        <v>0</v>
      </c>
      <c r="F450" s="50">
        <v>0</v>
      </c>
      <c r="G450" s="50">
        <v>0</v>
      </c>
      <c r="H450" s="50">
        <v>3</v>
      </c>
      <c r="I450" s="50">
        <v>17</v>
      </c>
      <c r="J450" s="50">
        <v>0.75</v>
      </c>
      <c r="K450" s="50"/>
      <c r="L450" s="50">
        <v>0</v>
      </c>
      <c r="M450" s="50">
        <v>0</v>
      </c>
      <c r="N450" s="50">
        <v>0</v>
      </c>
      <c r="O450" s="50">
        <v>0</v>
      </c>
      <c r="P450" s="13">
        <v>0</v>
      </c>
      <c r="Q450" s="13">
        <v>0</v>
      </c>
      <c r="R450" s="13">
        <v>20</v>
      </c>
      <c r="T450" s="35">
        <f t="shared" si="18"/>
        <v>0</v>
      </c>
      <c r="U450" s="36">
        <f t="shared" si="19"/>
        <v>0</v>
      </c>
      <c r="W450" s="20">
        <f t="shared" si="20"/>
        <v>478352</v>
      </c>
    </row>
    <row r="451" spans="1:23" x14ac:dyDescent="0.2">
      <c r="A451" s="20">
        <v>478</v>
      </c>
      <c r="B451" s="2">
        <v>478352153</v>
      </c>
      <c r="C451" s="5" t="s">
        <v>64</v>
      </c>
      <c r="D451" s="50">
        <v>0</v>
      </c>
      <c r="E451" s="50">
        <v>0</v>
      </c>
      <c r="F451" s="50">
        <v>0</v>
      </c>
      <c r="G451" s="50">
        <v>0</v>
      </c>
      <c r="H451" s="50">
        <v>15</v>
      </c>
      <c r="I451" s="50">
        <v>14</v>
      </c>
      <c r="J451" s="50">
        <v>1.0874999999999999</v>
      </c>
      <c r="K451" s="50"/>
      <c r="L451" s="50">
        <v>0</v>
      </c>
      <c r="M451" s="50">
        <v>0</v>
      </c>
      <c r="N451" s="50">
        <v>0</v>
      </c>
      <c r="O451" s="50">
        <v>0</v>
      </c>
      <c r="P451" s="13">
        <v>1</v>
      </c>
      <c r="Q451" s="13">
        <v>1</v>
      </c>
      <c r="R451" s="13">
        <v>29</v>
      </c>
      <c r="T451" s="35">
        <f t="shared" si="18"/>
        <v>2</v>
      </c>
      <c r="U451" s="36">
        <f t="shared" si="19"/>
        <v>6.8965517241379309E-2</v>
      </c>
      <c r="W451" s="20">
        <f t="shared" si="20"/>
        <v>478352</v>
      </c>
    </row>
    <row r="452" spans="1:23" x14ac:dyDescent="0.2">
      <c r="A452" s="20">
        <v>478</v>
      </c>
      <c r="B452" s="2">
        <v>478352158</v>
      </c>
      <c r="C452" s="5" t="s">
        <v>64</v>
      </c>
      <c r="D452" s="50">
        <v>0</v>
      </c>
      <c r="E452" s="50">
        <v>0</v>
      </c>
      <c r="F452" s="50">
        <v>0</v>
      </c>
      <c r="G452" s="50">
        <v>0</v>
      </c>
      <c r="H452" s="50">
        <v>24</v>
      </c>
      <c r="I452" s="50">
        <v>32</v>
      </c>
      <c r="J452" s="50">
        <v>2.1</v>
      </c>
      <c r="K452" s="50"/>
      <c r="L452" s="50">
        <v>0</v>
      </c>
      <c r="M452" s="50">
        <v>0</v>
      </c>
      <c r="N452" s="50">
        <v>0</v>
      </c>
      <c r="O452" s="50">
        <v>0</v>
      </c>
      <c r="P452" s="13">
        <v>0</v>
      </c>
      <c r="Q452" s="13">
        <v>0</v>
      </c>
      <c r="R452" s="13">
        <v>56</v>
      </c>
      <c r="T452" s="35">
        <f t="shared" si="18"/>
        <v>0</v>
      </c>
      <c r="U452" s="36">
        <f t="shared" si="19"/>
        <v>0</v>
      </c>
      <c r="W452" s="20">
        <f t="shared" si="20"/>
        <v>478352</v>
      </c>
    </row>
    <row r="453" spans="1:23" x14ac:dyDescent="0.2">
      <c r="A453" s="20">
        <v>478</v>
      </c>
      <c r="B453" s="2">
        <v>478352162</v>
      </c>
      <c r="C453" s="5" t="s">
        <v>64</v>
      </c>
      <c r="D453" s="50">
        <v>0</v>
      </c>
      <c r="E453" s="50">
        <v>0</v>
      </c>
      <c r="F453" s="50">
        <v>0</v>
      </c>
      <c r="G453" s="50">
        <v>0</v>
      </c>
      <c r="H453" s="50">
        <v>5</v>
      </c>
      <c r="I453" s="50">
        <v>17</v>
      </c>
      <c r="J453" s="50">
        <v>0.82499999999999996</v>
      </c>
      <c r="K453" s="50"/>
      <c r="L453" s="50">
        <v>0</v>
      </c>
      <c r="M453" s="50">
        <v>0</v>
      </c>
      <c r="N453" s="50">
        <v>0</v>
      </c>
      <c r="O453" s="50">
        <v>0</v>
      </c>
      <c r="P453" s="13">
        <v>0</v>
      </c>
      <c r="Q453" s="13">
        <v>1</v>
      </c>
      <c r="R453" s="13">
        <v>22</v>
      </c>
      <c r="T453" s="35">
        <f t="shared" si="18"/>
        <v>1</v>
      </c>
      <c r="U453" s="36">
        <f t="shared" si="19"/>
        <v>4.5454545454545456E-2</v>
      </c>
      <c r="W453" s="20">
        <f t="shared" si="20"/>
        <v>478352</v>
      </c>
    </row>
    <row r="454" spans="1:23" x14ac:dyDescent="0.2">
      <c r="A454" s="20">
        <v>478</v>
      </c>
      <c r="B454" s="2">
        <v>478352174</v>
      </c>
      <c r="C454" s="5" t="s">
        <v>64</v>
      </c>
      <c r="D454" s="50">
        <v>0</v>
      </c>
      <c r="E454" s="50">
        <v>0</v>
      </c>
      <c r="F454" s="50">
        <v>0</v>
      </c>
      <c r="G454" s="50">
        <v>0</v>
      </c>
      <c r="H454" s="50">
        <v>1</v>
      </c>
      <c r="I454" s="50">
        <v>2</v>
      </c>
      <c r="J454" s="50">
        <v>0.1125</v>
      </c>
      <c r="K454" s="50"/>
      <c r="L454" s="50">
        <v>0</v>
      </c>
      <c r="M454" s="50">
        <v>0</v>
      </c>
      <c r="N454" s="50">
        <v>0</v>
      </c>
      <c r="O454" s="50">
        <v>0</v>
      </c>
      <c r="P454" s="13">
        <v>0</v>
      </c>
      <c r="Q454" s="13">
        <v>0</v>
      </c>
      <c r="R454" s="13">
        <v>3</v>
      </c>
      <c r="T454" s="35">
        <f t="shared" si="18"/>
        <v>0</v>
      </c>
      <c r="U454" s="36">
        <f t="shared" si="19"/>
        <v>0</v>
      </c>
      <c r="W454" s="20">
        <f t="shared" si="20"/>
        <v>478352</v>
      </c>
    </row>
    <row r="455" spans="1:23" x14ac:dyDescent="0.2">
      <c r="A455" s="20">
        <v>478</v>
      </c>
      <c r="B455" s="2">
        <v>478352213</v>
      </c>
      <c r="C455" s="5" t="s">
        <v>64</v>
      </c>
      <c r="D455" s="50">
        <v>0</v>
      </c>
      <c r="E455" s="50">
        <v>0</v>
      </c>
      <c r="F455" s="50">
        <v>0</v>
      </c>
      <c r="G455" s="50">
        <v>0</v>
      </c>
      <c r="H455" s="50">
        <v>1</v>
      </c>
      <c r="I455" s="50">
        <v>0</v>
      </c>
      <c r="J455" s="50">
        <v>3.7499999999999999E-2</v>
      </c>
      <c r="K455" s="50"/>
      <c r="L455" s="50">
        <v>0</v>
      </c>
      <c r="M455" s="50">
        <v>0</v>
      </c>
      <c r="N455" s="50">
        <v>0</v>
      </c>
      <c r="O455" s="50">
        <v>0</v>
      </c>
      <c r="P455" s="13">
        <v>0</v>
      </c>
      <c r="Q455" s="13">
        <v>0</v>
      </c>
      <c r="R455" s="13">
        <v>1</v>
      </c>
      <c r="T455" s="35">
        <f t="shared" si="18"/>
        <v>0</v>
      </c>
      <c r="U455" s="36">
        <f t="shared" si="19"/>
        <v>0</v>
      </c>
      <c r="W455" s="20">
        <f t="shared" si="20"/>
        <v>478352</v>
      </c>
    </row>
    <row r="456" spans="1:23" x14ac:dyDescent="0.2">
      <c r="A456" s="20">
        <v>478</v>
      </c>
      <c r="B456" s="2">
        <v>478352271</v>
      </c>
      <c r="C456" s="5" t="s">
        <v>64</v>
      </c>
      <c r="D456" s="50">
        <v>0</v>
      </c>
      <c r="E456" s="50">
        <v>0</v>
      </c>
      <c r="F456" s="50">
        <v>0</v>
      </c>
      <c r="G456" s="50">
        <v>0</v>
      </c>
      <c r="H456" s="50">
        <v>0</v>
      </c>
      <c r="I456" s="50">
        <v>1</v>
      </c>
      <c r="J456" s="50">
        <v>3.7499999999999999E-2</v>
      </c>
      <c r="K456" s="50"/>
      <c r="L456" s="50">
        <v>0</v>
      </c>
      <c r="M456" s="50">
        <v>0</v>
      </c>
      <c r="N456" s="50">
        <v>0</v>
      </c>
      <c r="O456" s="50">
        <v>0</v>
      </c>
      <c r="P456" s="13">
        <v>0</v>
      </c>
      <c r="Q456" s="13">
        <v>0</v>
      </c>
      <c r="R456" s="13">
        <v>1</v>
      </c>
      <c r="T456" s="35">
        <f t="shared" si="18"/>
        <v>0</v>
      </c>
      <c r="U456" s="36">
        <f t="shared" si="19"/>
        <v>0</v>
      </c>
      <c r="W456" s="20">
        <f t="shared" si="20"/>
        <v>478352</v>
      </c>
    </row>
    <row r="457" spans="1:23" x14ac:dyDescent="0.2">
      <c r="A457" s="20">
        <v>478</v>
      </c>
      <c r="B457" s="2">
        <v>478352322</v>
      </c>
      <c r="C457" s="5" t="s">
        <v>64</v>
      </c>
      <c r="D457" s="50">
        <v>0</v>
      </c>
      <c r="E457" s="50">
        <v>0</v>
      </c>
      <c r="F457" s="50">
        <v>0</v>
      </c>
      <c r="G457" s="50">
        <v>0</v>
      </c>
      <c r="H457" s="50">
        <v>0</v>
      </c>
      <c r="I457" s="50">
        <v>1</v>
      </c>
      <c r="J457" s="50">
        <v>3.7499999999999999E-2</v>
      </c>
      <c r="K457" s="50"/>
      <c r="L457" s="50">
        <v>0</v>
      </c>
      <c r="M457" s="50">
        <v>0</v>
      </c>
      <c r="N457" s="50">
        <v>0</v>
      </c>
      <c r="O457" s="50">
        <v>0</v>
      </c>
      <c r="P457" s="13">
        <v>0</v>
      </c>
      <c r="Q457" s="13">
        <v>0</v>
      </c>
      <c r="R457" s="13">
        <v>1</v>
      </c>
      <c r="T457" s="35">
        <f t="shared" si="18"/>
        <v>0</v>
      </c>
      <c r="U457" s="36">
        <f t="shared" si="19"/>
        <v>0</v>
      </c>
      <c r="W457" s="20">
        <f t="shared" si="20"/>
        <v>478352</v>
      </c>
    </row>
    <row r="458" spans="1:23" x14ac:dyDescent="0.2">
      <c r="A458" s="20">
        <v>478</v>
      </c>
      <c r="B458" s="2">
        <v>478352326</v>
      </c>
      <c r="C458" s="5" t="s">
        <v>64</v>
      </c>
      <c r="D458" s="50">
        <v>0</v>
      </c>
      <c r="E458" s="50">
        <v>0</v>
      </c>
      <c r="F458" s="50">
        <v>0</v>
      </c>
      <c r="G458" s="50">
        <v>0</v>
      </c>
      <c r="H458" s="50">
        <v>1</v>
      </c>
      <c r="I458" s="50">
        <v>2</v>
      </c>
      <c r="J458" s="50">
        <v>0.1125</v>
      </c>
      <c r="K458" s="50"/>
      <c r="L458" s="50">
        <v>0</v>
      </c>
      <c r="M458" s="50">
        <v>0</v>
      </c>
      <c r="N458" s="50">
        <v>0</v>
      </c>
      <c r="O458" s="50">
        <v>0</v>
      </c>
      <c r="P458" s="13">
        <v>0</v>
      </c>
      <c r="Q458" s="13">
        <v>0</v>
      </c>
      <c r="R458" s="13">
        <v>3</v>
      </c>
      <c r="T458" s="35">
        <f t="shared" ref="T458:T521" si="21">P458+Q458</f>
        <v>0</v>
      </c>
      <c r="U458" s="36">
        <f t="shared" ref="U458:U521" si="22">T458/R458</f>
        <v>0</v>
      </c>
      <c r="W458" s="20">
        <f t="shared" si="20"/>
        <v>478352</v>
      </c>
    </row>
    <row r="459" spans="1:23" x14ac:dyDescent="0.2">
      <c r="A459" s="20">
        <v>478</v>
      </c>
      <c r="B459" s="2">
        <v>478352348</v>
      </c>
      <c r="C459" s="5" t="s">
        <v>64</v>
      </c>
      <c r="D459" s="50">
        <v>0</v>
      </c>
      <c r="E459" s="50">
        <v>0</v>
      </c>
      <c r="F459" s="50">
        <v>0</v>
      </c>
      <c r="G459" s="50">
        <v>0</v>
      </c>
      <c r="H459" s="50">
        <v>5</v>
      </c>
      <c r="I459" s="50">
        <v>8</v>
      </c>
      <c r="J459" s="50">
        <v>0.48749999999999999</v>
      </c>
      <c r="K459" s="50"/>
      <c r="L459" s="50">
        <v>0</v>
      </c>
      <c r="M459" s="50">
        <v>0</v>
      </c>
      <c r="N459" s="50">
        <v>0</v>
      </c>
      <c r="O459" s="50">
        <v>0</v>
      </c>
      <c r="P459" s="13">
        <v>0</v>
      </c>
      <c r="Q459" s="13">
        <v>1</v>
      </c>
      <c r="R459" s="13">
        <v>13</v>
      </c>
      <c r="T459" s="35">
        <f t="shared" si="21"/>
        <v>1</v>
      </c>
      <c r="U459" s="36">
        <f t="shared" si="22"/>
        <v>7.6923076923076927E-2</v>
      </c>
      <c r="W459" s="20">
        <f t="shared" ref="W459:W522" si="23">VALUE(IF($B459&lt;499999999,MID($B459,1,3)*1000+MID($B459,4,3),MID($B459,1,4)*1000+MID($B459,5,3)))</f>
        <v>478352</v>
      </c>
    </row>
    <row r="460" spans="1:23" x14ac:dyDescent="0.2">
      <c r="A460" s="20">
        <v>478</v>
      </c>
      <c r="B460" s="2">
        <v>478352600</v>
      </c>
      <c r="C460" s="5" t="s">
        <v>64</v>
      </c>
      <c r="D460" s="50">
        <v>0</v>
      </c>
      <c r="E460" s="50">
        <v>0</v>
      </c>
      <c r="F460" s="50">
        <v>0</v>
      </c>
      <c r="G460" s="50">
        <v>0</v>
      </c>
      <c r="H460" s="50">
        <v>7</v>
      </c>
      <c r="I460" s="50">
        <v>20</v>
      </c>
      <c r="J460" s="50">
        <v>1.0125</v>
      </c>
      <c r="K460" s="50"/>
      <c r="L460" s="50">
        <v>0</v>
      </c>
      <c r="M460" s="50">
        <v>0</v>
      </c>
      <c r="N460" s="50">
        <v>0</v>
      </c>
      <c r="O460" s="50">
        <v>0</v>
      </c>
      <c r="P460" s="13">
        <v>2</v>
      </c>
      <c r="Q460" s="13">
        <v>0</v>
      </c>
      <c r="R460" s="13">
        <v>27</v>
      </c>
      <c r="T460" s="35">
        <f t="shared" si="21"/>
        <v>2</v>
      </c>
      <c r="U460" s="36">
        <f t="shared" si="22"/>
        <v>7.407407407407407E-2</v>
      </c>
      <c r="W460" s="20">
        <f t="shared" si="23"/>
        <v>478352</v>
      </c>
    </row>
    <row r="461" spans="1:23" x14ac:dyDescent="0.2">
      <c r="A461" s="20">
        <v>478</v>
      </c>
      <c r="B461" s="2">
        <v>478352610</v>
      </c>
      <c r="C461" s="5" t="s">
        <v>64</v>
      </c>
      <c r="D461" s="50">
        <v>0</v>
      </c>
      <c r="E461" s="50">
        <v>0</v>
      </c>
      <c r="F461" s="50">
        <v>0</v>
      </c>
      <c r="G461" s="50">
        <v>0</v>
      </c>
      <c r="H461" s="50">
        <v>2</v>
      </c>
      <c r="I461" s="50">
        <v>1</v>
      </c>
      <c r="J461" s="50">
        <v>0.1125</v>
      </c>
      <c r="K461" s="50"/>
      <c r="L461" s="50">
        <v>0</v>
      </c>
      <c r="M461" s="50">
        <v>0</v>
      </c>
      <c r="N461" s="50">
        <v>0</v>
      </c>
      <c r="O461" s="50">
        <v>0</v>
      </c>
      <c r="P461" s="13">
        <v>0</v>
      </c>
      <c r="Q461" s="13">
        <v>0</v>
      </c>
      <c r="R461" s="13">
        <v>3</v>
      </c>
      <c r="T461" s="35">
        <f t="shared" si="21"/>
        <v>0</v>
      </c>
      <c r="U461" s="36">
        <f t="shared" si="22"/>
        <v>0</v>
      </c>
      <c r="W461" s="20">
        <f t="shared" si="23"/>
        <v>478352</v>
      </c>
    </row>
    <row r="462" spans="1:23" x14ac:dyDescent="0.2">
      <c r="A462" s="20">
        <v>478</v>
      </c>
      <c r="B462" s="2">
        <v>478352616</v>
      </c>
      <c r="C462" s="5" t="s">
        <v>64</v>
      </c>
      <c r="D462" s="50">
        <v>0</v>
      </c>
      <c r="E462" s="50">
        <v>0</v>
      </c>
      <c r="F462" s="50">
        <v>0</v>
      </c>
      <c r="G462" s="50">
        <v>0</v>
      </c>
      <c r="H462" s="50">
        <v>19</v>
      </c>
      <c r="I462" s="50">
        <v>48</v>
      </c>
      <c r="J462" s="50">
        <v>2.5125000000000002</v>
      </c>
      <c r="K462" s="50"/>
      <c r="L462" s="50">
        <v>0</v>
      </c>
      <c r="M462" s="50">
        <v>0</v>
      </c>
      <c r="N462" s="50">
        <v>0</v>
      </c>
      <c r="O462" s="50">
        <v>0</v>
      </c>
      <c r="P462" s="13">
        <v>0</v>
      </c>
      <c r="Q462" s="13">
        <v>4</v>
      </c>
      <c r="R462" s="13">
        <v>67</v>
      </c>
      <c r="T462" s="35">
        <f t="shared" si="21"/>
        <v>4</v>
      </c>
      <c r="U462" s="36">
        <f t="shared" si="22"/>
        <v>5.9701492537313432E-2</v>
      </c>
      <c r="W462" s="20">
        <f t="shared" si="23"/>
        <v>478352</v>
      </c>
    </row>
    <row r="463" spans="1:23" x14ac:dyDescent="0.2">
      <c r="A463" s="20">
        <v>478</v>
      </c>
      <c r="B463" s="2">
        <v>478352620</v>
      </c>
      <c r="C463" s="5" t="s">
        <v>64</v>
      </c>
      <c r="D463" s="50">
        <v>0</v>
      </c>
      <c r="E463" s="50">
        <v>0</v>
      </c>
      <c r="F463" s="50">
        <v>0</v>
      </c>
      <c r="G463" s="50">
        <v>0</v>
      </c>
      <c r="H463" s="50">
        <v>1</v>
      </c>
      <c r="I463" s="50">
        <v>5</v>
      </c>
      <c r="J463" s="50">
        <v>0.22500000000000001</v>
      </c>
      <c r="K463" s="50"/>
      <c r="L463" s="50">
        <v>0</v>
      </c>
      <c r="M463" s="50">
        <v>0</v>
      </c>
      <c r="N463" s="50">
        <v>0</v>
      </c>
      <c r="O463" s="50">
        <v>0</v>
      </c>
      <c r="P463" s="13">
        <v>0</v>
      </c>
      <c r="Q463" s="13">
        <v>0</v>
      </c>
      <c r="R463" s="13">
        <v>6</v>
      </c>
      <c r="T463" s="35">
        <f t="shared" si="21"/>
        <v>0</v>
      </c>
      <c r="U463" s="36">
        <f t="shared" si="22"/>
        <v>0</v>
      </c>
      <c r="W463" s="20">
        <f t="shared" si="23"/>
        <v>478352</v>
      </c>
    </row>
    <row r="464" spans="1:23" x14ac:dyDescent="0.2">
      <c r="A464" s="20">
        <v>478</v>
      </c>
      <c r="B464" s="2">
        <v>478352640</v>
      </c>
      <c r="C464" s="5" t="s">
        <v>64</v>
      </c>
      <c r="D464" s="50">
        <v>0</v>
      </c>
      <c r="E464" s="50">
        <v>0</v>
      </c>
      <c r="F464" s="50">
        <v>0</v>
      </c>
      <c r="G464" s="50">
        <v>0</v>
      </c>
      <c r="H464" s="50">
        <v>0</v>
      </c>
      <c r="I464" s="50">
        <v>4</v>
      </c>
      <c r="J464" s="50">
        <v>0.15</v>
      </c>
      <c r="K464" s="50"/>
      <c r="L464" s="50">
        <v>0</v>
      </c>
      <c r="M464" s="50">
        <v>0</v>
      </c>
      <c r="N464" s="50">
        <v>0</v>
      </c>
      <c r="O464" s="50">
        <v>0</v>
      </c>
      <c r="P464" s="13">
        <v>0</v>
      </c>
      <c r="Q464" s="13">
        <v>0</v>
      </c>
      <c r="R464" s="13">
        <v>4</v>
      </c>
      <c r="T464" s="35">
        <f t="shared" si="21"/>
        <v>0</v>
      </c>
      <c r="U464" s="36">
        <f t="shared" si="22"/>
        <v>0</v>
      </c>
      <c r="W464" s="20">
        <f t="shared" si="23"/>
        <v>478352</v>
      </c>
    </row>
    <row r="465" spans="1:23" x14ac:dyDescent="0.2">
      <c r="A465" s="20">
        <v>478</v>
      </c>
      <c r="B465" s="2">
        <v>478352673</v>
      </c>
      <c r="C465" s="5" t="s">
        <v>64</v>
      </c>
      <c r="D465" s="50">
        <v>0</v>
      </c>
      <c r="E465" s="50">
        <v>0</v>
      </c>
      <c r="F465" s="50">
        <v>0</v>
      </c>
      <c r="G465" s="50">
        <v>0</v>
      </c>
      <c r="H465" s="50">
        <v>13</v>
      </c>
      <c r="I465" s="50">
        <v>18</v>
      </c>
      <c r="J465" s="50">
        <v>1.1625000000000001</v>
      </c>
      <c r="K465" s="50"/>
      <c r="L465" s="50">
        <v>0</v>
      </c>
      <c r="M465" s="50">
        <v>0</v>
      </c>
      <c r="N465" s="50">
        <v>0</v>
      </c>
      <c r="O465" s="50">
        <v>0</v>
      </c>
      <c r="P465" s="13">
        <v>0</v>
      </c>
      <c r="Q465" s="13">
        <v>0</v>
      </c>
      <c r="R465" s="13">
        <v>31</v>
      </c>
      <c r="T465" s="35">
        <f t="shared" si="21"/>
        <v>0</v>
      </c>
      <c r="U465" s="36">
        <f t="shared" si="22"/>
        <v>0</v>
      </c>
      <c r="W465" s="20">
        <f t="shared" si="23"/>
        <v>478352</v>
      </c>
    </row>
    <row r="466" spans="1:23" x14ac:dyDescent="0.2">
      <c r="A466" s="20">
        <v>478</v>
      </c>
      <c r="B466" s="2">
        <v>478352720</v>
      </c>
      <c r="C466" s="5" t="s">
        <v>64</v>
      </c>
      <c r="D466" s="50">
        <v>0</v>
      </c>
      <c r="E466" s="50">
        <v>0</v>
      </c>
      <c r="F466" s="50">
        <v>0</v>
      </c>
      <c r="G466" s="50">
        <v>0</v>
      </c>
      <c r="H466" s="50">
        <v>2</v>
      </c>
      <c r="I466" s="50">
        <v>2</v>
      </c>
      <c r="J466" s="50">
        <v>0.15</v>
      </c>
      <c r="K466" s="50"/>
      <c r="L466" s="50">
        <v>0</v>
      </c>
      <c r="M466" s="50">
        <v>0</v>
      </c>
      <c r="N466" s="50">
        <v>0</v>
      </c>
      <c r="O466" s="50">
        <v>0</v>
      </c>
      <c r="P466" s="13">
        <v>0</v>
      </c>
      <c r="Q466" s="13">
        <v>0</v>
      </c>
      <c r="R466" s="13">
        <v>4</v>
      </c>
      <c r="T466" s="35">
        <f t="shared" si="21"/>
        <v>0</v>
      </c>
      <c r="U466" s="36">
        <f t="shared" si="22"/>
        <v>0</v>
      </c>
      <c r="W466" s="20">
        <f t="shared" si="23"/>
        <v>478352</v>
      </c>
    </row>
    <row r="467" spans="1:23" x14ac:dyDescent="0.2">
      <c r="A467" s="20">
        <v>478</v>
      </c>
      <c r="B467" s="2">
        <v>478352725</v>
      </c>
      <c r="C467" s="5" t="s">
        <v>64</v>
      </c>
      <c r="D467" s="50">
        <v>0</v>
      </c>
      <c r="E467" s="50">
        <v>0</v>
      </c>
      <c r="F467" s="50">
        <v>0</v>
      </c>
      <c r="G467" s="50">
        <v>0</v>
      </c>
      <c r="H467" s="50">
        <v>5</v>
      </c>
      <c r="I467" s="50">
        <v>10</v>
      </c>
      <c r="J467" s="50">
        <v>0.5625</v>
      </c>
      <c r="K467" s="50"/>
      <c r="L467" s="50">
        <v>0</v>
      </c>
      <c r="M467" s="50">
        <v>0</v>
      </c>
      <c r="N467" s="50">
        <v>0</v>
      </c>
      <c r="O467" s="50">
        <v>0</v>
      </c>
      <c r="P467" s="13">
        <v>0</v>
      </c>
      <c r="Q467" s="13">
        <v>0</v>
      </c>
      <c r="R467" s="13">
        <v>15</v>
      </c>
      <c r="T467" s="35">
        <f t="shared" si="21"/>
        <v>0</v>
      </c>
      <c r="U467" s="36">
        <f t="shared" si="22"/>
        <v>0</v>
      </c>
      <c r="W467" s="20">
        <f t="shared" si="23"/>
        <v>478352</v>
      </c>
    </row>
    <row r="468" spans="1:23" x14ac:dyDescent="0.2">
      <c r="A468" s="20">
        <v>478</v>
      </c>
      <c r="B468" s="2">
        <v>478352730</v>
      </c>
      <c r="C468" s="5" t="s">
        <v>64</v>
      </c>
      <c r="D468" s="50">
        <v>0</v>
      </c>
      <c r="E468" s="50">
        <v>0</v>
      </c>
      <c r="F468" s="50">
        <v>0</v>
      </c>
      <c r="G468" s="50">
        <v>0</v>
      </c>
      <c r="H468" s="50">
        <v>0</v>
      </c>
      <c r="I468" s="50">
        <v>1</v>
      </c>
      <c r="J468" s="50">
        <v>3.7499999999999999E-2</v>
      </c>
      <c r="K468" s="50"/>
      <c r="L468" s="50">
        <v>0</v>
      </c>
      <c r="M468" s="50">
        <v>0</v>
      </c>
      <c r="N468" s="50">
        <v>0</v>
      </c>
      <c r="O468" s="50">
        <v>0</v>
      </c>
      <c r="P468" s="13">
        <v>0</v>
      </c>
      <c r="Q468" s="13">
        <v>0</v>
      </c>
      <c r="R468" s="13">
        <v>1</v>
      </c>
      <c r="T468" s="35">
        <f t="shared" si="21"/>
        <v>0</v>
      </c>
      <c r="U468" s="36">
        <f t="shared" si="22"/>
        <v>0</v>
      </c>
      <c r="W468" s="20">
        <f t="shared" si="23"/>
        <v>478352</v>
      </c>
    </row>
    <row r="469" spans="1:23" x14ac:dyDescent="0.2">
      <c r="A469" s="20">
        <v>478</v>
      </c>
      <c r="B469" s="2">
        <v>478352735</v>
      </c>
      <c r="C469" s="5" t="s">
        <v>64</v>
      </c>
      <c r="D469" s="50">
        <v>0</v>
      </c>
      <c r="E469" s="50">
        <v>0</v>
      </c>
      <c r="F469" s="50">
        <v>0</v>
      </c>
      <c r="G469" s="50">
        <v>0</v>
      </c>
      <c r="H469" s="50">
        <v>18</v>
      </c>
      <c r="I469" s="50">
        <v>30</v>
      </c>
      <c r="J469" s="50">
        <v>1.8</v>
      </c>
      <c r="K469" s="50"/>
      <c r="L469" s="50">
        <v>0</v>
      </c>
      <c r="M469" s="50">
        <v>0</v>
      </c>
      <c r="N469" s="50">
        <v>0</v>
      </c>
      <c r="O469" s="50">
        <v>0</v>
      </c>
      <c r="P469" s="13">
        <v>2</v>
      </c>
      <c r="Q469" s="13">
        <v>1</v>
      </c>
      <c r="R469" s="13">
        <v>48</v>
      </c>
      <c r="T469" s="35">
        <f t="shared" si="21"/>
        <v>3</v>
      </c>
      <c r="U469" s="36">
        <f t="shared" si="22"/>
        <v>6.25E-2</v>
      </c>
      <c r="W469" s="20">
        <f t="shared" si="23"/>
        <v>478352</v>
      </c>
    </row>
    <row r="470" spans="1:23" x14ac:dyDescent="0.2">
      <c r="A470" s="20">
        <v>478</v>
      </c>
      <c r="B470" s="2">
        <v>478352753</v>
      </c>
      <c r="C470" s="5" t="s">
        <v>64</v>
      </c>
      <c r="D470" s="50">
        <v>0</v>
      </c>
      <c r="E470" s="50">
        <v>0</v>
      </c>
      <c r="F470" s="50">
        <v>0</v>
      </c>
      <c r="G470" s="50">
        <v>0</v>
      </c>
      <c r="H470" s="50">
        <v>3</v>
      </c>
      <c r="I470" s="50">
        <v>5</v>
      </c>
      <c r="J470" s="50">
        <v>0.3</v>
      </c>
      <c r="K470" s="50"/>
      <c r="L470" s="50">
        <v>0</v>
      </c>
      <c r="M470" s="50">
        <v>0</v>
      </c>
      <c r="N470" s="50">
        <v>0</v>
      </c>
      <c r="O470" s="50">
        <v>0</v>
      </c>
      <c r="P470" s="13">
        <v>0</v>
      </c>
      <c r="Q470" s="13">
        <v>0</v>
      </c>
      <c r="R470" s="13">
        <v>8</v>
      </c>
      <c r="T470" s="35">
        <f t="shared" si="21"/>
        <v>0</v>
      </c>
      <c r="U470" s="36">
        <f t="shared" si="22"/>
        <v>0</v>
      </c>
      <c r="W470" s="20">
        <f t="shared" si="23"/>
        <v>478352</v>
      </c>
    </row>
    <row r="471" spans="1:23" x14ac:dyDescent="0.2">
      <c r="A471" s="20">
        <v>478</v>
      </c>
      <c r="B471" s="2">
        <v>478352775</v>
      </c>
      <c r="C471" s="5" t="s">
        <v>64</v>
      </c>
      <c r="D471" s="50">
        <v>0</v>
      </c>
      <c r="E471" s="50">
        <v>0</v>
      </c>
      <c r="F471" s="50">
        <v>0</v>
      </c>
      <c r="G471" s="50">
        <v>0</v>
      </c>
      <c r="H471" s="50">
        <v>7</v>
      </c>
      <c r="I471" s="50">
        <v>10</v>
      </c>
      <c r="J471" s="50">
        <v>0.63749999999999996</v>
      </c>
      <c r="K471" s="50"/>
      <c r="L471" s="50">
        <v>0</v>
      </c>
      <c r="M471" s="50">
        <v>0</v>
      </c>
      <c r="N471" s="50">
        <v>0</v>
      </c>
      <c r="O471" s="50">
        <v>0</v>
      </c>
      <c r="P471" s="13">
        <v>0</v>
      </c>
      <c r="Q471" s="13">
        <v>0</v>
      </c>
      <c r="R471" s="13">
        <v>17</v>
      </c>
      <c r="T471" s="35">
        <f t="shared" si="21"/>
        <v>0</v>
      </c>
      <c r="U471" s="36">
        <f t="shared" si="22"/>
        <v>0</v>
      </c>
      <c r="W471" s="20">
        <f t="shared" si="23"/>
        <v>478352</v>
      </c>
    </row>
    <row r="472" spans="1:23" x14ac:dyDescent="0.2">
      <c r="A472" s="20">
        <v>479</v>
      </c>
      <c r="B472" s="2">
        <v>479278005</v>
      </c>
      <c r="C472" s="5" t="s">
        <v>65</v>
      </c>
      <c r="D472" s="50">
        <v>0</v>
      </c>
      <c r="E472" s="50">
        <v>0</v>
      </c>
      <c r="F472" s="50">
        <v>0</v>
      </c>
      <c r="G472" s="50">
        <v>0</v>
      </c>
      <c r="H472" s="50">
        <v>2</v>
      </c>
      <c r="I472" s="50">
        <v>2</v>
      </c>
      <c r="J472" s="50">
        <v>0.15</v>
      </c>
      <c r="K472" s="50"/>
      <c r="L472" s="50">
        <v>0</v>
      </c>
      <c r="M472" s="50">
        <v>0</v>
      </c>
      <c r="N472" s="50">
        <v>0</v>
      </c>
      <c r="O472" s="50">
        <v>0</v>
      </c>
      <c r="P472" s="13">
        <v>0</v>
      </c>
      <c r="Q472" s="13">
        <v>1</v>
      </c>
      <c r="R472" s="13">
        <v>4</v>
      </c>
      <c r="T472" s="35">
        <f t="shared" si="21"/>
        <v>1</v>
      </c>
      <c r="U472" s="36">
        <f t="shared" si="22"/>
        <v>0.25</v>
      </c>
      <c r="W472" s="20">
        <f t="shared" si="23"/>
        <v>479278</v>
      </c>
    </row>
    <row r="473" spans="1:23" x14ac:dyDescent="0.2">
      <c r="A473" s="20">
        <v>479</v>
      </c>
      <c r="B473" s="2">
        <v>479278024</v>
      </c>
      <c r="C473" s="5" t="s">
        <v>65</v>
      </c>
      <c r="D473" s="50">
        <v>0</v>
      </c>
      <c r="E473" s="50">
        <v>0</v>
      </c>
      <c r="F473" s="50">
        <v>0</v>
      </c>
      <c r="G473" s="50">
        <v>0</v>
      </c>
      <c r="H473" s="50">
        <v>12</v>
      </c>
      <c r="I473" s="50">
        <v>20</v>
      </c>
      <c r="J473" s="50">
        <v>1.2</v>
      </c>
      <c r="K473" s="50"/>
      <c r="L473" s="50">
        <v>0</v>
      </c>
      <c r="M473" s="50">
        <v>0</v>
      </c>
      <c r="N473" s="50">
        <v>0</v>
      </c>
      <c r="O473" s="50">
        <v>0</v>
      </c>
      <c r="P473" s="13">
        <v>2</v>
      </c>
      <c r="Q473" s="13">
        <v>3</v>
      </c>
      <c r="R473" s="13">
        <v>32</v>
      </c>
      <c r="T473" s="35">
        <f t="shared" si="21"/>
        <v>5</v>
      </c>
      <c r="U473" s="36">
        <f t="shared" si="22"/>
        <v>0.15625</v>
      </c>
      <c r="W473" s="20">
        <f t="shared" si="23"/>
        <v>479278</v>
      </c>
    </row>
    <row r="474" spans="1:23" x14ac:dyDescent="0.2">
      <c r="A474" s="20">
        <v>479</v>
      </c>
      <c r="B474" s="2">
        <v>479278061</v>
      </c>
      <c r="C474" s="5" t="s">
        <v>65</v>
      </c>
      <c r="D474" s="50">
        <v>0</v>
      </c>
      <c r="E474" s="50">
        <v>0</v>
      </c>
      <c r="F474" s="50">
        <v>0</v>
      </c>
      <c r="G474" s="50">
        <v>0</v>
      </c>
      <c r="H474" s="50">
        <v>9</v>
      </c>
      <c r="I474" s="50">
        <v>17</v>
      </c>
      <c r="J474" s="50">
        <v>0.97499999999999998</v>
      </c>
      <c r="K474" s="50"/>
      <c r="L474" s="50">
        <v>0</v>
      </c>
      <c r="M474" s="50">
        <v>0</v>
      </c>
      <c r="N474" s="50">
        <v>0</v>
      </c>
      <c r="O474" s="50">
        <v>0</v>
      </c>
      <c r="P474" s="13">
        <v>3</v>
      </c>
      <c r="Q474" s="13">
        <v>6</v>
      </c>
      <c r="R474" s="13">
        <v>26</v>
      </c>
      <c r="T474" s="35">
        <f t="shared" si="21"/>
        <v>9</v>
      </c>
      <c r="U474" s="36">
        <f t="shared" si="22"/>
        <v>0.34615384615384615</v>
      </c>
      <c r="W474" s="20">
        <f t="shared" si="23"/>
        <v>479278</v>
      </c>
    </row>
    <row r="475" spans="1:23" x14ac:dyDescent="0.2">
      <c r="A475" s="20">
        <v>479</v>
      </c>
      <c r="B475" s="2">
        <v>479278086</v>
      </c>
      <c r="C475" s="5" t="s">
        <v>65</v>
      </c>
      <c r="D475" s="50">
        <v>0</v>
      </c>
      <c r="E475" s="50">
        <v>0</v>
      </c>
      <c r="F475" s="50">
        <v>0</v>
      </c>
      <c r="G475" s="50">
        <v>0</v>
      </c>
      <c r="H475" s="50">
        <v>4</v>
      </c>
      <c r="I475" s="50">
        <v>16</v>
      </c>
      <c r="J475" s="50">
        <v>0.75</v>
      </c>
      <c r="K475" s="50"/>
      <c r="L475" s="50">
        <v>0</v>
      </c>
      <c r="M475" s="50">
        <v>0</v>
      </c>
      <c r="N475" s="50">
        <v>0</v>
      </c>
      <c r="O475" s="50">
        <v>0</v>
      </c>
      <c r="P475" s="13">
        <v>1</v>
      </c>
      <c r="Q475" s="13">
        <v>1</v>
      </c>
      <c r="R475" s="13">
        <v>20</v>
      </c>
      <c r="T475" s="35">
        <f t="shared" si="21"/>
        <v>2</v>
      </c>
      <c r="U475" s="36">
        <f t="shared" si="22"/>
        <v>0.1</v>
      </c>
      <c r="W475" s="20">
        <f t="shared" si="23"/>
        <v>479278</v>
      </c>
    </row>
    <row r="476" spans="1:23" x14ac:dyDescent="0.2">
      <c r="A476" s="20">
        <v>479</v>
      </c>
      <c r="B476" s="2">
        <v>479278091</v>
      </c>
      <c r="C476" s="5" t="s">
        <v>65</v>
      </c>
      <c r="D476" s="50">
        <v>0</v>
      </c>
      <c r="E476" s="50">
        <v>0</v>
      </c>
      <c r="F476" s="50">
        <v>0</v>
      </c>
      <c r="G476" s="50">
        <v>0</v>
      </c>
      <c r="H476" s="50">
        <v>0</v>
      </c>
      <c r="I476" s="50">
        <v>1</v>
      </c>
      <c r="J476" s="50">
        <v>3.7499999999999999E-2</v>
      </c>
      <c r="K476" s="50"/>
      <c r="L476" s="50">
        <v>0</v>
      </c>
      <c r="M476" s="50">
        <v>0</v>
      </c>
      <c r="N476" s="50">
        <v>0</v>
      </c>
      <c r="O476" s="50">
        <v>0</v>
      </c>
      <c r="P476" s="13">
        <v>0</v>
      </c>
      <c r="Q476" s="13">
        <v>0</v>
      </c>
      <c r="R476" s="13">
        <v>1</v>
      </c>
      <c r="T476" s="35">
        <f t="shared" si="21"/>
        <v>0</v>
      </c>
      <c r="U476" s="36">
        <f t="shared" si="22"/>
        <v>0</v>
      </c>
      <c r="W476" s="20">
        <f t="shared" si="23"/>
        <v>479278</v>
      </c>
    </row>
    <row r="477" spans="1:23" x14ac:dyDescent="0.2">
      <c r="A477" s="20">
        <v>479</v>
      </c>
      <c r="B477" s="2">
        <v>479278111</v>
      </c>
      <c r="C477" s="5" t="s">
        <v>65</v>
      </c>
      <c r="D477" s="50">
        <v>0</v>
      </c>
      <c r="E477" s="50">
        <v>0</v>
      </c>
      <c r="F477" s="50">
        <v>0</v>
      </c>
      <c r="G477" s="50">
        <v>0</v>
      </c>
      <c r="H477" s="50">
        <v>0</v>
      </c>
      <c r="I477" s="50">
        <v>5</v>
      </c>
      <c r="J477" s="50">
        <v>0.1875</v>
      </c>
      <c r="K477" s="50"/>
      <c r="L477" s="50">
        <v>0</v>
      </c>
      <c r="M477" s="50">
        <v>0</v>
      </c>
      <c r="N477" s="50">
        <v>0</v>
      </c>
      <c r="O477" s="50">
        <v>0</v>
      </c>
      <c r="P477" s="13">
        <v>0</v>
      </c>
      <c r="Q477" s="13">
        <v>3</v>
      </c>
      <c r="R477" s="13">
        <v>5</v>
      </c>
      <c r="T477" s="35">
        <f t="shared" si="21"/>
        <v>3</v>
      </c>
      <c r="U477" s="36">
        <f t="shared" si="22"/>
        <v>0.6</v>
      </c>
      <c r="W477" s="20">
        <f t="shared" si="23"/>
        <v>479278</v>
      </c>
    </row>
    <row r="478" spans="1:23" x14ac:dyDescent="0.2">
      <c r="A478" s="20">
        <v>479</v>
      </c>
      <c r="B478" s="2">
        <v>479278114</v>
      </c>
      <c r="C478" s="5" t="s">
        <v>65</v>
      </c>
      <c r="D478" s="50">
        <v>0</v>
      </c>
      <c r="E478" s="50">
        <v>0</v>
      </c>
      <c r="F478" s="50">
        <v>0</v>
      </c>
      <c r="G478" s="50">
        <v>0</v>
      </c>
      <c r="H478" s="50">
        <v>3</v>
      </c>
      <c r="I478" s="50">
        <v>4</v>
      </c>
      <c r="J478" s="50">
        <v>0.26250000000000001</v>
      </c>
      <c r="K478" s="50"/>
      <c r="L478" s="50">
        <v>0</v>
      </c>
      <c r="M478" s="50">
        <v>0</v>
      </c>
      <c r="N478" s="50">
        <v>0</v>
      </c>
      <c r="O478" s="50">
        <v>0</v>
      </c>
      <c r="P478" s="13">
        <v>1</v>
      </c>
      <c r="Q478" s="13">
        <v>0</v>
      </c>
      <c r="R478" s="13">
        <v>7</v>
      </c>
      <c r="T478" s="35">
        <f t="shared" si="21"/>
        <v>1</v>
      </c>
      <c r="U478" s="36">
        <f t="shared" si="22"/>
        <v>0.14285714285714285</v>
      </c>
      <c r="W478" s="20">
        <f t="shared" si="23"/>
        <v>479278</v>
      </c>
    </row>
    <row r="479" spans="1:23" x14ac:dyDescent="0.2">
      <c r="A479" s="20">
        <v>479</v>
      </c>
      <c r="B479" s="2">
        <v>479278117</v>
      </c>
      <c r="C479" s="5" t="s">
        <v>65</v>
      </c>
      <c r="D479" s="50">
        <v>0</v>
      </c>
      <c r="E479" s="50">
        <v>0</v>
      </c>
      <c r="F479" s="50">
        <v>0</v>
      </c>
      <c r="G479" s="50">
        <v>0</v>
      </c>
      <c r="H479" s="50">
        <v>3</v>
      </c>
      <c r="I479" s="50">
        <v>5</v>
      </c>
      <c r="J479" s="50">
        <v>0.3</v>
      </c>
      <c r="K479" s="50"/>
      <c r="L479" s="50">
        <v>0</v>
      </c>
      <c r="M479" s="50">
        <v>0</v>
      </c>
      <c r="N479" s="50">
        <v>0</v>
      </c>
      <c r="O479" s="50">
        <v>0</v>
      </c>
      <c r="P479" s="13">
        <v>0</v>
      </c>
      <c r="Q479" s="13">
        <v>0</v>
      </c>
      <c r="R479" s="13">
        <v>8</v>
      </c>
      <c r="T479" s="35">
        <f t="shared" si="21"/>
        <v>0</v>
      </c>
      <c r="U479" s="36">
        <f t="shared" si="22"/>
        <v>0</v>
      </c>
      <c r="W479" s="20">
        <f t="shared" si="23"/>
        <v>479278</v>
      </c>
    </row>
    <row r="480" spans="1:23" x14ac:dyDescent="0.2">
      <c r="A480" s="20">
        <v>479</v>
      </c>
      <c r="B480" s="2">
        <v>479278127</v>
      </c>
      <c r="C480" s="5" t="s">
        <v>65</v>
      </c>
      <c r="D480" s="50">
        <v>0</v>
      </c>
      <c r="E480" s="50">
        <v>0</v>
      </c>
      <c r="F480" s="50">
        <v>0</v>
      </c>
      <c r="G480" s="50">
        <v>0</v>
      </c>
      <c r="H480" s="50">
        <v>0</v>
      </c>
      <c r="I480" s="50">
        <v>2</v>
      </c>
      <c r="J480" s="50">
        <v>7.4999999999999997E-2</v>
      </c>
      <c r="K480" s="50"/>
      <c r="L480" s="50">
        <v>0</v>
      </c>
      <c r="M480" s="50">
        <v>0</v>
      </c>
      <c r="N480" s="50">
        <v>0</v>
      </c>
      <c r="O480" s="50">
        <v>0</v>
      </c>
      <c r="P480" s="13">
        <v>0</v>
      </c>
      <c r="Q480" s="13">
        <v>0</v>
      </c>
      <c r="R480" s="13">
        <v>2</v>
      </c>
      <c r="T480" s="35">
        <f t="shared" si="21"/>
        <v>0</v>
      </c>
      <c r="U480" s="36">
        <f t="shared" si="22"/>
        <v>0</v>
      </c>
      <c r="W480" s="20">
        <f t="shared" si="23"/>
        <v>479278</v>
      </c>
    </row>
    <row r="481" spans="1:23" x14ac:dyDescent="0.2">
      <c r="A481" s="20">
        <v>479</v>
      </c>
      <c r="B481" s="2">
        <v>479278137</v>
      </c>
      <c r="C481" s="5" t="s">
        <v>65</v>
      </c>
      <c r="D481" s="50">
        <v>0</v>
      </c>
      <c r="E481" s="50">
        <v>0</v>
      </c>
      <c r="F481" s="50">
        <v>0</v>
      </c>
      <c r="G481" s="50">
        <v>0</v>
      </c>
      <c r="H481" s="50">
        <v>7</v>
      </c>
      <c r="I481" s="50">
        <v>15</v>
      </c>
      <c r="J481" s="50">
        <v>0.82499999999999996</v>
      </c>
      <c r="K481" s="50"/>
      <c r="L481" s="50">
        <v>0</v>
      </c>
      <c r="M481" s="50">
        <v>0</v>
      </c>
      <c r="N481" s="50">
        <v>0</v>
      </c>
      <c r="O481" s="50">
        <v>0</v>
      </c>
      <c r="P481" s="13">
        <v>2</v>
      </c>
      <c r="Q481" s="13">
        <v>4</v>
      </c>
      <c r="R481" s="13">
        <v>22</v>
      </c>
      <c r="T481" s="35">
        <f t="shared" si="21"/>
        <v>6</v>
      </c>
      <c r="U481" s="36">
        <f t="shared" si="22"/>
        <v>0.27272727272727271</v>
      </c>
      <c r="W481" s="20">
        <f t="shared" si="23"/>
        <v>479278</v>
      </c>
    </row>
    <row r="482" spans="1:23" x14ac:dyDescent="0.2">
      <c r="A482" s="20">
        <v>479</v>
      </c>
      <c r="B482" s="2">
        <v>479278159</v>
      </c>
      <c r="C482" s="5" t="s">
        <v>65</v>
      </c>
      <c r="D482" s="50">
        <v>0</v>
      </c>
      <c r="E482" s="50">
        <v>0</v>
      </c>
      <c r="F482" s="50">
        <v>0</v>
      </c>
      <c r="G482" s="50">
        <v>0</v>
      </c>
      <c r="H482" s="50">
        <v>0</v>
      </c>
      <c r="I482" s="50">
        <v>2</v>
      </c>
      <c r="J482" s="50">
        <v>7.4999999999999997E-2</v>
      </c>
      <c r="K482" s="50"/>
      <c r="L482" s="50">
        <v>0</v>
      </c>
      <c r="M482" s="50">
        <v>0</v>
      </c>
      <c r="N482" s="50">
        <v>0</v>
      </c>
      <c r="O482" s="50">
        <v>0</v>
      </c>
      <c r="P482" s="13">
        <v>0</v>
      </c>
      <c r="Q482" s="13">
        <v>0</v>
      </c>
      <c r="R482" s="13">
        <v>2</v>
      </c>
      <c r="T482" s="35">
        <f t="shared" si="21"/>
        <v>0</v>
      </c>
      <c r="U482" s="36">
        <f t="shared" si="22"/>
        <v>0</v>
      </c>
      <c r="W482" s="20">
        <f t="shared" si="23"/>
        <v>479278</v>
      </c>
    </row>
    <row r="483" spans="1:23" x14ac:dyDescent="0.2">
      <c r="A483" s="20">
        <v>479</v>
      </c>
      <c r="B483" s="2">
        <v>479278161</v>
      </c>
      <c r="C483" s="5" t="s">
        <v>65</v>
      </c>
      <c r="D483" s="50">
        <v>0</v>
      </c>
      <c r="E483" s="50">
        <v>0</v>
      </c>
      <c r="F483" s="50">
        <v>0</v>
      </c>
      <c r="G483" s="50">
        <v>0</v>
      </c>
      <c r="H483" s="50">
        <v>1</v>
      </c>
      <c r="I483" s="50">
        <v>1</v>
      </c>
      <c r="J483" s="50">
        <v>7.4999999999999997E-2</v>
      </c>
      <c r="K483" s="50"/>
      <c r="L483" s="50">
        <v>0</v>
      </c>
      <c r="M483" s="50">
        <v>0</v>
      </c>
      <c r="N483" s="50">
        <v>0</v>
      </c>
      <c r="O483" s="50">
        <v>0</v>
      </c>
      <c r="P483" s="13">
        <v>0</v>
      </c>
      <c r="Q483" s="13">
        <v>0</v>
      </c>
      <c r="R483" s="13">
        <v>2</v>
      </c>
      <c r="T483" s="35">
        <f t="shared" si="21"/>
        <v>0</v>
      </c>
      <c r="U483" s="36">
        <f t="shared" si="22"/>
        <v>0</v>
      </c>
      <c r="W483" s="20">
        <f t="shared" si="23"/>
        <v>479278</v>
      </c>
    </row>
    <row r="484" spans="1:23" x14ac:dyDescent="0.2">
      <c r="A484" s="20">
        <v>479</v>
      </c>
      <c r="B484" s="2">
        <v>479278191</v>
      </c>
      <c r="C484" s="5" t="s">
        <v>65</v>
      </c>
      <c r="D484" s="50">
        <v>0</v>
      </c>
      <c r="E484" s="50">
        <v>0</v>
      </c>
      <c r="F484" s="50">
        <v>0</v>
      </c>
      <c r="G484" s="50">
        <v>0</v>
      </c>
      <c r="H484" s="50">
        <v>2</v>
      </c>
      <c r="I484" s="50">
        <v>10</v>
      </c>
      <c r="J484" s="50">
        <v>0.45</v>
      </c>
      <c r="K484" s="50"/>
      <c r="L484" s="50">
        <v>0</v>
      </c>
      <c r="M484" s="50">
        <v>0</v>
      </c>
      <c r="N484" s="50">
        <v>0</v>
      </c>
      <c r="O484" s="50">
        <v>0</v>
      </c>
      <c r="P484" s="13">
        <v>1</v>
      </c>
      <c r="Q484" s="13">
        <v>0</v>
      </c>
      <c r="R484" s="13">
        <v>12</v>
      </c>
      <c r="T484" s="35">
        <f t="shared" si="21"/>
        <v>1</v>
      </c>
      <c r="U484" s="36">
        <f t="shared" si="22"/>
        <v>8.3333333333333329E-2</v>
      </c>
      <c r="W484" s="20">
        <f t="shared" si="23"/>
        <v>479278</v>
      </c>
    </row>
    <row r="485" spans="1:23" x14ac:dyDescent="0.2">
      <c r="A485" s="20">
        <v>479</v>
      </c>
      <c r="B485" s="2">
        <v>479278210</v>
      </c>
      <c r="C485" s="5" t="s">
        <v>65</v>
      </c>
      <c r="D485" s="50">
        <v>0</v>
      </c>
      <c r="E485" s="50">
        <v>0</v>
      </c>
      <c r="F485" s="50">
        <v>0</v>
      </c>
      <c r="G485" s="50">
        <v>0</v>
      </c>
      <c r="H485" s="50">
        <v>16</v>
      </c>
      <c r="I485" s="50">
        <v>36</v>
      </c>
      <c r="J485" s="50">
        <v>1.95</v>
      </c>
      <c r="K485" s="50"/>
      <c r="L485" s="50">
        <v>0</v>
      </c>
      <c r="M485" s="50">
        <v>0</v>
      </c>
      <c r="N485" s="50">
        <v>0</v>
      </c>
      <c r="O485" s="50">
        <v>0</v>
      </c>
      <c r="P485" s="13">
        <v>3</v>
      </c>
      <c r="Q485" s="13">
        <v>3</v>
      </c>
      <c r="R485" s="13">
        <v>52</v>
      </c>
      <c r="T485" s="35">
        <f t="shared" si="21"/>
        <v>6</v>
      </c>
      <c r="U485" s="36">
        <f t="shared" si="22"/>
        <v>0.11538461538461539</v>
      </c>
      <c r="W485" s="20">
        <f t="shared" si="23"/>
        <v>479278</v>
      </c>
    </row>
    <row r="486" spans="1:23" x14ac:dyDescent="0.2">
      <c r="A486" s="20">
        <v>479</v>
      </c>
      <c r="B486" s="2">
        <v>479278227</v>
      </c>
      <c r="C486" s="5" t="s">
        <v>65</v>
      </c>
      <c r="D486" s="50">
        <v>0</v>
      </c>
      <c r="E486" s="50">
        <v>0</v>
      </c>
      <c r="F486" s="50">
        <v>0</v>
      </c>
      <c r="G486" s="50">
        <v>0</v>
      </c>
      <c r="H486" s="50">
        <v>1</v>
      </c>
      <c r="I486" s="50">
        <v>3</v>
      </c>
      <c r="J486" s="50">
        <v>0.15</v>
      </c>
      <c r="K486" s="50"/>
      <c r="L486" s="50">
        <v>0</v>
      </c>
      <c r="M486" s="50">
        <v>0</v>
      </c>
      <c r="N486" s="50">
        <v>0</v>
      </c>
      <c r="O486" s="50">
        <v>0</v>
      </c>
      <c r="P486" s="13">
        <v>0</v>
      </c>
      <c r="Q486" s="13">
        <v>1</v>
      </c>
      <c r="R486" s="13">
        <v>4</v>
      </c>
      <c r="T486" s="35">
        <f t="shared" si="21"/>
        <v>1</v>
      </c>
      <c r="U486" s="36">
        <f t="shared" si="22"/>
        <v>0.25</v>
      </c>
      <c r="W486" s="20">
        <f t="shared" si="23"/>
        <v>479278</v>
      </c>
    </row>
    <row r="487" spans="1:23" x14ac:dyDescent="0.2">
      <c r="A487" s="20">
        <v>479</v>
      </c>
      <c r="B487" s="2">
        <v>479278278</v>
      </c>
      <c r="C487" s="5" t="s">
        <v>65</v>
      </c>
      <c r="D487" s="50">
        <v>0</v>
      </c>
      <c r="E487" s="50">
        <v>0</v>
      </c>
      <c r="F487" s="50">
        <v>0</v>
      </c>
      <c r="G487" s="50">
        <v>0</v>
      </c>
      <c r="H487" s="50">
        <v>17</v>
      </c>
      <c r="I487" s="50">
        <v>24</v>
      </c>
      <c r="J487" s="50">
        <v>1.5375000000000001</v>
      </c>
      <c r="K487" s="50"/>
      <c r="L487" s="50">
        <v>0</v>
      </c>
      <c r="M487" s="50">
        <v>0</v>
      </c>
      <c r="N487" s="50">
        <v>0</v>
      </c>
      <c r="O487" s="50">
        <v>0</v>
      </c>
      <c r="P487" s="13">
        <v>1</v>
      </c>
      <c r="Q487" s="13">
        <v>2</v>
      </c>
      <c r="R487" s="13">
        <v>41</v>
      </c>
      <c r="T487" s="35">
        <f t="shared" si="21"/>
        <v>3</v>
      </c>
      <c r="U487" s="36">
        <f t="shared" si="22"/>
        <v>7.3170731707317069E-2</v>
      </c>
      <c r="W487" s="20">
        <f t="shared" si="23"/>
        <v>479278</v>
      </c>
    </row>
    <row r="488" spans="1:23" x14ac:dyDescent="0.2">
      <c r="A488" s="20">
        <v>479</v>
      </c>
      <c r="B488" s="2">
        <v>479278281</v>
      </c>
      <c r="C488" s="5" t="s">
        <v>65</v>
      </c>
      <c r="D488" s="50">
        <v>0</v>
      </c>
      <c r="E488" s="50">
        <v>0</v>
      </c>
      <c r="F488" s="50">
        <v>0</v>
      </c>
      <c r="G488" s="50">
        <v>0</v>
      </c>
      <c r="H488" s="50">
        <v>20</v>
      </c>
      <c r="I488" s="50">
        <v>28</v>
      </c>
      <c r="J488" s="50">
        <v>1.8</v>
      </c>
      <c r="K488" s="50"/>
      <c r="L488" s="50">
        <v>0</v>
      </c>
      <c r="M488" s="50">
        <v>0</v>
      </c>
      <c r="N488" s="50">
        <v>0</v>
      </c>
      <c r="O488" s="50">
        <v>0</v>
      </c>
      <c r="P488" s="13">
        <v>12</v>
      </c>
      <c r="Q488" s="13">
        <v>18</v>
      </c>
      <c r="R488" s="13">
        <v>48</v>
      </c>
      <c r="T488" s="35">
        <f t="shared" si="21"/>
        <v>30</v>
      </c>
      <c r="U488" s="36">
        <f t="shared" si="22"/>
        <v>0.625</v>
      </c>
      <c r="W488" s="20">
        <f t="shared" si="23"/>
        <v>479278</v>
      </c>
    </row>
    <row r="489" spans="1:23" x14ac:dyDescent="0.2">
      <c r="A489" s="20">
        <v>479</v>
      </c>
      <c r="B489" s="2">
        <v>479278309</v>
      </c>
      <c r="C489" s="5" t="s">
        <v>65</v>
      </c>
      <c r="D489" s="50">
        <v>0</v>
      </c>
      <c r="E489" s="50">
        <v>0</v>
      </c>
      <c r="F489" s="50">
        <v>0</v>
      </c>
      <c r="G489" s="50">
        <v>0</v>
      </c>
      <c r="H489" s="50">
        <v>1</v>
      </c>
      <c r="I489" s="50">
        <v>1</v>
      </c>
      <c r="J489" s="50">
        <v>7.4999999999999997E-2</v>
      </c>
      <c r="K489" s="50"/>
      <c r="L489" s="50">
        <v>0</v>
      </c>
      <c r="M489" s="50">
        <v>0</v>
      </c>
      <c r="N489" s="50">
        <v>0</v>
      </c>
      <c r="O489" s="50">
        <v>0</v>
      </c>
      <c r="P489" s="13">
        <v>0</v>
      </c>
      <c r="Q489" s="13">
        <v>1</v>
      </c>
      <c r="R489" s="13">
        <v>2</v>
      </c>
      <c r="T489" s="35">
        <f t="shared" si="21"/>
        <v>1</v>
      </c>
      <c r="U489" s="36">
        <f t="shared" si="22"/>
        <v>0.5</v>
      </c>
      <c r="W489" s="20">
        <f t="shared" si="23"/>
        <v>479278</v>
      </c>
    </row>
    <row r="490" spans="1:23" x14ac:dyDescent="0.2">
      <c r="A490" s="20">
        <v>479</v>
      </c>
      <c r="B490" s="2">
        <v>479278325</v>
      </c>
      <c r="C490" s="5" t="s">
        <v>65</v>
      </c>
      <c r="D490" s="50">
        <v>0</v>
      </c>
      <c r="E490" s="50">
        <v>0</v>
      </c>
      <c r="F490" s="50">
        <v>0</v>
      </c>
      <c r="G490" s="50">
        <v>0</v>
      </c>
      <c r="H490" s="50">
        <v>3</v>
      </c>
      <c r="I490" s="50">
        <v>4</v>
      </c>
      <c r="J490" s="50">
        <v>0.26250000000000001</v>
      </c>
      <c r="K490" s="50"/>
      <c r="L490" s="50">
        <v>0</v>
      </c>
      <c r="M490" s="50">
        <v>0</v>
      </c>
      <c r="N490" s="50">
        <v>0</v>
      </c>
      <c r="O490" s="50">
        <v>0</v>
      </c>
      <c r="P490" s="13">
        <v>0</v>
      </c>
      <c r="Q490" s="13">
        <v>0</v>
      </c>
      <c r="R490" s="13">
        <v>7</v>
      </c>
      <c r="T490" s="35">
        <f t="shared" si="21"/>
        <v>0</v>
      </c>
      <c r="U490" s="36">
        <f t="shared" si="22"/>
        <v>0</v>
      </c>
      <c r="W490" s="20">
        <f t="shared" si="23"/>
        <v>479278</v>
      </c>
    </row>
    <row r="491" spans="1:23" x14ac:dyDescent="0.2">
      <c r="A491" s="20">
        <v>479</v>
      </c>
      <c r="B491" s="2">
        <v>479278332</v>
      </c>
      <c r="C491" s="5" t="s">
        <v>65</v>
      </c>
      <c r="D491" s="50">
        <v>0</v>
      </c>
      <c r="E491" s="50">
        <v>0</v>
      </c>
      <c r="F491" s="50">
        <v>0</v>
      </c>
      <c r="G491" s="50">
        <v>0</v>
      </c>
      <c r="H491" s="50">
        <v>1</v>
      </c>
      <c r="I491" s="50">
        <v>2</v>
      </c>
      <c r="J491" s="50">
        <v>0.1125</v>
      </c>
      <c r="K491" s="50"/>
      <c r="L491" s="50">
        <v>0</v>
      </c>
      <c r="M491" s="50">
        <v>0</v>
      </c>
      <c r="N491" s="50">
        <v>0</v>
      </c>
      <c r="O491" s="50">
        <v>0</v>
      </c>
      <c r="P491" s="13">
        <v>0</v>
      </c>
      <c r="Q491" s="13">
        <v>0</v>
      </c>
      <c r="R491" s="13">
        <v>3</v>
      </c>
      <c r="T491" s="35">
        <f t="shared" si="21"/>
        <v>0</v>
      </c>
      <c r="U491" s="36">
        <f t="shared" si="22"/>
        <v>0</v>
      </c>
      <c r="W491" s="20">
        <f t="shared" si="23"/>
        <v>479278</v>
      </c>
    </row>
    <row r="492" spans="1:23" x14ac:dyDescent="0.2">
      <c r="A492" s="20">
        <v>479</v>
      </c>
      <c r="B492" s="2">
        <v>479278605</v>
      </c>
      <c r="C492" s="5" t="s">
        <v>65</v>
      </c>
      <c r="D492" s="50">
        <v>0</v>
      </c>
      <c r="E492" s="50">
        <v>0</v>
      </c>
      <c r="F492" s="50">
        <v>0</v>
      </c>
      <c r="G492" s="50">
        <v>0</v>
      </c>
      <c r="H492" s="50">
        <v>19</v>
      </c>
      <c r="I492" s="50">
        <v>38</v>
      </c>
      <c r="J492" s="50">
        <v>2.1375000000000002</v>
      </c>
      <c r="K492" s="50"/>
      <c r="L492" s="50">
        <v>0</v>
      </c>
      <c r="M492" s="50">
        <v>0</v>
      </c>
      <c r="N492" s="50">
        <v>0</v>
      </c>
      <c r="O492" s="50">
        <v>0</v>
      </c>
      <c r="P492" s="13">
        <v>2</v>
      </c>
      <c r="Q492" s="13">
        <v>6</v>
      </c>
      <c r="R492" s="13">
        <v>57</v>
      </c>
      <c r="T492" s="35">
        <f t="shared" si="21"/>
        <v>8</v>
      </c>
      <c r="U492" s="36">
        <f t="shared" si="22"/>
        <v>0.14035087719298245</v>
      </c>
      <c r="W492" s="20">
        <f t="shared" si="23"/>
        <v>479278</v>
      </c>
    </row>
    <row r="493" spans="1:23" x14ac:dyDescent="0.2">
      <c r="A493" s="20">
        <v>479</v>
      </c>
      <c r="B493" s="2">
        <v>479278615</v>
      </c>
      <c r="C493" s="5" t="s">
        <v>65</v>
      </c>
      <c r="D493" s="50">
        <v>0</v>
      </c>
      <c r="E493" s="50">
        <v>0</v>
      </c>
      <c r="F493" s="50">
        <v>0</v>
      </c>
      <c r="G493" s="50">
        <v>0</v>
      </c>
      <c r="H493" s="50">
        <v>0</v>
      </c>
      <c r="I493" s="50">
        <v>1</v>
      </c>
      <c r="J493" s="50">
        <v>3.7499999999999999E-2</v>
      </c>
      <c r="K493" s="50"/>
      <c r="L493" s="50">
        <v>0</v>
      </c>
      <c r="M493" s="50">
        <v>0</v>
      </c>
      <c r="N493" s="50">
        <v>0</v>
      </c>
      <c r="O493" s="50">
        <v>0</v>
      </c>
      <c r="P493" s="13">
        <v>0</v>
      </c>
      <c r="Q493" s="13">
        <v>0</v>
      </c>
      <c r="R493" s="13">
        <v>1</v>
      </c>
      <c r="T493" s="35">
        <f t="shared" si="21"/>
        <v>0</v>
      </c>
      <c r="U493" s="36">
        <f t="shared" si="22"/>
        <v>0</v>
      </c>
      <c r="W493" s="20">
        <f t="shared" si="23"/>
        <v>479278</v>
      </c>
    </row>
    <row r="494" spans="1:23" x14ac:dyDescent="0.2">
      <c r="A494" s="20">
        <v>479</v>
      </c>
      <c r="B494" s="2">
        <v>479278635</v>
      </c>
      <c r="C494" s="5" t="s">
        <v>65</v>
      </c>
      <c r="D494" s="50">
        <v>0</v>
      </c>
      <c r="E494" s="50">
        <v>0</v>
      </c>
      <c r="F494" s="50">
        <v>0</v>
      </c>
      <c r="G494" s="50">
        <v>0</v>
      </c>
      <c r="H494" s="50">
        <v>0</v>
      </c>
      <c r="I494" s="50">
        <v>1</v>
      </c>
      <c r="J494" s="50">
        <v>3.7499999999999999E-2</v>
      </c>
      <c r="K494" s="50"/>
      <c r="L494" s="50">
        <v>0</v>
      </c>
      <c r="M494" s="50">
        <v>0</v>
      </c>
      <c r="N494" s="50">
        <v>0</v>
      </c>
      <c r="O494" s="50">
        <v>0</v>
      </c>
      <c r="P494" s="13">
        <v>0</v>
      </c>
      <c r="Q494" s="13">
        <v>1</v>
      </c>
      <c r="R494" s="13">
        <v>1</v>
      </c>
      <c r="T494" s="35">
        <f t="shared" si="21"/>
        <v>1</v>
      </c>
      <c r="U494" s="36">
        <f t="shared" si="22"/>
        <v>1</v>
      </c>
      <c r="W494" s="20">
        <f t="shared" si="23"/>
        <v>479278</v>
      </c>
    </row>
    <row r="495" spans="1:23" x14ac:dyDescent="0.2">
      <c r="A495" s="20">
        <v>479</v>
      </c>
      <c r="B495" s="2">
        <v>479278670</v>
      </c>
      <c r="C495" s="5" t="s">
        <v>65</v>
      </c>
      <c r="D495" s="50">
        <v>0</v>
      </c>
      <c r="E495" s="50">
        <v>0</v>
      </c>
      <c r="F495" s="50">
        <v>0</v>
      </c>
      <c r="G495" s="50">
        <v>0</v>
      </c>
      <c r="H495" s="50">
        <v>4</v>
      </c>
      <c r="I495" s="50">
        <v>7</v>
      </c>
      <c r="J495" s="50">
        <v>0.41249999999999998</v>
      </c>
      <c r="K495" s="50"/>
      <c r="L495" s="50">
        <v>0</v>
      </c>
      <c r="M495" s="50">
        <v>0</v>
      </c>
      <c r="N495" s="50">
        <v>0</v>
      </c>
      <c r="O495" s="50">
        <v>0</v>
      </c>
      <c r="P495" s="13">
        <v>2</v>
      </c>
      <c r="Q495" s="13">
        <v>1</v>
      </c>
      <c r="R495" s="13">
        <v>11</v>
      </c>
      <c r="T495" s="35">
        <f t="shared" si="21"/>
        <v>3</v>
      </c>
      <c r="U495" s="36">
        <f t="shared" si="22"/>
        <v>0.27272727272727271</v>
      </c>
      <c r="W495" s="20">
        <f t="shared" si="23"/>
        <v>479278</v>
      </c>
    </row>
    <row r="496" spans="1:23" x14ac:dyDescent="0.2">
      <c r="A496" s="20">
        <v>479</v>
      </c>
      <c r="B496" s="2">
        <v>479278672</v>
      </c>
      <c r="C496" s="5" t="s">
        <v>65</v>
      </c>
      <c r="D496" s="50">
        <v>0</v>
      </c>
      <c r="E496" s="50">
        <v>0</v>
      </c>
      <c r="F496" s="50">
        <v>0</v>
      </c>
      <c r="G496" s="50">
        <v>0</v>
      </c>
      <c r="H496" s="50">
        <v>0</v>
      </c>
      <c r="I496" s="50">
        <v>3</v>
      </c>
      <c r="J496" s="50">
        <v>0.1125</v>
      </c>
      <c r="K496" s="50"/>
      <c r="L496" s="50">
        <v>0</v>
      </c>
      <c r="M496" s="50">
        <v>0</v>
      </c>
      <c r="N496" s="50">
        <v>0</v>
      </c>
      <c r="O496" s="50">
        <v>0</v>
      </c>
      <c r="P496" s="13">
        <v>0</v>
      </c>
      <c r="Q496" s="13">
        <v>0</v>
      </c>
      <c r="R496" s="13">
        <v>3</v>
      </c>
      <c r="T496" s="35">
        <f t="shared" si="21"/>
        <v>0</v>
      </c>
      <c r="U496" s="36">
        <f t="shared" si="22"/>
        <v>0</v>
      </c>
      <c r="W496" s="20">
        <f t="shared" si="23"/>
        <v>479278</v>
      </c>
    </row>
    <row r="497" spans="1:23" x14ac:dyDescent="0.2">
      <c r="A497" s="20">
        <v>479</v>
      </c>
      <c r="B497" s="2">
        <v>479278674</v>
      </c>
      <c r="C497" s="5" t="s">
        <v>65</v>
      </c>
      <c r="D497" s="50">
        <v>0</v>
      </c>
      <c r="E497" s="50">
        <v>0</v>
      </c>
      <c r="F497" s="50">
        <v>0</v>
      </c>
      <c r="G497" s="50">
        <v>0</v>
      </c>
      <c r="H497" s="50">
        <v>2</v>
      </c>
      <c r="I497" s="50">
        <v>1</v>
      </c>
      <c r="J497" s="50">
        <v>0.1125</v>
      </c>
      <c r="K497" s="50"/>
      <c r="L497" s="50">
        <v>0</v>
      </c>
      <c r="M497" s="50">
        <v>0</v>
      </c>
      <c r="N497" s="50">
        <v>0</v>
      </c>
      <c r="O497" s="50">
        <v>0</v>
      </c>
      <c r="P497" s="13">
        <v>2</v>
      </c>
      <c r="Q497" s="13">
        <v>1</v>
      </c>
      <c r="R497" s="13">
        <v>3</v>
      </c>
      <c r="T497" s="35">
        <f t="shared" si="21"/>
        <v>3</v>
      </c>
      <c r="U497" s="36">
        <f t="shared" si="22"/>
        <v>1</v>
      </c>
      <c r="W497" s="20">
        <f t="shared" si="23"/>
        <v>479278</v>
      </c>
    </row>
    <row r="498" spans="1:23" x14ac:dyDescent="0.2">
      <c r="A498" s="20">
        <v>479</v>
      </c>
      <c r="B498" s="2">
        <v>479278680</v>
      </c>
      <c r="C498" s="5" t="s">
        <v>65</v>
      </c>
      <c r="D498" s="50">
        <v>0</v>
      </c>
      <c r="E498" s="50">
        <v>0</v>
      </c>
      <c r="F498" s="50">
        <v>0</v>
      </c>
      <c r="G498" s="50">
        <v>0</v>
      </c>
      <c r="H498" s="50">
        <v>1</v>
      </c>
      <c r="I498" s="50">
        <v>2</v>
      </c>
      <c r="J498" s="50">
        <v>0.1125</v>
      </c>
      <c r="K498" s="50"/>
      <c r="L498" s="50">
        <v>0</v>
      </c>
      <c r="M498" s="50">
        <v>0</v>
      </c>
      <c r="N498" s="50">
        <v>0</v>
      </c>
      <c r="O498" s="50">
        <v>0</v>
      </c>
      <c r="P498" s="13">
        <v>0</v>
      </c>
      <c r="Q498" s="13">
        <v>0</v>
      </c>
      <c r="R498" s="13">
        <v>3</v>
      </c>
      <c r="T498" s="35">
        <f t="shared" si="21"/>
        <v>0</v>
      </c>
      <c r="U498" s="36">
        <f t="shared" si="22"/>
        <v>0</v>
      </c>
      <c r="W498" s="20">
        <f t="shared" si="23"/>
        <v>479278</v>
      </c>
    </row>
    <row r="499" spans="1:23" x14ac:dyDescent="0.2">
      <c r="A499" s="20">
        <v>479</v>
      </c>
      <c r="B499" s="2">
        <v>479278683</v>
      </c>
      <c r="C499" s="5" t="s">
        <v>65</v>
      </c>
      <c r="D499" s="50">
        <v>0</v>
      </c>
      <c r="E499" s="50">
        <v>0</v>
      </c>
      <c r="F499" s="50">
        <v>0</v>
      </c>
      <c r="G499" s="50">
        <v>0</v>
      </c>
      <c r="H499" s="50">
        <v>3</v>
      </c>
      <c r="I499" s="50">
        <v>14</v>
      </c>
      <c r="J499" s="50">
        <v>0.63749999999999996</v>
      </c>
      <c r="K499" s="50"/>
      <c r="L499" s="50">
        <v>0</v>
      </c>
      <c r="M499" s="50">
        <v>0</v>
      </c>
      <c r="N499" s="50">
        <v>0</v>
      </c>
      <c r="O499" s="50">
        <v>0</v>
      </c>
      <c r="P499" s="13">
        <v>1</v>
      </c>
      <c r="Q499" s="13">
        <v>0</v>
      </c>
      <c r="R499" s="13">
        <v>17</v>
      </c>
      <c r="T499" s="35">
        <f t="shared" si="21"/>
        <v>1</v>
      </c>
      <c r="U499" s="36">
        <f t="shared" si="22"/>
        <v>5.8823529411764705E-2</v>
      </c>
      <c r="W499" s="20">
        <f t="shared" si="23"/>
        <v>479278</v>
      </c>
    </row>
    <row r="500" spans="1:23" x14ac:dyDescent="0.2">
      <c r="A500" s="20">
        <v>479</v>
      </c>
      <c r="B500" s="2">
        <v>479278717</v>
      </c>
      <c r="C500" s="5" t="s">
        <v>65</v>
      </c>
      <c r="D500" s="50">
        <v>0</v>
      </c>
      <c r="E500" s="50">
        <v>0</v>
      </c>
      <c r="F500" s="50">
        <v>0</v>
      </c>
      <c r="G500" s="50">
        <v>0</v>
      </c>
      <c r="H500" s="50">
        <v>1</v>
      </c>
      <c r="I500" s="50">
        <v>2</v>
      </c>
      <c r="J500" s="50">
        <v>0.1125</v>
      </c>
      <c r="K500" s="50"/>
      <c r="L500" s="50">
        <v>0</v>
      </c>
      <c r="M500" s="50">
        <v>0</v>
      </c>
      <c r="N500" s="50">
        <v>0</v>
      </c>
      <c r="O500" s="50">
        <v>0</v>
      </c>
      <c r="P500" s="13">
        <v>0</v>
      </c>
      <c r="Q500" s="13">
        <v>2</v>
      </c>
      <c r="R500" s="13">
        <v>3</v>
      </c>
      <c r="T500" s="35">
        <f t="shared" si="21"/>
        <v>2</v>
      </c>
      <c r="U500" s="36">
        <f t="shared" si="22"/>
        <v>0.66666666666666663</v>
      </c>
      <c r="W500" s="20">
        <f t="shared" si="23"/>
        <v>479278</v>
      </c>
    </row>
    <row r="501" spans="1:23" x14ac:dyDescent="0.2">
      <c r="A501" s="20">
        <v>479</v>
      </c>
      <c r="B501" s="2">
        <v>479278750</v>
      </c>
      <c r="C501" s="5" t="s">
        <v>65</v>
      </c>
      <c r="D501" s="50">
        <v>0</v>
      </c>
      <c r="E501" s="50">
        <v>0</v>
      </c>
      <c r="F501" s="50">
        <v>0</v>
      </c>
      <c r="G501" s="50">
        <v>0</v>
      </c>
      <c r="H501" s="50">
        <v>0</v>
      </c>
      <c r="I501" s="50">
        <v>1</v>
      </c>
      <c r="J501" s="50">
        <v>3.7499999999999999E-2</v>
      </c>
      <c r="K501" s="50"/>
      <c r="L501" s="50">
        <v>0</v>
      </c>
      <c r="M501" s="50">
        <v>0</v>
      </c>
      <c r="N501" s="50">
        <v>0</v>
      </c>
      <c r="O501" s="50">
        <v>0</v>
      </c>
      <c r="P501" s="13">
        <v>0</v>
      </c>
      <c r="Q501" s="13">
        <v>0</v>
      </c>
      <c r="R501" s="13">
        <v>1</v>
      </c>
      <c r="T501" s="35">
        <f t="shared" si="21"/>
        <v>0</v>
      </c>
      <c r="U501" s="36">
        <f t="shared" si="22"/>
        <v>0</v>
      </c>
      <c r="W501" s="20">
        <f t="shared" si="23"/>
        <v>479278</v>
      </c>
    </row>
    <row r="502" spans="1:23" x14ac:dyDescent="0.2">
      <c r="A502" s="20">
        <v>479</v>
      </c>
      <c r="B502" s="2">
        <v>479278755</v>
      </c>
      <c r="C502" s="5" t="s">
        <v>65</v>
      </c>
      <c r="D502" s="50">
        <v>0</v>
      </c>
      <c r="E502" s="50">
        <v>0</v>
      </c>
      <c r="F502" s="50">
        <v>0</v>
      </c>
      <c r="G502" s="50">
        <v>0</v>
      </c>
      <c r="H502" s="50">
        <v>1</v>
      </c>
      <c r="I502" s="50">
        <v>2</v>
      </c>
      <c r="J502" s="50">
        <v>0.1125</v>
      </c>
      <c r="K502" s="50"/>
      <c r="L502" s="50">
        <v>0</v>
      </c>
      <c r="M502" s="50">
        <v>0</v>
      </c>
      <c r="N502" s="50">
        <v>0</v>
      </c>
      <c r="O502" s="50">
        <v>0</v>
      </c>
      <c r="P502" s="13">
        <v>0</v>
      </c>
      <c r="Q502" s="13">
        <v>0</v>
      </c>
      <c r="R502" s="13">
        <v>3</v>
      </c>
      <c r="T502" s="35">
        <f t="shared" si="21"/>
        <v>0</v>
      </c>
      <c r="U502" s="36">
        <f t="shared" si="22"/>
        <v>0</v>
      </c>
      <c r="W502" s="20">
        <f t="shared" si="23"/>
        <v>479278</v>
      </c>
    </row>
    <row r="503" spans="1:23" x14ac:dyDescent="0.2">
      <c r="A503" s="20">
        <v>479</v>
      </c>
      <c r="B503" s="2">
        <v>479278766</v>
      </c>
      <c r="C503" s="5" t="s">
        <v>65</v>
      </c>
      <c r="D503" s="50">
        <v>0</v>
      </c>
      <c r="E503" s="50">
        <v>0</v>
      </c>
      <c r="F503" s="50">
        <v>0</v>
      </c>
      <c r="G503" s="50">
        <v>0</v>
      </c>
      <c r="H503" s="50">
        <v>1</v>
      </c>
      <c r="I503" s="50">
        <v>1</v>
      </c>
      <c r="J503" s="50">
        <v>7.4999999999999997E-2</v>
      </c>
      <c r="K503" s="50"/>
      <c r="L503" s="50">
        <v>0</v>
      </c>
      <c r="M503" s="50">
        <v>0</v>
      </c>
      <c r="N503" s="50">
        <v>0</v>
      </c>
      <c r="O503" s="50">
        <v>0</v>
      </c>
      <c r="P503" s="13">
        <v>0</v>
      </c>
      <c r="Q503" s="13">
        <v>0</v>
      </c>
      <c r="R503" s="13">
        <v>2</v>
      </c>
      <c r="T503" s="35">
        <f t="shared" si="21"/>
        <v>0</v>
      </c>
      <c r="U503" s="36">
        <f t="shared" si="22"/>
        <v>0</v>
      </c>
      <c r="W503" s="20">
        <f t="shared" si="23"/>
        <v>479278</v>
      </c>
    </row>
    <row r="504" spans="1:23" x14ac:dyDescent="0.2">
      <c r="A504" s="20">
        <v>481</v>
      </c>
      <c r="B504" s="2">
        <v>481035035</v>
      </c>
      <c r="C504" s="5" t="s">
        <v>66</v>
      </c>
      <c r="D504" s="50">
        <v>115</v>
      </c>
      <c r="E504" s="50">
        <v>0</v>
      </c>
      <c r="F504" s="50">
        <v>97</v>
      </c>
      <c r="G504" s="50">
        <v>542</v>
      </c>
      <c r="H504" s="50">
        <v>92</v>
      </c>
      <c r="I504" s="50">
        <v>0</v>
      </c>
      <c r="J504" s="50">
        <v>29.662500000000001</v>
      </c>
      <c r="K504" s="50"/>
      <c r="L504" s="50">
        <v>0</v>
      </c>
      <c r="M504" s="50">
        <v>0</v>
      </c>
      <c r="N504" s="50">
        <v>60</v>
      </c>
      <c r="O504" s="50">
        <v>0</v>
      </c>
      <c r="P504" s="13">
        <v>546</v>
      </c>
      <c r="Q504" s="13">
        <v>126</v>
      </c>
      <c r="R504" s="13">
        <v>849</v>
      </c>
      <c r="T504" s="35">
        <f t="shared" si="21"/>
        <v>672</v>
      </c>
      <c r="U504" s="36">
        <f t="shared" si="22"/>
        <v>0.79151943462897523</v>
      </c>
      <c r="W504" s="20">
        <f t="shared" si="23"/>
        <v>481035</v>
      </c>
    </row>
    <row r="505" spans="1:23" x14ac:dyDescent="0.2">
      <c r="A505" s="20">
        <v>481</v>
      </c>
      <c r="B505" s="2">
        <v>481035044</v>
      </c>
      <c r="C505" s="5" t="s">
        <v>66</v>
      </c>
      <c r="D505" s="50">
        <v>1</v>
      </c>
      <c r="E505" s="50">
        <v>0</v>
      </c>
      <c r="F505" s="50">
        <v>2</v>
      </c>
      <c r="G505" s="50">
        <v>8</v>
      </c>
      <c r="H505" s="50">
        <v>0</v>
      </c>
      <c r="I505" s="50">
        <v>0</v>
      </c>
      <c r="J505" s="50">
        <v>0.375</v>
      </c>
      <c r="K505" s="50"/>
      <c r="L505" s="50">
        <v>0</v>
      </c>
      <c r="M505" s="50">
        <v>0</v>
      </c>
      <c r="N505" s="50">
        <v>0</v>
      </c>
      <c r="O505" s="50">
        <v>0</v>
      </c>
      <c r="P505" s="13">
        <v>7</v>
      </c>
      <c r="Q505" s="13">
        <v>3</v>
      </c>
      <c r="R505" s="13">
        <v>11</v>
      </c>
      <c r="T505" s="35">
        <f t="shared" si="21"/>
        <v>10</v>
      </c>
      <c r="U505" s="36">
        <f t="shared" si="22"/>
        <v>0.90909090909090906</v>
      </c>
      <c r="W505" s="20">
        <f t="shared" si="23"/>
        <v>481035</v>
      </c>
    </row>
    <row r="506" spans="1:23" x14ac:dyDescent="0.2">
      <c r="A506" s="20">
        <v>481</v>
      </c>
      <c r="B506" s="2">
        <v>481035073</v>
      </c>
      <c r="C506" s="5" t="s">
        <v>66</v>
      </c>
      <c r="D506" s="50">
        <v>0</v>
      </c>
      <c r="E506" s="50">
        <v>0</v>
      </c>
      <c r="F506" s="50">
        <v>1</v>
      </c>
      <c r="G506" s="50">
        <v>1</v>
      </c>
      <c r="H506" s="50">
        <v>0</v>
      </c>
      <c r="I506" s="50">
        <v>0</v>
      </c>
      <c r="J506" s="50">
        <v>7.4999999999999997E-2</v>
      </c>
      <c r="K506" s="50"/>
      <c r="L506" s="50">
        <v>0</v>
      </c>
      <c r="M506" s="50">
        <v>0</v>
      </c>
      <c r="N506" s="50">
        <v>0</v>
      </c>
      <c r="O506" s="50">
        <v>0</v>
      </c>
      <c r="P506" s="13">
        <v>1</v>
      </c>
      <c r="Q506" s="13">
        <v>0</v>
      </c>
      <c r="R506" s="13">
        <v>2</v>
      </c>
      <c r="T506" s="35">
        <f t="shared" si="21"/>
        <v>1</v>
      </c>
      <c r="U506" s="36">
        <f t="shared" si="22"/>
        <v>0.5</v>
      </c>
      <c r="W506" s="20">
        <f t="shared" si="23"/>
        <v>481035</v>
      </c>
    </row>
    <row r="507" spans="1:23" x14ac:dyDescent="0.2">
      <c r="A507" s="20">
        <v>481</v>
      </c>
      <c r="B507" s="2">
        <v>481035189</v>
      </c>
      <c r="C507" s="5" t="s">
        <v>66</v>
      </c>
      <c r="D507" s="50">
        <v>0</v>
      </c>
      <c r="E507" s="50">
        <v>0</v>
      </c>
      <c r="F507" s="50">
        <v>0</v>
      </c>
      <c r="G507" s="50">
        <v>0</v>
      </c>
      <c r="H507" s="50">
        <v>1</v>
      </c>
      <c r="I507" s="50">
        <v>0</v>
      </c>
      <c r="J507" s="50">
        <v>3.7499999999999999E-2</v>
      </c>
      <c r="K507" s="50"/>
      <c r="L507" s="50">
        <v>0</v>
      </c>
      <c r="M507" s="50">
        <v>0</v>
      </c>
      <c r="N507" s="50">
        <v>0</v>
      </c>
      <c r="O507" s="50">
        <v>0</v>
      </c>
      <c r="P507" s="13">
        <v>1</v>
      </c>
      <c r="Q507" s="13">
        <v>0</v>
      </c>
      <c r="R507" s="13">
        <v>1</v>
      </c>
      <c r="T507" s="35">
        <f t="shared" si="21"/>
        <v>1</v>
      </c>
      <c r="U507" s="36">
        <f t="shared" si="22"/>
        <v>1</v>
      </c>
      <c r="W507" s="20">
        <f t="shared" si="23"/>
        <v>481035</v>
      </c>
    </row>
    <row r="508" spans="1:23" x14ac:dyDescent="0.2">
      <c r="A508" s="20">
        <v>481</v>
      </c>
      <c r="B508" s="2">
        <v>481035199</v>
      </c>
      <c r="C508" s="5" t="s">
        <v>66</v>
      </c>
      <c r="D508" s="50">
        <v>0</v>
      </c>
      <c r="E508" s="50">
        <v>0</v>
      </c>
      <c r="F508" s="50">
        <v>0</v>
      </c>
      <c r="G508" s="50">
        <v>1</v>
      </c>
      <c r="H508" s="50">
        <v>1</v>
      </c>
      <c r="I508" s="50">
        <v>0</v>
      </c>
      <c r="J508" s="50">
        <v>7.4999999999999997E-2</v>
      </c>
      <c r="K508" s="50"/>
      <c r="L508" s="50">
        <v>0</v>
      </c>
      <c r="M508" s="50">
        <v>0</v>
      </c>
      <c r="N508" s="50">
        <v>0</v>
      </c>
      <c r="O508" s="50">
        <v>0</v>
      </c>
      <c r="P508" s="13">
        <v>1</v>
      </c>
      <c r="Q508" s="13">
        <v>0</v>
      </c>
      <c r="R508" s="13">
        <v>2</v>
      </c>
      <c r="T508" s="35">
        <f t="shared" si="21"/>
        <v>1</v>
      </c>
      <c r="U508" s="36">
        <f t="shared" si="22"/>
        <v>0.5</v>
      </c>
      <c r="W508" s="20">
        <f t="shared" si="23"/>
        <v>481035</v>
      </c>
    </row>
    <row r="509" spans="1:23" x14ac:dyDescent="0.2">
      <c r="A509" s="20">
        <v>481</v>
      </c>
      <c r="B509" s="2">
        <v>481035220</v>
      </c>
      <c r="C509" s="5" t="s">
        <v>66</v>
      </c>
      <c r="D509" s="50">
        <v>0</v>
      </c>
      <c r="E509" s="50">
        <v>0</v>
      </c>
      <c r="F509" s="50">
        <v>0</v>
      </c>
      <c r="G509" s="50">
        <v>1</v>
      </c>
      <c r="H509" s="50">
        <v>0</v>
      </c>
      <c r="I509" s="50">
        <v>0</v>
      </c>
      <c r="J509" s="50">
        <v>3.7499999999999999E-2</v>
      </c>
      <c r="K509" s="50"/>
      <c r="L509" s="50">
        <v>0</v>
      </c>
      <c r="M509" s="50">
        <v>0</v>
      </c>
      <c r="N509" s="50">
        <v>0</v>
      </c>
      <c r="O509" s="50">
        <v>0</v>
      </c>
      <c r="P509" s="13">
        <v>0</v>
      </c>
      <c r="Q509" s="13">
        <v>0</v>
      </c>
      <c r="R509" s="13">
        <v>1</v>
      </c>
      <c r="T509" s="35">
        <f t="shared" si="21"/>
        <v>0</v>
      </c>
      <c r="U509" s="36">
        <f t="shared" si="22"/>
        <v>0</v>
      </c>
      <c r="W509" s="20">
        <f t="shared" si="23"/>
        <v>481035</v>
      </c>
    </row>
    <row r="510" spans="1:23" x14ac:dyDescent="0.2">
      <c r="A510" s="20">
        <v>481</v>
      </c>
      <c r="B510" s="2">
        <v>481035243</v>
      </c>
      <c r="C510" s="5" t="s">
        <v>66</v>
      </c>
      <c r="D510" s="50">
        <v>0</v>
      </c>
      <c r="E510" s="50">
        <v>0</v>
      </c>
      <c r="F510" s="50">
        <v>2</v>
      </c>
      <c r="G510" s="50">
        <v>1</v>
      </c>
      <c r="H510" s="50">
        <v>0</v>
      </c>
      <c r="I510" s="50">
        <v>0</v>
      </c>
      <c r="J510" s="50">
        <v>0.1125</v>
      </c>
      <c r="K510" s="50"/>
      <c r="L510" s="50">
        <v>0</v>
      </c>
      <c r="M510" s="50">
        <v>0</v>
      </c>
      <c r="N510" s="50">
        <v>0</v>
      </c>
      <c r="O510" s="50">
        <v>0</v>
      </c>
      <c r="P510" s="13">
        <v>1</v>
      </c>
      <c r="Q510" s="13">
        <v>1</v>
      </c>
      <c r="R510" s="13">
        <v>3</v>
      </c>
      <c r="T510" s="35">
        <f t="shared" si="21"/>
        <v>2</v>
      </c>
      <c r="U510" s="36">
        <f t="shared" si="22"/>
        <v>0.66666666666666663</v>
      </c>
      <c r="W510" s="20">
        <f t="shared" si="23"/>
        <v>481035</v>
      </c>
    </row>
    <row r="511" spans="1:23" x14ac:dyDescent="0.2">
      <c r="A511" s="20">
        <v>481</v>
      </c>
      <c r="B511" s="2">
        <v>481035244</v>
      </c>
      <c r="C511" s="5" t="s">
        <v>66</v>
      </c>
      <c r="D511" s="50">
        <v>2</v>
      </c>
      <c r="E511" s="50">
        <v>0</v>
      </c>
      <c r="F511" s="50">
        <v>1</v>
      </c>
      <c r="G511" s="50">
        <v>8</v>
      </c>
      <c r="H511" s="50">
        <v>1</v>
      </c>
      <c r="I511" s="50">
        <v>0</v>
      </c>
      <c r="J511" s="50">
        <v>0.375</v>
      </c>
      <c r="K511" s="50"/>
      <c r="L511" s="50">
        <v>0</v>
      </c>
      <c r="M511" s="50">
        <v>0</v>
      </c>
      <c r="N511" s="50">
        <v>0</v>
      </c>
      <c r="O511" s="50">
        <v>0</v>
      </c>
      <c r="P511" s="13">
        <v>5</v>
      </c>
      <c r="Q511" s="13">
        <v>2</v>
      </c>
      <c r="R511" s="13">
        <v>11</v>
      </c>
      <c r="T511" s="35">
        <f t="shared" si="21"/>
        <v>7</v>
      </c>
      <c r="U511" s="36">
        <f t="shared" si="22"/>
        <v>0.63636363636363635</v>
      </c>
      <c r="W511" s="20">
        <f t="shared" si="23"/>
        <v>481035</v>
      </c>
    </row>
    <row r="512" spans="1:23" x14ac:dyDescent="0.2">
      <c r="A512" s="20">
        <v>481</v>
      </c>
      <c r="B512" s="2">
        <v>481035307</v>
      </c>
      <c r="C512" s="5" t="s">
        <v>66</v>
      </c>
      <c r="D512" s="50">
        <v>1</v>
      </c>
      <c r="E512" s="50">
        <v>0</v>
      </c>
      <c r="F512" s="50">
        <v>0</v>
      </c>
      <c r="G512" s="50">
        <v>0</v>
      </c>
      <c r="H512" s="50">
        <v>0</v>
      </c>
      <c r="I512" s="50">
        <v>0</v>
      </c>
      <c r="J512" s="50">
        <v>0</v>
      </c>
      <c r="K512" s="50"/>
      <c r="L512" s="50">
        <v>0</v>
      </c>
      <c r="M512" s="50">
        <v>0</v>
      </c>
      <c r="N512" s="50">
        <v>0</v>
      </c>
      <c r="O512" s="50">
        <v>0</v>
      </c>
      <c r="P512" s="13">
        <v>0</v>
      </c>
      <c r="Q512" s="13">
        <v>0</v>
      </c>
      <c r="R512" s="13">
        <v>1</v>
      </c>
      <c r="T512" s="35">
        <f t="shared" si="21"/>
        <v>0</v>
      </c>
      <c r="U512" s="36">
        <f t="shared" si="22"/>
        <v>0</v>
      </c>
      <c r="W512" s="20">
        <f t="shared" si="23"/>
        <v>481035</v>
      </c>
    </row>
    <row r="513" spans="1:23" x14ac:dyDescent="0.2">
      <c r="A513" s="20">
        <v>481</v>
      </c>
      <c r="B513" s="2">
        <v>481035336</v>
      </c>
      <c r="C513" s="5" t="s">
        <v>66</v>
      </c>
      <c r="D513" s="50">
        <v>0</v>
      </c>
      <c r="E513" s="50">
        <v>0</v>
      </c>
      <c r="F513" s="50">
        <v>0</v>
      </c>
      <c r="G513" s="50">
        <v>3</v>
      </c>
      <c r="H513" s="50">
        <v>0</v>
      </c>
      <c r="I513" s="50">
        <v>0</v>
      </c>
      <c r="J513" s="50">
        <v>0.1125</v>
      </c>
      <c r="K513" s="50"/>
      <c r="L513" s="50">
        <v>0</v>
      </c>
      <c r="M513" s="50">
        <v>0</v>
      </c>
      <c r="N513" s="50">
        <v>0</v>
      </c>
      <c r="O513" s="50">
        <v>0</v>
      </c>
      <c r="P513" s="13">
        <v>3</v>
      </c>
      <c r="Q513" s="13">
        <v>0</v>
      </c>
      <c r="R513" s="13">
        <v>3</v>
      </c>
      <c r="T513" s="35">
        <f t="shared" si="21"/>
        <v>3</v>
      </c>
      <c r="U513" s="36">
        <f t="shared" si="22"/>
        <v>1</v>
      </c>
      <c r="W513" s="20">
        <f t="shared" si="23"/>
        <v>481035</v>
      </c>
    </row>
    <row r="514" spans="1:23" x14ac:dyDescent="0.2">
      <c r="A514" s="20">
        <v>481</v>
      </c>
      <c r="B514" s="2">
        <v>481035780</v>
      </c>
      <c r="C514" s="5" t="s">
        <v>66</v>
      </c>
      <c r="D514" s="50">
        <v>0</v>
      </c>
      <c r="E514" s="50">
        <v>0</v>
      </c>
      <c r="F514" s="50">
        <v>0</v>
      </c>
      <c r="G514" s="50">
        <v>2</v>
      </c>
      <c r="H514" s="50">
        <v>0</v>
      </c>
      <c r="I514" s="50">
        <v>0</v>
      </c>
      <c r="J514" s="50">
        <v>7.4999999999999997E-2</v>
      </c>
      <c r="K514" s="50"/>
      <c r="L514" s="50">
        <v>0</v>
      </c>
      <c r="M514" s="50">
        <v>0</v>
      </c>
      <c r="N514" s="50">
        <v>0</v>
      </c>
      <c r="O514" s="50">
        <v>0</v>
      </c>
      <c r="P514" s="13">
        <v>0</v>
      </c>
      <c r="Q514" s="13">
        <v>0</v>
      </c>
      <c r="R514" s="13">
        <v>2</v>
      </c>
      <c r="T514" s="35">
        <f t="shared" si="21"/>
        <v>0</v>
      </c>
      <c r="U514" s="36">
        <f t="shared" si="22"/>
        <v>0</v>
      </c>
      <c r="W514" s="20">
        <f t="shared" si="23"/>
        <v>481035</v>
      </c>
    </row>
    <row r="515" spans="1:23" x14ac:dyDescent="0.2">
      <c r="A515" s="20">
        <v>482</v>
      </c>
      <c r="B515" s="2">
        <v>482204007</v>
      </c>
      <c r="C515" s="5" t="s">
        <v>67</v>
      </c>
      <c r="D515" s="50">
        <v>0</v>
      </c>
      <c r="E515" s="50">
        <v>0</v>
      </c>
      <c r="F515" s="50">
        <v>5</v>
      </c>
      <c r="G515" s="50">
        <v>27</v>
      </c>
      <c r="H515" s="50">
        <v>14</v>
      </c>
      <c r="I515" s="50">
        <v>0</v>
      </c>
      <c r="J515" s="50">
        <v>1.7250000000000001</v>
      </c>
      <c r="K515" s="50"/>
      <c r="L515" s="50">
        <v>0</v>
      </c>
      <c r="M515" s="50">
        <v>0</v>
      </c>
      <c r="N515" s="50">
        <v>0</v>
      </c>
      <c r="O515" s="50">
        <v>0</v>
      </c>
      <c r="P515" s="13">
        <v>0</v>
      </c>
      <c r="Q515" s="13">
        <v>1</v>
      </c>
      <c r="R515" s="13">
        <v>46</v>
      </c>
      <c r="T515" s="35">
        <f t="shared" si="21"/>
        <v>1</v>
      </c>
      <c r="U515" s="36">
        <f t="shared" si="22"/>
        <v>2.1739130434782608E-2</v>
      </c>
      <c r="W515" s="20">
        <f t="shared" si="23"/>
        <v>482204</v>
      </c>
    </row>
    <row r="516" spans="1:23" x14ac:dyDescent="0.2">
      <c r="A516" s="20">
        <v>482</v>
      </c>
      <c r="B516" s="2">
        <v>482204128</v>
      </c>
      <c r="C516" s="5" t="s">
        <v>67</v>
      </c>
      <c r="D516" s="50">
        <v>0</v>
      </c>
      <c r="E516" s="50">
        <v>0</v>
      </c>
      <c r="F516" s="50">
        <v>0</v>
      </c>
      <c r="G516" s="50">
        <v>0</v>
      </c>
      <c r="H516" s="50">
        <v>1</v>
      </c>
      <c r="I516" s="50">
        <v>0</v>
      </c>
      <c r="J516" s="50">
        <v>3.7499999999999999E-2</v>
      </c>
      <c r="K516" s="50"/>
      <c r="L516" s="50">
        <v>0</v>
      </c>
      <c r="M516" s="50">
        <v>0</v>
      </c>
      <c r="N516" s="50">
        <v>0</v>
      </c>
      <c r="O516" s="50">
        <v>0</v>
      </c>
      <c r="P516" s="13">
        <v>0</v>
      </c>
      <c r="Q516" s="13">
        <v>0</v>
      </c>
      <c r="R516" s="13">
        <v>1</v>
      </c>
      <c r="T516" s="35">
        <f t="shared" si="21"/>
        <v>0</v>
      </c>
      <c r="U516" s="36">
        <f t="shared" si="22"/>
        <v>0</v>
      </c>
      <c r="W516" s="20">
        <f t="shared" si="23"/>
        <v>482204</v>
      </c>
    </row>
    <row r="517" spans="1:23" x14ac:dyDescent="0.2">
      <c r="A517" s="20">
        <v>482</v>
      </c>
      <c r="B517" s="2">
        <v>482204204</v>
      </c>
      <c r="C517" s="5" t="s">
        <v>67</v>
      </c>
      <c r="D517" s="50">
        <v>0</v>
      </c>
      <c r="E517" s="50">
        <v>0</v>
      </c>
      <c r="F517" s="50">
        <v>17</v>
      </c>
      <c r="G517" s="50">
        <v>91</v>
      </c>
      <c r="H517" s="50">
        <v>52</v>
      </c>
      <c r="I517" s="50">
        <v>0</v>
      </c>
      <c r="J517" s="50">
        <v>6</v>
      </c>
      <c r="K517" s="50"/>
      <c r="L517" s="50">
        <v>0</v>
      </c>
      <c r="M517" s="50">
        <v>0</v>
      </c>
      <c r="N517" s="50">
        <v>0</v>
      </c>
      <c r="O517" s="50">
        <v>0</v>
      </c>
      <c r="P517" s="13">
        <v>1</v>
      </c>
      <c r="Q517" s="13">
        <v>0</v>
      </c>
      <c r="R517" s="13">
        <v>160</v>
      </c>
      <c r="T517" s="35">
        <f t="shared" si="21"/>
        <v>1</v>
      </c>
      <c r="U517" s="36">
        <f t="shared" si="22"/>
        <v>6.2500000000000003E-3</v>
      </c>
      <c r="W517" s="20">
        <f t="shared" si="23"/>
        <v>482204</v>
      </c>
    </row>
    <row r="518" spans="1:23" x14ac:dyDescent="0.2">
      <c r="A518" s="20">
        <v>482</v>
      </c>
      <c r="B518" s="2">
        <v>482204211</v>
      </c>
      <c r="C518" s="5" t="s">
        <v>67</v>
      </c>
      <c r="D518" s="50">
        <v>0</v>
      </c>
      <c r="E518" s="50">
        <v>0</v>
      </c>
      <c r="F518" s="50">
        <v>0</v>
      </c>
      <c r="G518" s="50">
        <v>1</v>
      </c>
      <c r="H518" s="50">
        <v>0</v>
      </c>
      <c r="I518" s="50">
        <v>0</v>
      </c>
      <c r="J518" s="50">
        <v>3.7499999999999999E-2</v>
      </c>
      <c r="K518" s="50"/>
      <c r="L518" s="50">
        <v>0</v>
      </c>
      <c r="M518" s="50">
        <v>0</v>
      </c>
      <c r="N518" s="50">
        <v>0</v>
      </c>
      <c r="O518" s="50">
        <v>0</v>
      </c>
      <c r="P518" s="13">
        <v>0</v>
      </c>
      <c r="Q518" s="13">
        <v>0</v>
      </c>
      <c r="R518" s="13">
        <v>1</v>
      </c>
      <c r="T518" s="35">
        <f t="shared" si="21"/>
        <v>0</v>
      </c>
      <c r="U518" s="36">
        <f t="shared" si="22"/>
        <v>0</v>
      </c>
      <c r="W518" s="20">
        <f t="shared" si="23"/>
        <v>482204</v>
      </c>
    </row>
    <row r="519" spans="1:23" x14ac:dyDescent="0.2">
      <c r="A519" s="20">
        <v>482</v>
      </c>
      <c r="B519" s="2">
        <v>482204298</v>
      </c>
      <c r="C519" s="5" t="s">
        <v>67</v>
      </c>
      <c r="D519" s="50">
        <v>0</v>
      </c>
      <c r="E519" s="50">
        <v>0</v>
      </c>
      <c r="F519" s="50">
        <v>0</v>
      </c>
      <c r="G519" s="50">
        <v>0</v>
      </c>
      <c r="H519" s="50">
        <v>1</v>
      </c>
      <c r="I519" s="50">
        <v>0</v>
      </c>
      <c r="J519" s="50">
        <v>3.7499999999999999E-2</v>
      </c>
      <c r="K519" s="50"/>
      <c r="L519" s="50">
        <v>0</v>
      </c>
      <c r="M519" s="50">
        <v>0</v>
      </c>
      <c r="N519" s="50">
        <v>0</v>
      </c>
      <c r="O519" s="50">
        <v>0</v>
      </c>
      <c r="P519" s="13">
        <v>0</v>
      </c>
      <c r="Q519" s="13">
        <v>0</v>
      </c>
      <c r="R519" s="13">
        <v>1</v>
      </c>
      <c r="T519" s="35">
        <f t="shared" si="21"/>
        <v>0</v>
      </c>
      <c r="U519" s="36">
        <f t="shared" si="22"/>
        <v>0</v>
      </c>
      <c r="W519" s="20">
        <f t="shared" si="23"/>
        <v>482204</v>
      </c>
    </row>
    <row r="520" spans="1:23" x14ac:dyDescent="0.2">
      <c r="A520" s="20">
        <v>482</v>
      </c>
      <c r="B520" s="2">
        <v>482204705</v>
      </c>
      <c r="C520" s="5" t="s">
        <v>67</v>
      </c>
      <c r="D520" s="50">
        <v>0</v>
      </c>
      <c r="E520" s="50">
        <v>0</v>
      </c>
      <c r="F520" s="50">
        <v>0</v>
      </c>
      <c r="G520" s="50">
        <v>0</v>
      </c>
      <c r="H520" s="50">
        <v>1</v>
      </c>
      <c r="I520" s="50">
        <v>0</v>
      </c>
      <c r="J520" s="50">
        <v>3.7499999999999999E-2</v>
      </c>
      <c r="K520" s="50"/>
      <c r="L520" s="50">
        <v>0</v>
      </c>
      <c r="M520" s="50">
        <v>0</v>
      </c>
      <c r="N520" s="50">
        <v>0</v>
      </c>
      <c r="O520" s="50">
        <v>0</v>
      </c>
      <c r="P520" s="13">
        <v>0</v>
      </c>
      <c r="Q520" s="13">
        <v>0</v>
      </c>
      <c r="R520" s="13">
        <v>1</v>
      </c>
      <c r="T520" s="35">
        <f t="shared" si="21"/>
        <v>0</v>
      </c>
      <c r="U520" s="36">
        <f t="shared" si="22"/>
        <v>0</v>
      </c>
      <c r="W520" s="20">
        <f t="shared" si="23"/>
        <v>482204</v>
      </c>
    </row>
    <row r="521" spans="1:23" x14ac:dyDescent="0.2">
      <c r="A521" s="20">
        <v>482</v>
      </c>
      <c r="B521" s="2">
        <v>482204745</v>
      </c>
      <c r="C521" s="5" t="s">
        <v>67</v>
      </c>
      <c r="D521" s="50">
        <v>0</v>
      </c>
      <c r="E521" s="50">
        <v>0</v>
      </c>
      <c r="F521" s="50">
        <v>2</v>
      </c>
      <c r="G521" s="50">
        <v>12</v>
      </c>
      <c r="H521" s="50">
        <v>11</v>
      </c>
      <c r="I521" s="50">
        <v>0</v>
      </c>
      <c r="J521" s="50">
        <v>0.9375</v>
      </c>
      <c r="K521" s="50"/>
      <c r="L521" s="50">
        <v>0</v>
      </c>
      <c r="M521" s="50">
        <v>0</v>
      </c>
      <c r="N521" s="50">
        <v>0</v>
      </c>
      <c r="O521" s="50">
        <v>0</v>
      </c>
      <c r="P521" s="13">
        <v>1</v>
      </c>
      <c r="Q521" s="13">
        <v>0</v>
      </c>
      <c r="R521" s="13">
        <v>25</v>
      </c>
      <c r="T521" s="35">
        <f t="shared" si="21"/>
        <v>1</v>
      </c>
      <c r="U521" s="36">
        <f t="shared" si="22"/>
        <v>0.04</v>
      </c>
      <c r="W521" s="20">
        <f t="shared" si="23"/>
        <v>482204</v>
      </c>
    </row>
    <row r="522" spans="1:23" x14ac:dyDescent="0.2">
      <c r="A522" s="20">
        <v>482</v>
      </c>
      <c r="B522" s="2">
        <v>482204773</v>
      </c>
      <c r="C522" s="5" t="s">
        <v>67</v>
      </c>
      <c r="D522" s="50">
        <v>0</v>
      </c>
      <c r="E522" s="50">
        <v>0</v>
      </c>
      <c r="F522" s="50">
        <v>10</v>
      </c>
      <c r="G522" s="50">
        <v>31</v>
      </c>
      <c r="H522" s="50">
        <v>11</v>
      </c>
      <c r="I522" s="50">
        <v>0</v>
      </c>
      <c r="J522" s="50">
        <v>1.95</v>
      </c>
      <c r="K522" s="50"/>
      <c r="L522" s="50">
        <v>0</v>
      </c>
      <c r="M522" s="50">
        <v>0</v>
      </c>
      <c r="N522" s="50">
        <v>0</v>
      </c>
      <c r="O522" s="50">
        <v>0</v>
      </c>
      <c r="P522" s="13">
        <v>0</v>
      </c>
      <c r="Q522" s="13">
        <v>2</v>
      </c>
      <c r="R522" s="13">
        <v>52</v>
      </c>
      <c r="T522" s="35">
        <f t="shared" ref="T522:T585" si="24">P522+Q522</f>
        <v>2</v>
      </c>
      <c r="U522" s="36">
        <f t="shared" ref="U522:U585" si="25">T522/R522</f>
        <v>3.8461538461538464E-2</v>
      </c>
      <c r="W522" s="20">
        <f t="shared" si="23"/>
        <v>482204</v>
      </c>
    </row>
    <row r="523" spans="1:23" x14ac:dyDescent="0.2">
      <c r="A523" s="20">
        <v>483</v>
      </c>
      <c r="B523" s="2">
        <v>483239020</v>
      </c>
      <c r="C523" s="5" t="s">
        <v>68</v>
      </c>
      <c r="D523" s="50">
        <v>0</v>
      </c>
      <c r="E523" s="50">
        <v>0</v>
      </c>
      <c r="F523" s="50">
        <v>0</v>
      </c>
      <c r="G523" s="50">
        <v>0</v>
      </c>
      <c r="H523" s="50">
        <v>0</v>
      </c>
      <c r="I523" s="50">
        <v>2</v>
      </c>
      <c r="J523" s="50">
        <v>7.4999999999999997E-2</v>
      </c>
      <c r="K523" s="50"/>
      <c r="L523" s="50">
        <v>0</v>
      </c>
      <c r="M523" s="50">
        <v>0</v>
      </c>
      <c r="N523" s="50">
        <v>0</v>
      </c>
      <c r="O523" s="50">
        <v>0</v>
      </c>
      <c r="P523" s="13">
        <v>0</v>
      </c>
      <c r="Q523" s="13">
        <v>1</v>
      </c>
      <c r="R523" s="13">
        <v>2</v>
      </c>
      <c r="T523" s="35">
        <f t="shared" si="24"/>
        <v>1</v>
      </c>
      <c r="U523" s="36">
        <f t="shared" si="25"/>
        <v>0.5</v>
      </c>
      <c r="W523" s="20">
        <f t="shared" ref="W523:W586" si="26">VALUE(IF($B523&lt;499999999,MID($B523,1,3)*1000+MID($B523,4,3),MID($B523,1,4)*1000+MID($B523,5,3)))</f>
        <v>483239</v>
      </c>
    </row>
    <row r="524" spans="1:23" x14ac:dyDescent="0.2">
      <c r="A524" s="20">
        <v>483</v>
      </c>
      <c r="B524" s="2">
        <v>483239036</v>
      </c>
      <c r="C524" s="5" t="s">
        <v>68</v>
      </c>
      <c r="D524" s="50">
        <v>0</v>
      </c>
      <c r="E524" s="50">
        <v>0</v>
      </c>
      <c r="F524" s="50">
        <v>0</v>
      </c>
      <c r="G524" s="50">
        <v>0</v>
      </c>
      <c r="H524" s="50">
        <v>0</v>
      </c>
      <c r="I524" s="50">
        <v>1</v>
      </c>
      <c r="J524" s="50">
        <v>3.7499999999999999E-2</v>
      </c>
      <c r="K524" s="50"/>
      <c r="L524" s="50">
        <v>0</v>
      </c>
      <c r="M524" s="50">
        <v>0</v>
      </c>
      <c r="N524" s="50">
        <v>0</v>
      </c>
      <c r="O524" s="50">
        <v>0</v>
      </c>
      <c r="P524" s="13">
        <v>0</v>
      </c>
      <c r="Q524" s="13">
        <v>0</v>
      </c>
      <c r="R524" s="13">
        <v>1</v>
      </c>
      <c r="T524" s="35">
        <f t="shared" si="24"/>
        <v>0</v>
      </c>
      <c r="U524" s="36">
        <f t="shared" si="25"/>
        <v>0</v>
      </c>
      <c r="W524" s="20">
        <f t="shared" si="26"/>
        <v>483239</v>
      </c>
    </row>
    <row r="525" spans="1:23" x14ac:dyDescent="0.2">
      <c r="A525" s="20">
        <v>483</v>
      </c>
      <c r="B525" s="2">
        <v>483239044</v>
      </c>
      <c r="C525" s="5" t="s">
        <v>68</v>
      </c>
      <c r="D525" s="50">
        <v>0</v>
      </c>
      <c r="E525" s="50">
        <v>0</v>
      </c>
      <c r="F525" s="50">
        <v>0</v>
      </c>
      <c r="G525" s="50">
        <v>0</v>
      </c>
      <c r="H525" s="50">
        <v>0</v>
      </c>
      <c r="I525" s="50">
        <v>1</v>
      </c>
      <c r="J525" s="50">
        <v>3.7499999999999999E-2</v>
      </c>
      <c r="K525" s="50"/>
      <c r="L525" s="50">
        <v>0</v>
      </c>
      <c r="M525" s="50">
        <v>0</v>
      </c>
      <c r="N525" s="50">
        <v>0</v>
      </c>
      <c r="O525" s="50">
        <v>0</v>
      </c>
      <c r="P525" s="13">
        <v>0</v>
      </c>
      <c r="Q525" s="13">
        <v>0</v>
      </c>
      <c r="R525" s="13">
        <v>1</v>
      </c>
      <c r="T525" s="35">
        <f t="shared" si="24"/>
        <v>0</v>
      </c>
      <c r="U525" s="36">
        <f t="shared" si="25"/>
        <v>0</v>
      </c>
      <c r="W525" s="20">
        <f t="shared" si="26"/>
        <v>483239</v>
      </c>
    </row>
    <row r="526" spans="1:23" x14ac:dyDescent="0.2">
      <c r="A526" s="20">
        <v>483</v>
      </c>
      <c r="B526" s="2">
        <v>483239052</v>
      </c>
      <c r="C526" s="5" t="s">
        <v>68</v>
      </c>
      <c r="D526" s="50">
        <v>0</v>
      </c>
      <c r="E526" s="50">
        <v>0</v>
      </c>
      <c r="F526" s="50">
        <v>0</v>
      </c>
      <c r="G526" s="50">
        <v>7</v>
      </c>
      <c r="H526" s="50">
        <v>3</v>
      </c>
      <c r="I526" s="50">
        <v>10</v>
      </c>
      <c r="J526" s="50">
        <v>0.75</v>
      </c>
      <c r="K526" s="50"/>
      <c r="L526" s="50">
        <v>0</v>
      </c>
      <c r="M526" s="50">
        <v>0</v>
      </c>
      <c r="N526" s="50">
        <v>0</v>
      </c>
      <c r="O526" s="50">
        <v>0</v>
      </c>
      <c r="P526" s="13">
        <v>1</v>
      </c>
      <c r="Q526" s="13">
        <v>0</v>
      </c>
      <c r="R526" s="13">
        <v>20</v>
      </c>
      <c r="T526" s="35">
        <f t="shared" si="24"/>
        <v>1</v>
      </c>
      <c r="U526" s="36">
        <f t="shared" si="25"/>
        <v>0.05</v>
      </c>
      <c r="W526" s="20">
        <f t="shared" si="26"/>
        <v>483239</v>
      </c>
    </row>
    <row r="527" spans="1:23" x14ac:dyDescent="0.2">
      <c r="A527" s="20">
        <v>483</v>
      </c>
      <c r="B527" s="2">
        <v>483239082</v>
      </c>
      <c r="C527" s="5" t="s">
        <v>68</v>
      </c>
      <c r="D527" s="50">
        <v>0</v>
      </c>
      <c r="E527" s="50">
        <v>0</v>
      </c>
      <c r="F527" s="50">
        <v>0</v>
      </c>
      <c r="G527" s="50">
        <v>0</v>
      </c>
      <c r="H527" s="50">
        <v>0</v>
      </c>
      <c r="I527" s="50">
        <v>10</v>
      </c>
      <c r="J527" s="50">
        <v>0.375</v>
      </c>
      <c r="K527" s="50"/>
      <c r="L527" s="50">
        <v>0</v>
      </c>
      <c r="M527" s="50">
        <v>0</v>
      </c>
      <c r="N527" s="50">
        <v>0</v>
      </c>
      <c r="O527" s="50">
        <v>0</v>
      </c>
      <c r="P527" s="13">
        <v>0</v>
      </c>
      <c r="Q527" s="13">
        <v>2</v>
      </c>
      <c r="R527" s="13">
        <v>10</v>
      </c>
      <c r="T527" s="35">
        <f t="shared" si="24"/>
        <v>2</v>
      </c>
      <c r="U527" s="36">
        <f t="shared" si="25"/>
        <v>0.2</v>
      </c>
      <c r="W527" s="20">
        <f t="shared" si="26"/>
        <v>483239</v>
      </c>
    </row>
    <row r="528" spans="1:23" x14ac:dyDescent="0.2">
      <c r="A528" s="20">
        <v>483</v>
      </c>
      <c r="B528" s="2">
        <v>483239083</v>
      </c>
      <c r="C528" s="5" t="s">
        <v>68</v>
      </c>
      <c r="D528" s="50">
        <v>0</v>
      </c>
      <c r="E528" s="50">
        <v>0</v>
      </c>
      <c r="F528" s="50">
        <v>0</v>
      </c>
      <c r="G528" s="50">
        <v>0</v>
      </c>
      <c r="H528" s="50">
        <v>0</v>
      </c>
      <c r="I528" s="50">
        <v>1</v>
      </c>
      <c r="J528" s="50">
        <v>3.7499999999999999E-2</v>
      </c>
      <c r="K528" s="50"/>
      <c r="L528" s="50">
        <v>0</v>
      </c>
      <c r="M528" s="50">
        <v>0</v>
      </c>
      <c r="N528" s="50">
        <v>0</v>
      </c>
      <c r="O528" s="50">
        <v>0</v>
      </c>
      <c r="P528" s="13">
        <v>0</v>
      </c>
      <c r="Q528" s="13">
        <v>0</v>
      </c>
      <c r="R528" s="13">
        <v>1</v>
      </c>
      <c r="T528" s="35">
        <f t="shared" si="24"/>
        <v>0</v>
      </c>
      <c r="U528" s="36">
        <f t="shared" si="25"/>
        <v>0</v>
      </c>
      <c r="W528" s="20">
        <f t="shared" si="26"/>
        <v>483239</v>
      </c>
    </row>
    <row r="529" spans="1:23" x14ac:dyDescent="0.2">
      <c r="A529" s="20">
        <v>483</v>
      </c>
      <c r="B529" s="2">
        <v>483239096</v>
      </c>
      <c r="C529" s="5" t="s">
        <v>68</v>
      </c>
      <c r="D529" s="50">
        <v>0</v>
      </c>
      <c r="E529" s="50">
        <v>0</v>
      </c>
      <c r="F529" s="50">
        <v>0</v>
      </c>
      <c r="G529" s="50">
        <v>0</v>
      </c>
      <c r="H529" s="50">
        <v>0</v>
      </c>
      <c r="I529" s="50">
        <v>2</v>
      </c>
      <c r="J529" s="50">
        <v>7.4999999999999997E-2</v>
      </c>
      <c r="K529" s="50"/>
      <c r="L529" s="50">
        <v>0</v>
      </c>
      <c r="M529" s="50">
        <v>0</v>
      </c>
      <c r="N529" s="50">
        <v>0</v>
      </c>
      <c r="O529" s="50">
        <v>0</v>
      </c>
      <c r="P529" s="13">
        <v>0</v>
      </c>
      <c r="Q529" s="13">
        <v>0</v>
      </c>
      <c r="R529" s="13">
        <v>2</v>
      </c>
      <c r="T529" s="35">
        <f t="shared" si="24"/>
        <v>0</v>
      </c>
      <c r="U529" s="36">
        <f t="shared" si="25"/>
        <v>0</v>
      </c>
      <c r="W529" s="20">
        <f t="shared" si="26"/>
        <v>483239</v>
      </c>
    </row>
    <row r="530" spans="1:23" x14ac:dyDescent="0.2">
      <c r="A530" s="20">
        <v>483</v>
      </c>
      <c r="B530" s="2">
        <v>483239118</v>
      </c>
      <c r="C530" s="5" t="s">
        <v>68</v>
      </c>
      <c r="D530" s="50">
        <v>0</v>
      </c>
      <c r="E530" s="50">
        <v>0</v>
      </c>
      <c r="F530" s="50">
        <v>0</v>
      </c>
      <c r="G530" s="50">
        <v>1</v>
      </c>
      <c r="H530" s="50">
        <v>0</v>
      </c>
      <c r="I530" s="50">
        <v>0</v>
      </c>
      <c r="J530" s="50">
        <v>3.7499999999999999E-2</v>
      </c>
      <c r="K530" s="50"/>
      <c r="L530" s="50">
        <v>0</v>
      </c>
      <c r="M530" s="50">
        <v>0</v>
      </c>
      <c r="N530" s="50">
        <v>0</v>
      </c>
      <c r="O530" s="50">
        <v>0</v>
      </c>
      <c r="P530" s="13">
        <v>0</v>
      </c>
      <c r="Q530" s="13">
        <v>0</v>
      </c>
      <c r="R530" s="13">
        <v>1</v>
      </c>
      <c r="T530" s="35">
        <f t="shared" si="24"/>
        <v>0</v>
      </c>
      <c r="U530" s="36">
        <f t="shared" si="25"/>
        <v>0</v>
      </c>
      <c r="W530" s="20">
        <f t="shared" si="26"/>
        <v>483239</v>
      </c>
    </row>
    <row r="531" spans="1:23" x14ac:dyDescent="0.2">
      <c r="A531" s="20">
        <v>483</v>
      </c>
      <c r="B531" s="2">
        <v>483239131</v>
      </c>
      <c r="C531" s="5" t="s">
        <v>68</v>
      </c>
      <c r="D531" s="50">
        <v>0</v>
      </c>
      <c r="E531" s="50">
        <v>0</v>
      </c>
      <c r="F531" s="50">
        <v>0</v>
      </c>
      <c r="G531" s="50">
        <v>0</v>
      </c>
      <c r="H531" s="50">
        <v>0</v>
      </c>
      <c r="I531" s="50">
        <v>1</v>
      </c>
      <c r="J531" s="50">
        <v>3.7499999999999999E-2</v>
      </c>
      <c r="K531" s="50"/>
      <c r="L531" s="50">
        <v>0</v>
      </c>
      <c r="M531" s="50">
        <v>0</v>
      </c>
      <c r="N531" s="50">
        <v>0</v>
      </c>
      <c r="O531" s="50">
        <v>0</v>
      </c>
      <c r="P531" s="13">
        <v>0</v>
      </c>
      <c r="Q531" s="13">
        <v>0</v>
      </c>
      <c r="R531" s="13">
        <v>1</v>
      </c>
      <c r="T531" s="35">
        <f t="shared" si="24"/>
        <v>0</v>
      </c>
      <c r="U531" s="36">
        <f t="shared" si="25"/>
        <v>0</v>
      </c>
      <c r="W531" s="20">
        <f t="shared" si="26"/>
        <v>483239</v>
      </c>
    </row>
    <row r="532" spans="1:23" x14ac:dyDescent="0.2">
      <c r="A532" s="20">
        <v>483</v>
      </c>
      <c r="B532" s="2">
        <v>483239145</v>
      </c>
      <c r="C532" s="5" t="s">
        <v>68</v>
      </c>
      <c r="D532" s="50">
        <v>0</v>
      </c>
      <c r="E532" s="50">
        <v>0</v>
      </c>
      <c r="F532" s="50">
        <v>0</v>
      </c>
      <c r="G532" s="50">
        <v>8</v>
      </c>
      <c r="H532" s="50">
        <v>3</v>
      </c>
      <c r="I532" s="50">
        <v>0</v>
      </c>
      <c r="J532" s="50">
        <v>0.41249999999999998</v>
      </c>
      <c r="K532" s="50"/>
      <c r="L532" s="50">
        <v>0</v>
      </c>
      <c r="M532" s="50">
        <v>0</v>
      </c>
      <c r="N532" s="50">
        <v>0</v>
      </c>
      <c r="O532" s="50">
        <v>0</v>
      </c>
      <c r="P532" s="13">
        <v>0</v>
      </c>
      <c r="Q532" s="13">
        <v>0</v>
      </c>
      <c r="R532" s="13">
        <v>11</v>
      </c>
      <c r="T532" s="35">
        <f t="shared" si="24"/>
        <v>0</v>
      </c>
      <c r="U532" s="36">
        <f t="shared" si="25"/>
        <v>0</v>
      </c>
      <c r="W532" s="20">
        <f t="shared" si="26"/>
        <v>483239</v>
      </c>
    </row>
    <row r="533" spans="1:23" x14ac:dyDescent="0.2">
      <c r="A533" s="20">
        <v>483</v>
      </c>
      <c r="B533" s="2">
        <v>483239171</v>
      </c>
      <c r="C533" s="5" t="s">
        <v>68</v>
      </c>
      <c r="D533" s="50">
        <v>0</v>
      </c>
      <c r="E533" s="50">
        <v>0</v>
      </c>
      <c r="F533" s="50">
        <v>0</v>
      </c>
      <c r="G533" s="50">
        <v>0</v>
      </c>
      <c r="H533" s="50">
        <v>1</v>
      </c>
      <c r="I533" s="50">
        <v>5</v>
      </c>
      <c r="J533" s="50">
        <v>0.22500000000000001</v>
      </c>
      <c r="K533" s="50"/>
      <c r="L533" s="50">
        <v>0</v>
      </c>
      <c r="M533" s="50">
        <v>0</v>
      </c>
      <c r="N533" s="50">
        <v>0</v>
      </c>
      <c r="O533" s="50">
        <v>0</v>
      </c>
      <c r="P533" s="13">
        <v>0</v>
      </c>
      <c r="Q533" s="13">
        <v>1</v>
      </c>
      <c r="R533" s="13">
        <v>6</v>
      </c>
      <c r="T533" s="35">
        <f t="shared" si="24"/>
        <v>1</v>
      </c>
      <c r="U533" s="36">
        <f t="shared" si="25"/>
        <v>0.16666666666666666</v>
      </c>
      <c r="W533" s="20">
        <f t="shared" si="26"/>
        <v>483239</v>
      </c>
    </row>
    <row r="534" spans="1:23" x14ac:dyDescent="0.2">
      <c r="A534" s="20">
        <v>483</v>
      </c>
      <c r="B534" s="2">
        <v>483239172</v>
      </c>
      <c r="C534" s="5" t="s">
        <v>68</v>
      </c>
      <c r="D534" s="50">
        <v>0</v>
      </c>
      <c r="E534" s="50">
        <v>0</v>
      </c>
      <c r="F534" s="50">
        <v>0</v>
      </c>
      <c r="G534" s="50">
        <v>0</v>
      </c>
      <c r="H534" s="50">
        <v>0</v>
      </c>
      <c r="I534" s="50">
        <v>3</v>
      </c>
      <c r="J534" s="50">
        <v>0.1125</v>
      </c>
      <c r="K534" s="50"/>
      <c r="L534" s="50">
        <v>0</v>
      </c>
      <c r="M534" s="50">
        <v>0</v>
      </c>
      <c r="N534" s="50">
        <v>0</v>
      </c>
      <c r="O534" s="50">
        <v>0</v>
      </c>
      <c r="P534" s="13">
        <v>0</v>
      </c>
      <c r="Q534" s="13">
        <v>0</v>
      </c>
      <c r="R534" s="13">
        <v>3</v>
      </c>
      <c r="T534" s="35">
        <f t="shared" si="24"/>
        <v>0</v>
      </c>
      <c r="U534" s="36">
        <f t="shared" si="25"/>
        <v>0</v>
      </c>
      <c r="W534" s="20">
        <f t="shared" si="26"/>
        <v>483239</v>
      </c>
    </row>
    <row r="535" spans="1:23" x14ac:dyDescent="0.2">
      <c r="A535" s="20">
        <v>483</v>
      </c>
      <c r="B535" s="2">
        <v>483239182</v>
      </c>
      <c r="C535" s="5" t="s">
        <v>68</v>
      </c>
      <c r="D535" s="50">
        <v>0</v>
      </c>
      <c r="E535" s="50">
        <v>0</v>
      </c>
      <c r="F535" s="50">
        <v>0</v>
      </c>
      <c r="G535" s="50">
        <v>3</v>
      </c>
      <c r="H535" s="50">
        <v>2</v>
      </c>
      <c r="I535" s="50">
        <v>14</v>
      </c>
      <c r="J535" s="50">
        <v>0.71250000000000002</v>
      </c>
      <c r="K535" s="50"/>
      <c r="L535" s="50">
        <v>0</v>
      </c>
      <c r="M535" s="50">
        <v>0</v>
      </c>
      <c r="N535" s="50">
        <v>0</v>
      </c>
      <c r="O535" s="50">
        <v>0</v>
      </c>
      <c r="P535" s="13">
        <v>0</v>
      </c>
      <c r="Q535" s="13">
        <v>3</v>
      </c>
      <c r="R535" s="13">
        <v>19</v>
      </c>
      <c r="T535" s="35">
        <f t="shared" si="24"/>
        <v>3</v>
      </c>
      <c r="U535" s="36">
        <f t="shared" si="25"/>
        <v>0.15789473684210525</v>
      </c>
      <c r="W535" s="20">
        <f t="shared" si="26"/>
        <v>483239</v>
      </c>
    </row>
    <row r="536" spans="1:23" x14ac:dyDescent="0.2">
      <c r="A536" s="20">
        <v>483</v>
      </c>
      <c r="B536" s="2">
        <v>483239231</v>
      </c>
      <c r="C536" s="5" t="s">
        <v>68</v>
      </c>
      <c r="D536" s="50">
        <v>0</v>
      </c>
      <c r="E536" s="50">
        <v>0</v>
      </c>
      <c r="F536" s="50">
        <v>0</v>
      </c>
      <c r="G536" s="50">
        <v>0</v>
      </c>
      <c r="H536" s="50">
        <v>0</v>
      </c>
      <c r="I536" s="50">
        <v>7</v>
      </c>
      <c r="J536" s="50">
        <v>0.26250000000000001</v>
      </c>
      <c r="K536" s="50"/>
      <c r="L536" s="50">
        <v>0</v>
      </c>
      <c r="M536" s="50">
        <v>0</v>
      </c>
      <c r="N536" s="50">
        <v>0</v>
      </c>
      <c r="O536" s="50">
        <v>0</v>
      </c>
      <c r="P536" s="13">
        <v>0</v>
      </c>
      <c r="Q536" s="13">
        <v>3</v>
      </c>
      <c r="R536" s="13">
        <v>7</v>
      </c>
      <c r="T536" s="35">
        <f t="shared" si="24"/>
        <v>3</v>
      </c>
      <c r="U536" s="36">
        <f t="shared" si="25"/>
        <v>0.42857142857142855</v>
      </c>
      <c r="W536" s="20">
        <f t="shared" si="26"/>
        <v>483239</v>
      </c>
    </row>
    <row r="537" spans="1:23" x14ac:dyDescent="0.2">
      <c r="A537" s="20">
        <v>483</v>
      </c>
      <c r="B537" s="2">
        <v>483239239</v>
      </c>
      <c r="C537" s="5" t="s">
        <v>68</v>
      </c>
      <c r="D537" s="50">
        <v>0</v>
      </c>
      <c r="E537" s="50">
        <v>0</v>
      </c>
      <c r="F537" s="50">
        <v>0</v>
      </c>
      <c r="G537" s="50">
        <v>60</v>
      </c>
      <c r="H537" s="50">
        <v>244</v>
      </c>
      <c r="I537" s="50">
        <v>138</v>
      </c>
      <c r="J537" s="50">
        <v>16.574999999999999</v>
      </c>
      <c r="K537" s="50"/>
      <c r="L537" s="50">
        <v>0</v>
      </c>
      <c r="M537" s="50">
        <v>0</v>
      </c>
      <c r="N537" s="50">
        <v>0</v>
      </c>
      <c r="O537" s="50">
        <v>0</v>
      </c>
      <c r="P537" s="13">
        <v>33</v>
      </c>
      <c r="Q537" s="13">
        <v>21</v>
      </c>
      <c r="R537" s="13">
        <v>442</v>
      </c>
      <c r="T537" s="35">
        <f t="shared" si="24"/>
        <v>54</v>
      </c>
      <c r="U537" s="36">
        <f t="shared" si="25"/>
        <v>0.12217194570135746</v>
      </c>
      <c r="W537" s="20">
        <f t="shared" si="26"/>
        <v>483239</v>
      </c>
    </row>
    <row r="538" spans="1:23" x14ac:dyDescent="0.2">
      <c r="A538" s="20">
        <v>483</v>
      </c>
      <c r="B538" s="2">
        <v>483239240</v>
      </c>
      <c r="C538" s="5" t="s">
        <v>68</v>
      </c>
      <c r="D538" s="50">
        <v>0</v>
      </c>
      <c r="E538" s="50">
        <v>0</v>
      </c>
      <c r="F538" s="50">
        <v>0</v>
      </c>
      <c r="G538" s="50">
        <v>1</v>
      </c>
      <c r="H538" s="50">
        <v>0</v>
      </c>
      <c r="I538" s="50">
        <v>0</v>
      </c>
      <c r="J538" s="50">
        <v>3.7499999999999999E-2</v>
      </c>
      <c r="K538" s="50"/>
      <c r="L538" s="50">
        <v>0</v>
      </c>
      <c r="M538" s="50">
        <v>0</v>
      </c>
      <c r="N538" s="50">
        <v>0</v>
      </c>
      <c r="O538" s="50">
        <v>0</v>
      </c>
      <c r="P538" s="13">
        <v>0</v>
      </c>
      <c r="Q538" s="13">
        <v>0</v>
      </c>
      <c r="R538" s="13">
        <v>1</v>
      </c>
      <c r="T538" s="35">
        <f t="shared" si="24"/>
        <v>0</v>
      </c>
      <c r="U538" s="36">
        <f t="shared" si="25"/>
        <v>0</v>
      </c>
      <c r="W538" s="20">
        <f t="shared" si="26"/>
        <v>483239</v>
      </c>
    </row>
    <row r="539" spans="1:23" x14ac:dyDescent="0.2">
      <c r="A539" s="20">
        <v>483</v>
      </c>
      <c r="B539" s="2">
        <v>483239261</v>
      </c>
      <c r="C539" s="5" t="s">
        <v>68</v>
      </c>
      <c r="D539" s="50">
        <v>0</v>
      </c>
      <c r="E539" s="50">
        <v>0</v>
      </c>
      <c r="F539" s="50">
        <v>0</v>
      </c>
      <c r="G539" s="50">
        <v>0</v>
      </c>
      <c r="H539" s="50">
        <v>1</v>
      </c>
      <c r="I539" s="50">
        <v>3</v>
      </c>
      <c r="J539" s="50">
        <v>0.15</v>
      </c>
      <c r="K539" s="50"/>
      <c r="L539" s="50">
        <v>0</v>
      </c>
      <c r="M539" s="50">
        <v>0</v>
      </c>
      <c r="N539" s="50">
        <v>0</v>
      </c>
      <c r="O539" s="50">
        <v>0</v>
      </c>
      <c r="P539" s="13">
        <v>0</v>
      </c>
      <c r="Q539" s="13">
        <v>0</v>
      </c>
      <c r="R539" s="13">
        <v>4</v>
      </c>
      <c r="T539" s="35">
        <f t="shared" si="24"/>
        <v>0</v>
      </c>
      <c r="U539" s="36">
        <f t="shared" si="25"/>
        <v>0</v>
      </c>
      <c r="W539" s="20">
        <f t="shared" si="26"/>
        <v>483239</v>
      </c>
    </row>
    <row r="540" spans="1:23" x14ac:dyDescent="0.2">
      <c r="A540" s="20">
        <v>483</v>
      </c>
      <c r="B540" s="2">
        <v>483239310</v>
      </c>
      <c r="C540" s="5" t="s">
        <v>68</v>
      </c>
      <c r="D540" s="50">
        <v>0</v>
      </c>
      <c r="E540" s="50">
        <v>0</v>
      </c>
      <c r="F540" s="50">
        <v>0</v>
      </c>
      <c r="G540" s="50">
        <v>7</v>
      </c>
      <c r="H540" s="50">
        <v>6</v>
      </c>
      <c r="I540" s="50">
        <v>16</v>
      </c>
      <c r="J540" s="50">
        <v>1.0874999999999999</v>
      </c>
      <c r="K540" s="50"/>
      <c r="L540" s="50">
        <v>0</v>
      </c>
      <c r="M540" s="50">
        <v>0</v>
      </c>
      <c r="N540" s="50">
        <v>0</v>
      </c>
      <c r="O540" s="50">
        <v>0</v>
      </c>
      <c r="P540" s="13">
        <v>1</v>
      </c>
      <c r="Q540" s="13">
        <v>2</v>
      </c>
      <c r="R540" s="13">
        <v>29</v>
      </c>
      <c r="T540" s="35">
        <f t="shared" si="24"/>
        <v>3</v>
      </c>
      <c r="U540" s="36">
        <f t="shared" si="25"/>
        <v>0.10344827586206896</v>
      </c>
      <c r="W540" s="20">
        <f t="shared" si="26"/>
        <v>483239</v>
      </c>
    </row>
    <row r="541" spans="1:23" x14ac:dyDescent="0.2">
      <c r="A541" s="20">
        <v>483</v>
      </c>
      <c r="B541" s="2">
        <v>483239625</v>
      </c>
      <c r="C541" s="5" t="s">
        <v>68</v>
      </c>
      <c r="D541" s="50">
        <v>0</v>
      </c>
      <c r="E541" s="50">
        <v>0</v>
      </c>
      <c r="F541" s="50">
        <v>0</v>
      </c>
      <c r="G541" s="50">
        <v>0</v>
      </c>
      <c r="H541" s="50">
        <v>0</v>
      </c>
      <c r="I541" s="50">
        <v>1</v>
      </c>
      <c r="J541" s="50">
        <v>3.7499999999999999E-2</v>
      </c>
      <c r="K541" s="50"/>
      <c r="L541" s="50">
        <v>0</v>
      </c>
      <c r="M541" s="50">
        <v>0</v>
      </c>
      <c r="N541" s="50">
        <v>0</v>
      </c>
      <c r="O541" s="50">
        <v>0</v>
      </c>
      <c r="P541" s="13">
        <v>0</v>
      </c>
      <c r="Q541" s="13">
        <v>0</v>
      </c>
      <c r="R541" s="13">
        <v>1</v>
      </c>
      <c r="T541" s="35">
        <f t="shared" si="24"/>
        <v>0</v>
      </c>
      <c r="U541" s="36">
        <f t="shared" si="25"/>
        <v>0</v>
      </c>
      <c r="W541" s="20">
        <f t="shared" si="26"/>
        <v>483239</v>
      </c>
    </row>
    <row r="542" spans="1:23" x14ac:dyDescent="0.2">
      <c r="A542" s="20">
        <v>483</v>
      </c>
      <c r="B542" s="2">
        <v>483239665</v>
      </c>
      <c r="C542" s="5" t="s">
        <v>68</v>
      </c>
      <c r="D542" s="50">
        <v>0</v>
      </c>
      <c r="E542" s="50">
        <v>0</v>
      </c>
      <c r="F542" s="50">
        <v>0</v>
      </c>
      <c r="G542" s="50">
        <v>2</v>
      </c>
      <c r="H542" s="50">
        <v>1</v>
      </c>
      <c r="I542" s="50">
        <v>5</v>
      </c>
      <c r="J542" s="50">
        <v>0.3</v>
      </c>
      <c r="K542" s="50"/>
      <c r="L542" s="50">
        <v>0</v>
      </c>
      <c r="M542" s="50">
        <v>0</v>
      </c>
      <c r="N542" s="50">
        <v>0</v>
      </c>
      <c r="O542" s="50">
        <v>0</v>
      </c>
      <c r="P542" s="13">
        <v>0</v>
      </c>
      <c r="Q542" s="13">
        <v>1</v>
      </c>
      <c r="R542" s="13">
        <v>8</v>
      </c>
      <c r="T542" s="35">
        <f t="shared" si="24"/>
        <v>1</v>
      </c>
      <c r="U542" s="36">
        <f t="shared" si="25"/>
        <v>0.125</v>
      </c>
      <c r="W542" s="20">
        <f t="shared" si="26"/>
        <v>483239</v>
      </c>
    </row>
    <row r="543" spans="1:23" x14ac:dyDescent="0.2">
      <c r="A543" s="20">
        <v>483</v>
      </c>
      <c r="B543" s="2">
        <v>483239740</v>
      </c>
      <c r="C543" s="5" t="s">
        <v>68</v>
      </c>
      <c r="D543" s="50">
        <v>0</v>
      </c>
      <c r="E543" s="50">
        <v>0</v>
      </c>
      <c r="F543" s="50">
        <v>0</v>
      </c>
      <c r="G543" s="50">
        <v>0</v>
      </c>
      <c r="H543" s="50">
        <v>0</v>
      </c>
      <c r="I543" s="50">
        <v>2</v>
      </c>
      <c r="J543" s="50">
        <v>7.4999999999999997E-2</v>
      </c>
      <c r="K543" s="50"/>
      <c r="L543" s="50">
        <v>0</v>
      </c>
      <c r="M543" s="50">
        <v>0</v>
      </c>
      <c r="N543" s="50">
        <v>0</v>
      </c>
      <c r="O543" s="50">
        <v>0</v>
      </c>
      <c r="P543" s="13">
        <v>0</v>
      </c>
      <c r="Q543" s="13">
        <v>0</v>
      </c>
      <c r="R543" s="13">
        <v>2</v>
      </c>
      <c r="T543" s="35">
        <f t="shared" si="24"/>
        <v>0</v>
      </c>
      <c r="U543" s="36">
        <f t="shared" si="25"/>
        <v>0</v>
      </c>
      <c r="W543" s="20">
        <f t="shared" si="26"/>
        <v>483239</v>
      </c>
    </row>
    <row r="544" spans="1:23" x14ac:dyDescent="0.2">
      <c r="A544" s="20">
        <v>483</v>
      </c>
      <c r="B544" s="2">
        <v>483239760</v>
      </c>
      <c r="C544" s="5" t="s">
        <v>68</v>
      </c>
      <c r="D544" s="50">
        <v>0</v>
      </c>
      <c r="E544" s="50">
        <v>0</v>
      </c>
      <c r="F544" s="50">
        <v>0</v>
      </c>
      <c r="G544" s="50">
        <v>0</v>
      </c>
      <c r="H544" s="50">
        <v>4</v>
      </c>
      <c r="I544" s="50">
        <v>25</v>
      </c>
      <c r="J544" s="50">
        <v>1.0874999999999999</v>
      </c>
      <c r="K544" s="50"/>
      <c r="L544" s="50">
        <v>0</v>
      </c>
      <c r="M544" s="50">
        <v>0</v>
      </c>
      <c r="N544" s="50">
        <v>0</v>
      </c>
      <c r="O544" s="50">
        <v>0</v>
      </c>
      <c r="P544" s="13">
        <v>1</v>
      </c>
      <c r="Q544" s="13">
        <v>2</v>
      </c>
      <c r="R544" s="13">
        <v>29</v>
      </c>
      <c r="T544" s="35">
        <f t="shared" si="24"/>
        <v>3</v>
      </c>
      <c r="U544" s="36">
        <f t="shared" si="25"/>
        <v>0.10344827586206896</v>
      </c>
      <c r="W544" s="20">
        <f t="shared" si="26"/>
        <v>483239</v>
      </c>
    </row>
    <row r="545" spans="1:23" x14ac:dyDescent="0.2">
      <c r="A545" s="20">
        <v>484</v>
      </c>
      <c r="B545" s="2">
        <v>484035023</v>
      </c>
      <c r="C545" s="5" t="s">
        <v>69</v>
      </c>
      <c r="D545" s="50">
        <v>0</v>
      </c>
      <c r="E545" s="50">
        <v>0</v>
      </c>
      <c r="F545" s="50">
        <v>0</v>
      </c>
      <c r="G545" s="50">
        <v>0</v>
      </c>
      <c r="H545" s="50">
        <v>1</v>
      </c>
      <c r="I545" s="50">
        <v>0</v>
      </c>
      <c r="J545" s="50">
        <v>3.7499999999999999E-2</v>
      </c>
      <c r="K545" s="50"/>
      <c r="L545" s="50">
        <v>0</v>
      </c>
      <c r="M545" s="50">
        <v>0</v>
      </c>
      <c r="N545" s="50">
        <v>0</v>
      </c>
      <c r="O545" s="50">
        <v>0</v>
      </c>
      <c r="P545" s="13">
        <v>1</v>
      </c>
      <c r="Q545" s="13">
        <v>0</v>
      </c>
      <c r="R545" s="13">
        <v>1</v>
      </c>
      <c r="T545" s="35">
        <f t="shared" si="24"/>
        <v>1</v>
      </c>
      <c r="U545" s="36">
        <f t="shared" si="25"/>
        <v>1</v>
      </c>
      <c r="W545" s="20">
        <f t="shared" si="26"/>
        <v>484035</v>
      </c>
    </row>
    <row r="546" spans="1:23" x14ac:dyDescent="0.2">
      <c r="A546" s="20">
        <v>484</v>
      </c>
      <c r="B546" s="2">
        <v>484035035</v>
      </c>
      <c r="C546" s="5" t="s">
        <v>69</v>
      </c>
      <c r="D546" s="50">
        <v>0</v>
      </c>
      <c r="E546" s="50">
        <v>0</v>
      </c>
      <c r="F546" s="50">
        <v>0</v>
      </c>
      <c r="G546" s="50">
        <v>187</v>
      </c>
      <c r="H546" s="50">
        <v>580</v>
      </c>
      <c r="I546" s="50">
        <v>0</v>
      </c>
      <c r="J546" s="50">
        <v>32.962499999999999</v>
      </c>
      <c r="K546" s="50"/>
      <c r="L546" s="50">
        <v>0</v>
      </c>
      <c r="M546" s="50">
        <v>0</v>
      </c>
      <c r="N546" s="50">
        <v>112</v>
      </c>
      <c r="O546" s="50">
        <v>0</v>
      </c>
      <c r="P546" s="13">
        <v>685</v>
      </c>
      <c r="Q546" s="13">
        <v>0</v>
      </c>
      <c r="R546" s="13">
        <v>879</v>
      </c>
      <c r="T546" s="35">
        <f t="shared" si="24"/>
        <v>685</v>
      </c>
      <c r="U546" s="36">
        <f t="shared" si="25"/>
        <v>0.77929465301478951</v>
      </c>
      <c r="W546" s="20">
        <f t="shared" si="26"/>
        <v>484035</v>
      </c>
    </row>
    <row r="547" spans="1:23" x14ac:dyDescent="0.2">
      <c r="A547" s="20">
        <v>484</v>
      </c>
      <c r="B547" s="2">
        <v>484035244</v>
      </c>
      <c r="C547" s="5" t="s">
        <v>69</v>
      </c>
      <c r="D547" s="50">
        <v>0</v>
      </c>
      <c r="E547" s="50">
        <v>0</v>
      </c>
      <c r="F547" s="50">
        <v>0</v>
      </c>
      <c r="G547" s="50">
        <v>2</v>
      </c>
      <c r="H547" s="50">
        <v>1</v>
      </c>
      <c r="I547" s="50">
        <v>0</v>
      </c>
      <c r="J547" s="50">
        <v>0.1125</v>
      </c>
      <c r="K547" s="50"/>
      <c r="L547" s="50">
        <v>0</v>
      </c>
      <c r="M547" s="50">
        <v>0</v>
      </c>
      <c r="N547" s="50">
        <v>0</v>
      </c>
      <c r="O547" s="50">
        <v>0</v>
      </c>
      <c r="P547" s="13">
        <v>2</v>
      </c>
      <c r="Q547" s="13">
        <v>0</v>
      </c>
      <c r="R547" s="13">
        <v>3</v>
      </c>
      <c r="T547" s="35">
        <f t="shared" si="24"/>
        <v>2</v>
      </c>
      <c r="U547" s="36">
        <f t="shared" si="25"/>
        <v>0.66666666666666663</v>
      </c>
      <c r="W547" s="20">
        <f t="shared" si="26"/>
        <v>484035</v>
      </c>
    </row>
    <row r="548" spans="1:23" x14ac:dyDescent="0.2">
      <c r="A548" s="20">
        <v>484</v>
      </c>
      <c r="B548" s="2">
        <v>484035308</v>
      </c>
      <c r="C548" s="5" t="s">
        <v>69</v>
      </c>
      <c r="D548" s="50">
        <v>0</v>
      </c>
      <c r="E548" s="50">
        <v>0</v>
      </c>
      <c r="F548" s="50">
        <v>0</v>
      </c>
      <c r="G548" s="50">
        <v>0</v>
      </c>
      <c r="H548" s="50">
        <v>1</v>
      </c>
      <c r="I548" s="50">
        <v>0</v>
      </c>
      <c r="J548" s="50">
        <v>3.7499999999999999E-2</v>
      </c>
      <c r="K548" s="50"/>
      <c r="L548" s="50">
        <v>0</v>
      </c>
      <c r="M548" s="50">
        <v>0</v>
      </c>
      <c r="N548" s="50">
        <v>0</v>
      </c>
      <c r="O548" s="50">
        <v>0</v>
      </c>
      <c r="P548" s="13">
        <v>1</v>
      </c>
      <c r="Q548" s="13">
        <v>0</v>
      </c>
      <c r="R548" s="13">
        <v>1</v>
      </c>
      <c r="T548" s="35">
        <f t="shared" si="24"/>
        <v>1</v>
      </c>
      <c r="U548" s="36">
        <f t="shared" si="25"/>
        <v>1</v>
      </c>
      <c r="W548" s="20">
        <f t="shared" si="26"/>
        <v>484035</v>
      </c>
    </row>
    <row r="549" spans="1:23" x14ac:dyDescent="0.2">
      <c r="A549" s="20">
        <v>485</v>
      </c>
      <c r="B549" s="2">
        <v>485258030</v>
      </c>
      <c r="C549" s="5" t="s">
        <v>70</v>
      </c>
      <c r="D549" s="50">
        <v>0</v>
      </c>
      <c r="E549" s="50">
        <v>0</v>
      </c>
      <c r="F549" s="50">
        <v>0</v>
      </c>
      <c r="G549" s="50">
        <v>0</v>
      </c>
      <c r="H549" s="50">
        <v>0</v>
      </c>
      <c r="I549" s="50">
        <v>2</v>
      </c>
      <c r="J549" s="50">
        <v>7.4999999999999997E-2</v>
      </c>
      <c r="K549" s="50"/>
      <c r="L549" s="50">
        <v>0</v>
      </c>
      <c r="M549" s="50">
        <v>0</v>
      </c>
      <c r="N549" s="50">
        <v>0</v>
      </c>
      <c r="O549" s="50">
        <v>0</v>
      </c>
      <c r="P549" s="13">
        <v>0</v>
      </c>
      <c r="Q549" s="13">
        <v>1</v>
      </c>
      <c r="R549" s="13">
        <v>2</v>
      </c>
      <c r="T549" s="35">
        <f t="shared" si="24"/>
        <v>1</v>
      </c>
      <c r="U549" s="36">
        <f t="shared" si="25"/>
        <v>0.5</v>
      </c>
      <c r="W549" s="20">
        <f t="shared" si="26"/>
        <v>485258</v>
      </c>
    </row>
    <row r="550" spans="1:23" x14ac:dyDescent="0.2">
      <c r="A550" s="20">
        <v>485</v>
      </c>
      <c r="B550" s="2">
        <v>485258163</v>
      </c>
      <c r="C550" s="5" t="s">
        <v>70</v>
      </c>
      <c r="D550" s="50">
        <v>0</v>
      </c>
      <c r="E550" s="50">
        <v>0</v>
      </c>
      <c r="F550" s="50">
        <v>0</v>
      </c>
      <c r="G550" s="50">
        <v>0</v>
      </c>
      <c r="H550" s="50">
        <v>2</v>
      </c>
      <c r="I550" s="50">
        <v>10</v>
      </c>
      <c r="J550" s="50">
        <v>0.52500000000000002</v>
      </c>
      <c r="K550" s="50"/>
      <c r="L550" s="50">
        <v>0</v>
      </c>
      <c r="M550" s="50">
        <v>0</v>
      </c>
      <c r="N550" s="50">
        <v>2</v>
      </c>
      <c r="O550" s="50">
        <v>0</v>
      </c>
      <c r="P550" s="13">
        <v>1</v>
      </c>
      <c r="Q550" s="13">
        <v>2</v>
      </c>
      <c r="R550" s="13">
        <v>14</v>
      </c>
      <c r="T550" s="35">
        <f t="shared" si="24"/>
        <v>3</v>
      </c>
      <c r="U550" s="36">
        <f t="shared" si="25"/>
        <v>0.21428571428571427</v>
      </c>
      <c r="W550" s="20">
        <f t="shared" si="26"/>
        <v>485258</v>
      </c>
    </row>
    <row r="551" spans="1:23" x14ac:dyDescent="0.2">
      <c r="A551" s="20">
        <v>485</v>
      </c>
      <c r="B551" s="2">
        <v>485258196</v>
      </c>
      <c r="C551" s="5" t="s">
        <v>70</v>
      </c>
      <c r="D551" s="50">
        <v>0</v>
      </c>
      <c r="E551" s="50">
        <v>0</v>
      </c>
      <c r="F551" s="50">
        <v>0</v>
      </c>
      <c r="G551" s="50">
        <v>0</v>
      </c>
      <c r="H551" s="50">
        <v>0</v>
      </c>
      <c r="I551" s="50">
        <v>1</v>
      </c>
      <c r="J551" s="50">
        <v>3.7499999999999999E-2</v>
      </c>
      <c r="K551" s="50"/>
      <c r="L551" s="50">
        <v>0</v>
      </c>
      <c r="M551" s="50">
        <v>0</v>
      </c>
      <c r="N551" s="50">
        <v>0</v>
      </c>
      <c r="O551" s="50">
        <v>0</v>
      </c>
      <c r="P551" s="13">
        <v>0</v>
      </c>
      <c r="Q551" s="13">
        <v>0</v>
      </c>
      <c r="R551" s="13">
        <v>1</v>
      </c>
      <c r="T551" s="35">
        <f t="shared" si="24"/>
        <v>0</v>
      </c>
      <c r="U551" s="36">
        <f t="shared" si="25"/>
        <v>0</v>
      </c>
      <c r="W551" s="20">
        <f t="shared" si="26"/>
        <v>485258</v>
      </c>
    </row>
    <row r="552" spans="1:23" x14ac:dyDescent="0.2">
      <c r="A552" s="20">
        <v>485</v>
      </c>
      <c r="B552" s="2">
        <v>485258229</v>
      </c>
      <c r="C552" s="5" t="s">
        <v>70</v>
      </c>
      <c r="D552" s="50">
        <v>0</v>
      </c>
      <c r="E552" s="50">
        <v>0</v>
      </c>
      <c r="F552" s="50">
        <v>0</v>
      </c>
      <c r="G552" s="50">
        <v>0</v>
      </c>
      <c r="H552" s="50">
        <v>6</v>
      </c>
      <c r="I552" s="50">
        <v>5</v>
      </c>
      <c r="J552" s="50">
        <v>0.41249999999999998</v>
      </c>
      <c r="K552" s="50"/>
      <c r="L552" s="50">
        <v>0</v>
      </c>
      <c r="M552" s="50">
        <v>0</v>
      </c>
      <c r="N552" s="50">
        <v>0</v>
      </c>
      <c r="O552" s="50">
        <v>0</v>
      </c>
      <c r="P552" s="13">
        <v>1</v>
      </c>
      <c r="Q552" s="13">
        <v>1</v>
      </c>
      <c r="R552" s="13">
        <v>11</v>
      </c>
      <c r="T552" s="35">
        <f t="shared" si="24"/>
        <v>2</v>
      </c>
      <c r="U552" s="36">
        <f t="shared" si="25"/>
        <v>0.18181818181818182</v>
      </c>
      <c r="W552" s="20">
        <f t="shared" si="26"/>
        <v>485258</v>
      </c>
    </row>
    <row r="553" spans="1:23" x14ac:dyDescent="0.2">
      <c r="A553" s="20">
        <v>485</v>
      </c>
      <c r="B553" s="2">
        <v>485258258</v>
      </c>
      <c r="C553" s="5" t="s">
        <v>70</v>
      </c>
      <c r="D553" s="50">
        <v>0</v>
      </c>
      <c r="E553" s="50">
        <v>0</v>
      </c>
      <c r="F553" s="50">
        <v>0</v>
      </c>
      <c r="G553" s="50">
        <v>0</v>
      </c>
      <c r="H553" s="50">
        <v>176</v>
      </c>
      <c r="I553" s="50">
        <v>162</v>
      </c>
      <c r="J553" s="50">
        <v>12.9375</v>
      </c>
      <c r="K553" s="50"/>
      <c r="L553" s="50">
        <v>0</v>
      </c>
      <c r="M553" s="50">
        <v>0</v>
      </c>
      <c r="N553" s="50">
        <v>7</v>
      </c>
      <c r="O553" s="50">
        <v>0</v>
      </c>
      <c r="P553" s="13">
        <v>49</v>
      </c>
      <c r="Q553" s="13">
        <v>69</v>
      </c>
      <c r="R553" s="13">
        <v>345</v>
      </c>
      <c r="T553" s="35">
        <f t="shared" si="24"/>
        <v>118</v>
      </c>
      <c r="U553" s="36">
        <f t="shared" si="25"/>
        <v>0.34202898550724636</v>
      </c>
      <c r="W553" s="20">
        <f t="shared" si="26"/>
        <v>485258</v>
      </c>
    </row>
    <row r="554" spans="1:23" x14ac:dyDescent="0.2">
      <c r="A554" s="20">
        <v>486</v>
      </c>
      <c r="B554" s="2">
        <v>486348017</v>
      </c>
      <c r="C554" s="5" t="s">
        <v>71</v>
      </c>
      <c r="D554" s="50">
        <v>0</v>
      </c>
      <c r="E554" s="50">
        <v>0</v>
      </c>
      <c r="F554" s="50">
        <v>0</v>
      </c>
      <c r="G554" s="50">
        <v>1</v>
      </c>
      <c r="H554" s="50">
        <v>0</v>
      </c>
      <c r="I554" s="50">
        <v>0</v>
      </c>
      <c r="J554" s="50">
        <v>3.7499999999999999E-2</v>
      </c>
      <c r="K554" s="50"/>
      <c r="L554" s="50">
        <v>0</v>
      </c>
      <c r="M554" s="50">
        <v>0</v>
      </c>
      <c r="N554" s="50">
        <v>0</v>
      </c>
      <c r="O554" s="50">
        <v>0</v>
      </c>
      <c r="P554" s="13">
        <v>1</v>
      </c>
      <c r="Q554" s="13">
        <v>0</v>
      </c>
      <c r="R554" s="13">
        <v>1</v>
      </c>
      <c r="T554" s="35">
        <f t="shared" si="24"/>
        <v>1</v>
      </c>
      <c r="U554" s="36">
        <f t="shared" si="25"/>
        <v>1</v>
      </c>
      <c r="W554" s="20">
        <f t="shared" si="26"/>
        <v>486348</v>
      </c>
    </row>
    <row r="555" spans="1:23" x14ac:dyDescent="0.2">
      <c r="A555" s="20">
        <v>486</v>
      </c>
      <c r="B555" s="2">
        <v>486348097</v>
      </c>
      <c r="C555" s="5" t="s">
        <v>71</v>
      </c>
      <c r="D555" s="50">
        <v>0</v>
      </c>
      <c r="E555" s="50">
        <v>0</v>
      </c>
      <c r="F555" s="50">
        <v>0</v>
      </c>
      <c r="G555" s="50">
        <v>0</v>
      </c>
      <c r="H555" s="50">
        <v>0</v>
      </c>
      <c r="I555" s="50">
        <v>0</v>
      </c>
      <c r="J555" s="50">
        <v>0.1125</v>
      </c>
      <c r="K555" s="50"/>
      <c r="L555" s="50">
        <v>0</v>
      </c>
      <c r="M555" s="50">
        <v>0</v>
      </c>
      <c r="N555" s="50">
        <v>3</v>
      </c>
      <c r="O555" s="50">
        <v>0</v>
      </c>
      <c r="P555" s="13">
        <v>2</v>
      </c>
      <c r="Q555" s="13">
        <v>1</v>
      </c>
      <c r="R555" s="13">
        <v>3</v>
      </c>
      <c r="T555" s="35">
        <f t="shared" si="24"/>
        <v>3</v>
      </c>
      <c r="U555" s="36">
        <f t="shared" si="25"/>
        <v>1</v>
      </c>
      <c r="W555" s="20">
        <f t="shared" si="26"/>
        <v>486348</v>
      </c>
    </row>
    <row r="556" spans="1:23" x14ac:dyDescent="0.2">
      <c r="A556" s="20">
        <v>486</v>
      </c>
      <c r="B556" s="2">
        <v>486348110</v>
      </c>
      <c r="C556" s="5" t="s">
        <v>71</v>
      </c>
      <c r="D556" s="50">
        <v>0</v>
      </c>
      <c r="E556" s="50">
        <v>0</v>
      </c>
      <c r="F556" s="50">
        <v>1</v>
      </c>
      <c r="G556" s="50">
        <v>1</v>
      </c>
      <c r="H556" s="50">
        <v>0</v>
      </c>
      <c r="I556" s="50">
        <v>0</v>
      </c>
      <c r="J556" s="50">
        <v>7.4999999999999997E-2</v>
      </c>
      <c r="K556" s="50"/>
      <c r="L556" s="50">
        <v>0</v>
      </c>
      <c r="M556" s="50">
        <v>0</v>
      </c>
      <c r="N556" s="50">
        <v>0</v>
      </c>
      <c r="O556" s="50">
        <v>0</v>
      </c>
      <c r="P556" s="13">
        <v>1</v>
      </c>
      <c r="Q556" s="13">
        <v>1</v>
      </c>
      <c r="R556" s="13">
        <v>2</v>
      </c>
      <c r="T556" s="35">
        <f t="shared" si="24"/>
        <v>2</v>
      </c>
      <c r="U556" s="36">
        <f t="shared" si="25"/>
        <v>1</v>
      </c>
      <c r="W556" s="20">
        <f t="shared" si="26"/>
        <v>486348</v>
      </c>
    </row>
    <row r="557" spans="1:23" x14ac:dyDescent="0.2">
      <c r="A557" s="20">
        <v>486</v>
      </c>
      <c r="B557" s="2">
        <v>486348151</v>
      </c>
      <c r="C557" s="5" t="s">
        <v>71</v>
      </c>
      <c r="D557" s="50">
        <v>0</v>
      </c>
      <c r="E557" s="50">
        <v>0</v>
      </c>
      <c r="F557" s="50">
        <v>0</v>
      </c>
      <c r="G557" s="50">
        <v>1</v>
      </c>
      <c r="H557" s="50">
        <v>0</v>
      </c>
      <c r="I557" s="50">
        <v>0</v>
      </c>
      <c r="J557" s="50">
        <v>3.7499999999999999E-2</v>
      </c>
      <c r="K557" s="50"/>
      <c r="L557" s="50">
        <v>0</v>
      </c>
      <c r="M557" s="50">
        <v>0</v>
      </c>
      <c r="N557" s="50">
        <v>0</v>
      </c>
      <c r="O557" s="50">
        <v>0</v>
      </c>
      <c r="P557" s="13">
        <v>1</v>
      </c>
      <c r="Q557" s="13">
        <v>0</v>
      </c>
      <c r="R557" s="13">
        <v>1</v>
      </c>
      <c r="T557" s="35">
        <f t="shared" si="24"/>
        <v>1</v>
      </c>
      <c r="U557" s="36">
        <f t="shared" si="25"/>
        <v>1</v>
      </c>
      <c r="W557" s="20">
        <f t="shared" si="26"/>
        <v>486348</v>
      </c>
    </row>
    <row r="558" spans="1:23" x14ac:dyDescent="0.2">
      <c r="A558" s="20">
        <v>486</v>
      </c>
      <c r="B558" s="2">
        <v>486348271</v>
      </c>
      <c r="C558" s="5" t="s">
        <v>71</v>
      </c>
      <c r="D558" s="50">
        <v>0</v>
      </c>
      <c r="E558" s="50">
        <v>0</v>
      </c>
      <c r="F558" s="50">
        <v>0</v>
      </c>
      <c r="G558" s="50">
        <v>1</v>
      </c>
      <c r="H558" s="50">
        <v>0</v>
      </c>
      <c r="I558" s="50">
        <v>0</v>
      </c>
      <c r="J558" s="50">
        <v>3.7499999999999999E-2</v>
      </c>
      <c r="K558" s="50"/>
      <c r="L558" s="50">
        <v>0</v>
      </c>
      <c r="M558" s="50">
        <v>0</v>
      </c>
      <c r="N558" s="50">
        <v>0</v>
      </c>
      <c r="O558" s="50">
        <v>0</v>
      </c>
      <c r="P558" s="13">
        <v>1</v>
      </c>
      <c r="Q558" s="13">
        <v>0</v>
      </c>
      <c r="R558" s="13">
        <v>1</v>
      </c>
      <c r="T558" s="35">
        <f t="shared" si="24"/>
        <v>1</v>
      </c>
      <c r="U558" s="36">
        <f t="shared" si="25"/>
        <v>1</v>
      </c>
      <c r="W558" s="20">
        <f t="shared" si="26"/>
        <v>486348</v>
      </c>
    </row>
    <row r="559" spans="1:23" x14ac:dyDescent="0.2">
      <c r="A559" s="20">
        <v>486</v>
      </c>
      <c r="B559" s="2">
        <v>486348316</v>
      </c>
      <c r="C559" s="5" t="s">
        <v>71</v>
      </c>
      <c r="D559" s="50">
        <v>0</v>
      </c>
      <c r="E559" s="50">
        <v>0</v>
      </c>
      <c r="F559" s="50">
        <v>0</v>
      </c>
      <c r="G559" s="50">
        <v>1</v>
      </c>
      <c r="H559" s="50">
        <v>0</v>
      </c>
      <c r="I559" s="50">
        <v>0</v>
      </c>
      <c r="J559" s="50">
        <v>3.7499999999999999E-2</v>
      </c>
      <c r="K559" s="50"/>
      <c r="L559" s="50">
        <v>0</v>
      </c>
      <c r="M559" s="50">
        <v>0</v>
      </c>
      <c r="N559" s="50">
        <v>0</v>
      </c>
      <c r="O559" s="50">
        <v>0</v>
      </c>
      <c r="P559" s="13">
        <v>1</v>
      </c>
      <c r="Q559" s="13">
        <v>0</v>
      </c>
      <c r="R559" s="13">
        <v>1</v>
      </c>
      <c r="T559" s="35">
        <f t="shared" si="24"/>
        <v>1</v>
      </c>
      <c r="U559" s="36">
        <f t="shared" si="25"/>
        <v>1</v>
      </c>
      <c r="W559" s="20">
        <f t="shared" si="26"/>
        <v>486348</v>
      </c>
    </row>
    <row r="560" spans="1:23" x14ac:dyDescent="0.2">
      <c r="A560" s="20">
        <v>486</v>
      </c>
      <c r="B560" s="2">
        <v>486348348</v>
      </c>
      <c r="C560" s="5" t="s">
        <v>71</v>
      </c>
      <c r="D560" s="50">
        <v>0</v>
      </c>
      <c r="E560" s="50">
        <v>0</v>
      </c>
      <c r="F560" s="50">
        <v>71</v>
      </c>
      <c r="G560" s="50">
        <v>294</v>
      </c>
      <c r="H560" s="50">
        <v>147</v>
      </c>
      <c r="I560" s="50">
        <v>0</v>
      </c>
      <c r="J560" s="50">
        <v>24.524999999999999</v>
      </c>
      <c r="K560" s="50"/>
      <c r="L560" s="50">
        <v>0</v>
      </c>
      <c r="M560" s="50">
        <v>0</v>
      </c>
      <c r="N560" s="50">
        <v>142</v>
      </c>
      <c r="O560" s="50">
        <v>0</v>
      </c>
      <c r="P560" s="13">
        <v>469</v>
      </c>
      <c r="Q560" s="13">
        <v>73</v>
      </c>
      <c r="R560" s="13">
        <v>654</v>
      </c>
      <c r="T560" s="35">
        <f t="shared" si="24"/>
        <v>542</v>
      </c>
      <c r="U560" s="36">
        <f t="shared" si="25"/>
        <v>0.82874617737003053</v>
      </c>
      <c r="W560" s="20">
        <f t="shared" si="26"/>
        <v>486348</v>
      </c>
    </row>
    <row r="561" spans="1:23" x14ac:dyDescent="0.2">
      <c r="A561" s="20">
        <v>486</v>
      </c>
      <c r="B561" s="2">
        <v>486348753</v>
      </c>
      <c r="C561" s="5" t="s">
        <v>71</v>
      </c>
      <c r="D561" s="50">
        <v>0</v>
      </c>
      <c r="E561" s="50">
        <v>0</v>
      </c>
      <c r="F561" s="50">
        <v>0</v>
      </c>
      <c r="G561" s="50">
        <v>0</v>
      </c>
      <c r="H561" s="50">
        <v>1</v>
      </c>
      <c r="I561" s="50">
        <v>0</v>
      </c>
      <c r="J561" s="50">
        <v>3.7499999999999999E-2</v>
      </c>
      <c r="K561" s="50"/>
      <c r="L561" s="50">
        <v>0</v>
      </c>
      <c r="M561" s="50">
        <v>0</v>
      </c>
      <c r="N561" s="50">
        <v>0</v>
      </c>
      <c r="O561" s="50">
        <v>0</v>
      </c>
      <c r="P561" s="13">
        <v>1</v>
      </c>
      <c r="Q561" s="13">
        <v>0</v>
      </c>
      <c r="R561" s="13">
        <v>1</v>
      </c>
      <c r="T561" s="35">
        <f t="shared" si="24"/>
        <v>1</v>
      </c>
      <c r="U561" s="36">
        <f t="shared" si="25"/>
        <v>1</v>
      </c>
      <c r="W561" s="20">
        <f t="shared" si="26"/>
        <v>486348</v>
      </c>
    </row>
    <row r="562" spans="1:23" x14ac:dyDescent="0.2">
      <c r="A562" s="20">
        <v>486</v>
      </c>
      <c r="B562" s="2">
        <v>486348767</v>
      </c>
      <c r="C562" s="5" t="s">
        <v>71</v>
      </c>
      <c r="D562" s="50">
        <v>0</v>
      </c>
      <c r="E562" s="50">
        <v>0</v>
      </c>
      <c r="F562" s="50">
        <v>0</v>
      </c>
      <c r="G562" s="50">
        <v>2</v>
      </c>
      <c r="H562" s="50">
        <v>1</v>
      </c>
      <c r="I562" s="50">
        <v>0</v>
      </c>
      <c r="J562" s="50">
        <v>0.1125</v>
      </c>
      <c r="K562" s="50"/>
      <c r="L562" s="50">
        <v>0</v>
      </c>
      <c r="M562" s="50">
        <v>0</v>
      </c>
      <c r="N562" s="50">
        <v>0</v>
      </c>
      <c r="O562" s="50">
        <v>0</v>
      </c>
      <c r="P562" s="13">
        <v>2</v>
      </c>
      <c r="Q562" s="13">
        <v>0</v>
      </c>
      <c r="R562" s="13">
        <v>3</v>
      </c>
      <c r="T562" s="35">
        <f t="shared" si="24"/>
        <v>2</v>
      </c>
      <c r="U562" s="36">
        <f t="shared" si="25"/>
        <v>0.66666666666666663</v>
      </c>
      <c r="W562" s="20">
        <f t="shared" si="26"/>
        <v>486348</v>
      </c>
    </row>
    <row r="563" spans="1:23" x14ac:dyDescent="0.2">
      <c r="A563" s="20">
        <v>487</v>
      </c>
      <c r="B563" s="2">
        <v>487049010</v>
      </c>
      <c r="C563" s="5" t="s">
        <v>72</v>
      </c>
      <c r="D563" s="50">
        <v>0</v>
      </c>
      <c r="E563" s="50">
        <v>0</v>
      </c>
      <c r="F563" s="50">
        <v>0</v>
      </c>
      <c r="G563" s="50">
        <v>0</v>
      </c>
      <c r="H563" s="50">
        <v>0</v>
      </c>
      <c r="I563" s="50">
        <v>1</v>
      </c>
      <c r="J563" s="50">
        <v>3.7499999999999999E-2</v>
      </c>
      <c r="K563" s="50"/>
      <c r="L563" s="50">
        <v>0</v>
      </c>
      <c r="M563" s="50">
        <v>0</v>
      </c>
      <c r="N563" s="50">
        <v>0</v>
      </c>
      <c r="O563" s="50">
        <v>0</v>
      </c>
      <c r="P563" s="13">
        <v>0</v>
      </c>
      <c r="Q563" s="13">
        <v>1</v>
      </c>
      <c r="R563" s="13">
        <v>1</v>
      </c>
      <c r="T563" s="35">
        <f t="shared" si="24"/>
        <v>1</v>
      </c>
      <c r="U563" s="36">
        <f t="shared" si="25"/>
        <v>1</v>
      </c>
      <c r="W563" s="20">
        <f t="shared" si="26"/>
        <v>487049</v>
      </c>
    </row>
    <row r="564" spans="1:23" x14ac:dyDescent="0.2">
      <c r="A564" s="20">
        <v>487</v>
      </c>
      <c r="B564" s="2">
        <v>487049031</v>
      </c>
      <c r="C564" s="5" t="s">
        <v>72</v>
      </c>
      <c r="D564" s="50">
        <v>0</v>
      </c>
      <c r="E564" s="50">
        <v>0</v>
      </c>
      <c r="F564" s="50">
        <v>0</v>
      </c>
      <c r="G564" s="50">
        <v>0</v>
      </c>
      <c r="H564" s="50">
        <v>1</v>
      </c>
      <c r="I564" s="50">
        <v>1</v>
      </c>
      <c r="J564" s="50">
        <v>7.4999999999999997E-2</v>
      </c>
      <c r="K564" s="50"/>
      <c r="L564" s="50">
        <v>0</v>
      </c>
      <c r="M564" s="50">
        <v>0</v>
      </c>
      <c r="N564" s="50">
        <v>0</v>
      </c>
      <c r="O564" s="50">
        <v>0</v>
      </c>
      <c r="P564" s="13">
        <v>1</v>
      </c>
      <c r="Q564" s="13">
        <v>0</v>
      </c>
      <c r="R564" s="13">
        <v>2</v>
      </c>
      <c r="T564" s="35">
        <f t="shared" si="24"/>
        <v>1</v>
      </c>
      <c r="U564" s="36">
        <f t="shared" si="25"/>
        <v>0.5</v>
      </c>
      <c r="W564" s="20">
        <f t="shared" si="26"/>
        <v>487049</v>
      </c>
    </row>
    <row r="565" spans="1:23" x14ac:dyDescent="0.2">
      <c r="A565" s="20">
        <v>487</v>
      </c>
      <c r="B565" s="2">
        <v>487049035</v>
      </c>
      <c r="C565" s="5" t="s">
        <v>72</v>
      </c>
      <c r="D565" s="50">
        <v>0</v>
      </c>
      <c r="E565" s="50">
        <v>0</v>
      </c>
      <c r="F565" s="50">
        <v>0</v>
      </c>
      <c r="G565" s="50">
        <v>0</v>
      </c>
      <c r="H565" s="50">
        <v>7</v>
      </c>
      <c r="I565" s="50">
        <v>16</v>
      </c>
      <c r="J565" s="50">
        <v>0.9</v>
      </c>
      <c r="K565" s="50"/>
      <c r="L565" s="50">
        <v>0</v>
      </c>
      <c r="M565" s="50">
        <v>0</v>
      </c>
      <c r="N565" s="50">
        <v>1</v>
      </c>
      <c r="O565" s="50">
        <v>0</v>
      </c>
      <c r="P565" s="13">
        <v>3</v>
      </c>
      <c r="Q565" s="13">
        <v>7</v>
      </c>
      <c r="R565" s="13">
        <v>24</v>
      </c>
      <c r="T565" s="35">
        <f t="shared" si="24"/>
        <v>10</v>
      </c>
      <c r="U565" s="36">
        <f t="shared" si="25"/>
        <v>0.41666666666666669</v>
      </c>
      <c r="W565" s="20">
        <f t="shared" si="26"/>
        <v>487049</v>
      </c>
    </row>
    <row r="566" spans="1:23" x14ac:dyDescent="0.2">
      <c r="A566" s="20">
        <v>487</v>
      </c>
      <c r="B566" s="2">
        <v>487049044</v>
      </c>
      <c r="C566" s="5" t="s">
        <v>72</v>
      </c>
      <c r="D566" s="50">
        <v>0</v>
      </c>
      <c r="E566" s="50">
        <v>0</v>
      </c>
      <c r="F566" s="50">
        <v>0</v>
      </c>
      <c r="G566" s="50">
        <v>0</v>
      </c>
      <c r="H566" s="50">
        <v>0</v>
      </c>
      <c r="I566" s="50">
        <v>4</v>
      </c>
      <c r="J566" s="50">
        <v>0.15</v>
      </c>
      <c r="K566" s="50"/>
      <c r="L566" s="50">
        <v>0</v>
      </c>
      <c r="M566" s="50">
        <v>0</v>
      </c>
      <c r="N566" s="50">
        <v>0</v>
      </c>
      <c r="O566" s="50">
        <v>0</v>
      </c>
      <c r="P566" s="13">
        <v>0</v>
      </c>
      <c r="Q566" s="13">
        <v>3</v>
      </c>
      <c r="R566" s="13">
        <v>4</v>
      </c>
      <c r="T566" s="35">
        <f t="shared" si="24"/>
        <v>3</v>
      </c>
      <c r="U566" s="36">
        <f t="shared" si="25"/>
        <v>0.75</v>
      </c>
      <c r="W566" s="20">
        <f t="shared" si="26"/>
        <v>487049</v>
      </c>
    </row>
    <row r="567" spans="1:23" x14ac:dyDescent="0.2">
      <c r="A567" s="20">
        <v>487</v>
      </c>
      <c r="B567" s="2">
        <v>487049049</v>
      </c>
      <c r="C567" s="5" t="s">
        <v>72</v>
      </c>
      <c r="D567" s="50">
        <v>0</v>
      </c>
      <c r="E567" s="50">
        <v>0</v>
      </c>
      <c r="F567" s="50">
        <v>0</v>
      </c>
      <c r="G567" s="50">
        <v>0</v>
      </c>
      <c r="H567" s="50">
        <v>31</v>
      </c>
      <c r="I567" s="50">
        <v>49</v>
      </c>
      <c r="J567" s="50">
        <v>3</v>
      </c>
      <c r="K567" s="50"/>
      <c r="L567" s="50">
        <v>0</v>
      </c>
      <c r="M567" s="50">
        <v>0</v>
      </c>
      <c r="N567" s="50">
        <v>0</v>
      </c>
      <c r="O567" s="50">
        <v>0</v>
      </c>
      <c r="P567" s="13">
        <v>19</v>
      </c>
      <c r="Q567" s="13">
        <v>24</v>
      </c>
      <c r="R567" s="13">
        <v>80</v>
      </c>
      <c r="T567" s="35">
        <f t="shared" si="24"/>
        <v>43</v>
      </c>
      <c r="U567" s="36">
        <f t="shared" si="25"/>
        <v>0.53749999999999998</v>
      </c>
      <c r="W567" s="20">
        <f t="shared" si="26"/>
        <v>487049</v>
      </c>
    </row>
    <row r="568" spans="1:23" x14ac:dyDescent="0.2">
      <c r="A568" s="20">
        <v>487</v>
      </c>
      <c r="B568" s="2">
        <v>487049057</v>
      </c>
      <c r="C568" s="5" t="s">
        <v>72</v>
      </c>
      <c r="D568" s="50">
        <v>0</v>
      </c>
      <c r="E568" s="50">
        <v>0</v>
      </c>
      <c r="F568" s="50">
        <v>0</v>
      </c>
      <c r="G568" s="50">
        <v>0</v>
      </c>
      <c r="H568" s="50">
        <v>5</v>
      </c>
      <c r="I568" s="50">
        <v>9</v>
      </c>
      <c r="J568" s="50">
        <v>0.52500000000000002</v>
      </c>
      <c r="K568" s="50"/>
      <c r="L568" s="50">
        <v>0</v>
      </c>
      <c r="M568" s="50">
        <v>0</v>
      </c>
      <c r="N568" s="50">
        <v>0</v>
      </c>
      <c r="O568" s="50">
        <v>0</v>
      </c>
      <c r="P568" s="13">
        <v>3</v>
      </c>
      <c r="Q568" s="13">
        <v>5</v>
      </c>
      <c r="R568" s="13">
        <v>14</v>
      </c>
      <c r="T568" s="35">
        <f t="shared" si="24"/>
        <v>8</v>
      </c>
      <c r="U568" s="36">
        <f t="shared" si="25"/>
        <v>0.5714285714285714</v>
      </c>
      <c r="W568" s="20">
        <f t="shared" si="26"/>
        <v>487049</v>
      </c>
    </row>
    <row r="569" spans="1:23" x14ac:dyDescent="0.2">
      <c r="A569" s="20">
        <v>487</v>
      </c>
      <c r="B569" s="2">
        <v>487049093</v>
      </c>
      <c r="C569" s="5" t="s">
        <v>72</v>
      </c>
      <c r="D569" s="50">
        <v>0</v>
      </c>
      <c r="E569" s="50">
        <v>0</v>
      </c>
      <c r="F569" s="50">
        <v>0</v>
      </c>
      <c r="G569" s="50">
        <v>0</v>
      </c>
      <c r="H569" s="50">
        <v>28</v>
      </c>
      <c r="I569" s="50">
        <v>34</v>
      </c>
      <c r="J569" s="50">
        <v>2.5125000000000002</v>
      </c>
      <c r="K569" s="50"/>
      <c r="L569" s="50">
        <v>0</v>
      </c>
      <c r="M569" s="50">
        <v>0</v>
      </c>
      <c r="N569" s="50">
        <v>5</v>
      </c>
      <c r="O569" s="50">
        <v>0</v>
      </c>
      <c r="P569" s="13">
        <v>20</v>
      </c>
      <c r="Q569" s="13">
        <v>20</v>
      </c>
      <c r="R569" s="13">
        <v>67</v>
      </c>
      <c r="T569" s="35">
        <f t="shared" si="24"/>
        <v>40</v>
      </c>
      <c r="U569" s="36">
        <f t="shared" si="25"/>
        <v>0.59701492537313428</v>
      </c>
      <c r="W569" s="20">
        <f t="shared" si="26"/>
        <v>487049</v>
      </c>
    </row>
    <row r="570" spans="1:23" x14ac:dyDescent="0.2">
      <c r="A570" s="20">
        <v>487</v>
      </c>
      <c r="B570" s="2">
        <v>487049153</v>
      </c>
      <c r="C570" s="5" t="s">
        <v>72</v>
      </c>
      <c r="D570" s="50">
        <v>0</v>
      </c>
      <c r="E570" s="50">
        <v>0</v>
      </c>
      <c r="F570" s="50">
        <v>0</v>
      </c>
      <c r="G570" s="50">
        <v>0</v>
      </c>
      <c r="H570" s="50">
        <v>2</v>
      </c>
      <c r="I570" s="50">
        <v>1</v>
      </c>
      <c r="J570" s="50">
        <v>0.1125</v>
      </c>
      <c r="K570" s="50"/>
      <c r="L570" s="50">
        <v>0</v>
      </c>
      <c r="M570" s="50">
        <v>0</v>
      </c>
      <c r="N570" s="50">
        <v>0</v>
      </c>
      <c r="O570" s="50">
        <v>0</v>
      </c>
      <c r="P570" s="13">
        <v>1</v>
      </c>
      <c r="Q570" s="13">
        <v>0</v>
      </c>
      <c r="R570" s="13">
        <v>3</v>
      </c>
      <c r="T570" s="35">
        <f t="shared" si="24"/>
        <v>1</v>
      </c>
      <c r="U570" s="36">
        <f t="shared" si="25"/>
        <v>0.33333333333333331</v>
      </c>
      <c r="W570" s="20">
        <f t="shared" si="26"/>
        <v>487049</v>
      </c>
    </row>
    <row r="571" spans="1:23" x14ac:dyDescent="0.2">
      <c r="A571" s="20">
        <v>487</v>
      </c>
      <c r="B571" s="2">
        <v>487049163</v>
      </c>
      <c r="C571" s="5" t="s">
        <v>72</v>
      </c>
      <c r="D571" s="50">
        <v>0</v>
      </c>
      <c r="E571" s="50">
        <v>0</v>
      </c>
      <c r="F571" s="50">
        <v>0</v>
      </c>
      <c r="G571" s="50">
        <v>0</v>
      </c>
      <c r="H571" s="50">
        <v>5</v>
      </c>
      <c r="I571" s="50">
        <v>8</v>
      </c>
      <c r="J571" s="50">
        <v>0.48749999999999999</v>
      </c>
      <c r="K571" s="50"/>
      <c r="L571" s="50">
        <v>0</v>
      </c>
      <c r="M571" s="50">
        <v>0</v>
      </c>
      <c r="N571" s="50">
        <v>0</v>
      </c>
      <c r="O571" s="50">
        <v>0</v>
      </c>
      <c r="P571" s="13">
        <v>3</v>
      </c>
      <c r="Q571" s="13">
        <v>4</v>
      </c>
      <c r="R571" s="13">
        <v>13</v>
      </c>
      <c r="T571" s="35">
        <f t="shared" si="24"/>
        <v>7</v>
      </c>
      <c r="U571" s="36">
        <f t="shared" si="25"/>
        <v>0.53846153846153844</v>
      </c>
      <c r="W571" s="20">
        <f t="shared" si="26"/>
        <v>487049</v>
      </c>
    </row>
    <row r="572" spans="1:23" x14ac:dyDescent="0.2">
      <c r="A572" s="20">
        <v>487</v>
      </c>
      <c r="B572" s="2">
        <v>487049165</v>
      </c>
      <c r="C572" s="5" t="s">
        <v>72</v>
      </c>
      <c r="D572" s="50">
        <v>0</v>
      </c>
      <c r="E572" s="50">
        <v>0</v>
      </c>
      <c r="F572" s="50">
        <v>0</v>
      </c>
      <c r="G572" s="50">
        <v>0</v>
      </c>
      <c r="H572" s="50">
        <v>13</v>
      </c>
      <c r="I572" s="50">
        <v>28</v>
      </c>
      <c r="J572" s="50">
        <v>1.5375000000000001</v>
      </c>
      <c r="K572" s="50"/>
      <c r="L572" s="50">
        <v>0</v>
      </c>
      <c r="M572" s="50">
        <v>0</v>
      </c>
      <c r="N572" s="50">
        <v>0</v>
      </c>
      <c r="O572" s="50">
        <v>0</v>
      </c>
      <c r="P572" s="13">
        <v>5</v>
      </c>
      <c r="Q572" s="13">
        <v>16</v>
      </c>
      <c r="R572" s="13">
        <v>41</v>
      </c>
      <c r="T572" s="35">
        <f t="shared" si="24"/>
        <v>21</v>
      </c>
      <c r="U572" s="36">
        <f t="shared" si="25"/>
        <v>0.51219512195121952</v>
      </c>
      <c r="W572" s="20">
        <f t="shared" si="26"/>
        <v>487049</v>
      </c>
    </row>
    <row r="573" spans="1:23" x14ac:dyDescent="0.2">
      <c r="A573" s="20">
        <v>487</v>
      </c>
      <c r="B573" s="2">
        <v>487049176</v>
      </c>
      <c r="C573" s="5" t="s">
        <v>72</v>
      </c>
      <c r="D573" s="50">
        <v>0</v>
      </c>
      <c r="E573" s="50">
        <v>0</v>
      </c>
      <c r="F573" s="50">
        <v>0</v>
      </c>
      <c r="G573" s="50">
        <v>0</v>
      </c>
      <c r="H573" s="50">
        <v>15</v>
      </c>
      <c r="I573" s="50">
        <v>33</v>
      </c>
      <c r="J573" s="50">
        <v>1.8374999999999999</v>
      </c>
      <c r="K573" s="50"/>
      <c r="L573" s="50">
        <v>0</v>
      </c>
      <c r="M573" s="50">
        <v>0</v>
      </c>
      <c r="N573" s="50">
        <v>1</v>
      </c>
      <c r="O573" s="50">
        <v>0</v>
      </c>
      <c r="P573" s="13">
        <v>8</v>
      </c>
      <c r="Q573" s="13">
        <v>19</v>
      </c>
      <c r="R573" s="13">
        <v>49</v>
      </c>
      <c r="T573" s="35">
        <f t="shared" si="24"/>
        <v>27</v>
      </c>
      <c r="U573" s="36">
        <f t="shared" si="25"/>
        <v>0.55102040816326525</v>
      </c>
      <c r="W573" s="20">
        <f t="shared" si="26"/>
        <v>487049</v>
      </c>
    </row>
    <row r="574" spans="1:23" x14ac:dyDescent="0.2">
      <c r="A574" s="20">
        <v>487</v>
      </c>
      <c r="B574" s="2">
        <v>487049181</v>
      </c>
      <c r="C574" s="5" t="s">
        <v>72</v>
      </c>
      <c r="D574" s="50">
        <v>0</v>
      </c>
      <c r="E574" s="50">
        <v>0</v>
      </c>
      <c r="F574" s="50">
        <v>0</v>
      </c>
      <c r="G574" s="50">
        <v>0</v>
      </c>
      <c r="H574" s="50">
        <v>0</v>
      </c>
      <c r="I574" s="50">
        <v>1</v>
      </c>
      <c r="J574" s="50">
        <v>3.7499999999999999E-2</v>
      </c>
      <c r="K574" s="50"/>
      <c r="L574" s="50">
        <v>0</v>
      </c>
      <c r="M574" s="50">
        <v>0</v>
      </c>
      <c r="N574" s="50">
        <v>0</v>
      </c>
      <c r="O574" s="50">
        <v>0</v>
      </c>
      <c r="P574" s="13">
        <v>0</v>
      </c>
      <c r="Q574" s="13">
        <v>0</v>
      </c>
      <c r="R574" s="13">
        <v>1</v>
      </c>
      <c r="T574" s="35">
        <f t="shared" si="24"/>
        <v>0</v>
      </c>
      <c r="U574" s="36">
        <f t="shared" si="25"/>
        <v>0</v>
      </c>
      <c r="W574" s="20">
        <f t="shared" si="26"/>
        <v>487049</v>
      </c>
    </row>
    <row r="575" spans="1:23" x14ac:dyDescent="0.2">
      <c r="A575" s="20">
        <v>487</v>
      </c>
      <c r="B575" s="2">
        <v>487049244</v>
      </c>
      <c r="C575" s="5" t="s">
        <v>72</v>
      </c>
      <c r="D575" s="50">
        <v>0</v>
      </c>
      <c r="E575" s="50">
        <v>0</v>
      </c>
      <c r="F575" s="50">
        <v>0</v>
      </c>
      <c r="G575" s="50">
        <v>0</v>
      </c>
      <c r="H575" s="50">
        <v>2</v>
      </c>
      <c r="I575" s="50">
        <v>3</v>
      </c>
      <c r="J575" s="50">
        <v>0.1875</v>
      </c>
      <c r="K575" s="50"/>
      <c r="L575" s="50">
        <v>0</v>
      </c>
      <c r="M575" s="50">
        <v>0</v>
      </c>
      <c r="N575" s="50">
        <v>0</v>
      </c>
      <c r="O575" s="50">
        <v>0</v>
      </c>
      <c r="P575" s="13">
        <v>1</v>
      </c>
      <c r="Q575" s="13">
        <v>2</v>
      </c>
      <c r="R575" s="13">
        <v>5</v>
      </c>
      <c r="T575" s="35">
        <f t="shared" si="24"/>
        <v>3</v>
      </c>
      <c r="U575" s="36">
        <f t="shared" si="25"/>
        <v>0.6</v>
      </c>
      <c r="W575" s="20">
        <f t="shared" si="26"/>
        <v>487049</v>
      </c>
    </row>
    <row r="576" spans="1:23" x14ac:dyDescent="0.2">
      <c r="A576" s="20">
        <v>487</v>
      </c>
      <c r="B576" s="2">
        <v>487049248</v>
      </c>
      <c r="C576" s="5" t="s">
        <v>72</v>
      </c>
      <c r="D576" s="50">
        <v>0</v>
      </c>
      <c r="E576" s="50">
        <v>0</v>
      </c>
      <c r="F576" s="50">
        <v>0</v>
      </c>
      <c r="G576" s="50">
        <v>0</v>
      </c>
      <c r="H576" s="50">
        <v>3</v>
      </c>
      <c r="I576" s="50">
        <v>5</v>
      </c>
      <c r="J576" s="50">
        <v>0.3</v>
      </c>
      <c r="K576" s="50"/>
      <c r="L576" s="50">
        <v>0</v>
      </c>
      <c r="M576" s="50">
        <v>0</v>
      </c>
      <c r="N576" s="50">
        <v>0</v>
      </c>
      <c r="O576" s="50">
        <v>0</v>
      </c>
      <c r="P576" s="13">
        <v>2</v>
      </c>
      <c r="Q576" s="13">
        <v>2</v>
      </c>
      <c r="R576" s="13">
        <v>8</v>
      </c>
      <c r="T576" s="35">
        <f t="shared" si="24"/>
        <v>4</v>
      </c>
      <c r="U576" s="36">
        <f t="shared" si="25"/>
        <v>0.5</v>
      </c>
      <c r="W576" s="20">
        <f t="shared" si="26"/>
        <v>487049</v>
      </c>
    </row>
    <row r="577" spans="1:23" x14ac:dyDescent="0.2">
      <c r="A577" s="20">
        <v>487</v>
      </c>
      <c r="B577" s="2">
        <v>487049262</v>
      </c>
      <c r="C577" s="5" t="s">
        <v>72</v>
      </c>
      <c r="D577" s="50">
        <v>0</v>
      </c>
      <c r="E577" s="50">
        <v>0</v>
      </c>
      <c r="F577" s="50">
        <v>0</v>
      </c>
      <c r="G577" s="50">
        <v>0</v>
      </c>
      <c r="H577" s="50">
        <v>2</v>
      </c>
      <c r="I577" s="50">
        <v>6</v>
      </c>
      <c r="J577" s="50">
        <v>0.3</v>
      </c>
      <c r="K577" s="50"/>
      <c r="L577" s="50">
        <v>0</v>
      </c>
      <c r="M577" s="50">
        <v>0</v>
      </c>
      <c r="N577" s="50">
        <v>0</v>
      </c>
      <c r="O577" s="50">
        <v>0</v>
      </c>
      <c r="P577" s="13">
        <v>2</v>
      </c>
      <c r="Q577" s="13">
        <v>2</v>
      </c>
      <c r="R577" s="13">
        <v>8</v>
      </c>
      <c r="T577" s="35">
        <f t="shared" si="24"/>
        <v>4</v>
      </c>
      <c r="U577" s="36">
        <f t="shared" si="25"/>
        <v>0.5</v>
      </c>
      <c r="W577" s="20">
        <f t="shared" si="26"/>
        <v>487049</v>
      </c>
    </row>
    <row r="578" spans="1:23" x14ac:dyDescent="0.2">
      <c r="A578" s="20">
        <v>487</v>
      </c>
      <c r="B578" s="2">
        <v>487049274</v>
      </c>
      <c r="C578" s="5" t="s">
        <v>72</v>
      </c>
      <c r="D578" s="50">
        <v>0</v>
      </c>
      <c r="E578" s="50">
        <v>0</v>
      </c>
      <c r="F578" s="50">
        <v>0</v>
      </c>
      <c r="G578" s="50">
        <v>0</v>
      </c>
      <c r="H578" s="50">
        <v>64</v>
      </c>
      <c r="I578" s="50">
        <v>113</v>
      </c>
      <c r="J578" s="50">
        <v>6.8250000000000002</v>
      </c>
      <c r="K578" s="50"/>
      <c r="L578" s="50">
        <v>0</v>
      </c>
      <c r="M578" s="50">
        <v>0</v>
      </c>
      <c r="N578" s="50">
        <v>5</v>
      </c>
      <c r="O578" s="50">
        <v>0</v>
      </c>
      <c r="P578" s="13">
        <v>36</v>
      </c>
      <c r="Q578" s="13">
        <v>54</v>
      </c>
      <c r="R578" s="13">
        <v>182</v>
      </c>
      <c r="T578" s="35">
        <f t="shared" si="24"/>
        <v>90</v>
      </c>
      <c r="U578" s="36">
        <f t="shared" si="25"/>
        <v>0.49450549450549453</v>
      </c>
      <c r="W578" s="20">
        <f t="shared" si="26"/>
        <v>487049</v>
      </c>
    </row>
    <row r="579" spans="1:23" x14ac:dyDescent="0.2">
      <c r="A579" s="20">
        <v>487</v>
      </c>
      <c r="B579" s="2">
        <v>487049284</v>
      </c>
      <c r="C579" s="5" t="s">
        <v>72</v>
      </c>
      <c r="D579" s="50">
        <v>0</v>
      </c>
      <c r="E579" s="50">
        <v>0</v>
      </c>
      <c r="F579" s="50">
        <v>0</v>
      </c>
      <c r="G579" s="50">
        <v>0</v>
      </c>
      <c r="H579" s="50">
        <v>1</v>
      </c>
      <c r="I579" s="50">
        <v>0</v>
      </c>
      <c r="J579" s="50">
        <v>3.7499999999999999E-2</v>
      </c>
      <c r="K579" s="50"/>
      <c r="L579" s="50">
        <v>0</v>
      </c>
      <c r="M579" s="50">
        <v>0</v>
      </c>
      <c r="N579" s="50">
        <v>0</v>
      </c>
      <c r="O579" s="50">
        <v>0</v>
      </c>
      <c r="P579" s="13">
        <v>0</v>
      </c>
      <c r="Q579" s="13">
        <v>0</v>
      </c>
      <c r="R579" s="13">
        <v>1</v>
      </c>
      <c r="T579" s="35">
        <f t="shared" si="24"/>
        <v>0</v>
      </c>
      <c r="U579" s="36">
        <f t="shared" si="25"/>
        <v>0</v>
      </c>
      <c r="W579" s="20">
        <f t="shared" si="26"/>
        <v>487049</v>
      </c>
    </row>
    <row r="580" spans="1:23" x14ac:dyDescent="0.2">
      <c r="A580" s="20">
        <v>487</v>
      </c>
      <c r="B580" s="2">
        <v>487049285</v>
      </c>
      <c r="C580" s="5" t="s">
        <v>72</v>
      </c>
      <c r="D580" s="50">
        <v>0</v>
      </c>
      <c r="E580" s="50">
        <v>0</v>
      </c>
      <c r="F580" s="50">
        <v>0</v>
      </c>
      <c r="G580" s="50">
        <v>0</v>
      </c>
      <c r="H580" s="50">
        <v>0</v>
      </c>
      <c r="I580" s="50">
        <v>1</v>
      </c>
      <c r="J580" s="50">
        <v>3.7499999999999999E-2</v>
      </c>
      <c r="K580" s="50"/>
      <c r="L580" s="50">
        <v>0</v>
      </c>
      <c r="M580" s="50">
        <v>0</v>
      </c>
      <c r="N580" s="50">
        <v>0</v>
      </c>
      <c r="O580" s="50">
        <v>0</v>
      </c>
      <c r="P580" s="13">
        <v>0</v>
      </c>
      <c r="Q580" s="13">
        <v>0</v>
      </c>
      <c r="R580" s="13">
        <v>1</v>
      </c>
      <c r="T580" s="35">
        <f t="shared" si="24"/>
        <v>0</v>
      </c>
      <c r="U580" s="36">
        <f t="shared" si="25"/>
        <v>0</v>
      </c>
      <c r="W580" s="20">
        <f t="shared" si="26"/>
        <v>487049</v>
      </c>
    </row>
    <row r="581" spans="1:23" x14ac:dyDescent="0.2">
      <c r="A581" s="20">
        <v>487</v>
      </c>
      <c r="B581" s="2">
        <v>487049295</v>
      </c>
      <c r="C581" s="5" t="s">
        <v>72</v>
      </c>
      <c r="D581" s="50">
        <v>0</v>
      </c>
      <c r="E581" s="50">
        <v>0</v>
      </c>
      <c r="F581" s="50">
        <v>0</v>
      </c>
      <c r="G581" s="50">
        <v>0</v>
      </c>
      <c r="H581" s="50">
        <v>0</v>
      </c>
      <c r="I581" s="50">
        <v>1</v>
      </c>
      <c r="J581" s="50">
        <v>3.7499999999999999E-2</v>
      </c>
      <c r="K581" s="50"/>
      <c r="L581" s="50">
        <v>0</v>
      </c>
      <c r="M581" s="50">
        <v>0</v>
      </c>
      <c r="N581" s="50">
        <v>0</v>
      </c>
      <c r="O581" s="50">
        <v>0</v>
      </c>
      <c r="P581" s="13">
        <v>0</v>
      </c>
      <c r="Q581" s="13">
        <v>0</v>
      </c>
      <c r="R581" s="13">
        <v>1</v>
      </c>
      <c r="T581" s="35">
        <f t="shared" si="24"/>
        <v>0</v>
      </c>
      <c r="U581" s="36">
        <f t="shared" si="25"/>
        <v>0</v>
      </c>
      <c r="W581" s="20">
        <f t="shared" si="26"/>
        <v>487049</v>
      </c>
    </row>
    <row r="582" spans="1:23" x14ac:dyDescent="0.2">
      <c r="A582" s="20">
        <v>487</v>
      </c>
      <c r="B582" s="2">
        <v>487049308</v>
      </c>
      <c r="C582" s="5" t="s">
        <v>72</v>
      </c>
      <c r="D582" s="50">
        <v>0</v>
      </c>
      <c r="E582" s="50">
        <v>0</v>
      </c>
      <c r="F582" s="50">
        <v>0</v>
      </c>
      <c r="G582" s="50">
        <v>0</v>
      </c>
      <c r="H582" s="50">
        <v>1</v>
      </c>
      <c r="I582" s="50">
        <v>0</v>
      </c>
      <c r="J582" s="50">
        <v>3.7499999999999999E-2</v>
      </c>
      <c r="K582" s="50"/>
      <c r="L582" s="50">
        <v>0</v>
      </c>
      <c r="M582" s="50">
        <v>0</v>
      </c>
      <c r="N582" s="50">
        <v>0</v>
      </c>
      <c r="O582" s="50">
        <v>0</v>
      </c>
      <c r="P582" s="13">
        <v>0</v>
      </c>
      <c r="Q582" s="13">
        <v>0</v>
      </c>
      <c r="R582" s="13">
        <v>1</v>
      </c>
      <c r="T582" s="35">
        <f t="shared" si="24"/>
        <v>0</v>
      </c>
      <c r="U582" s="36">
        <f t="shared" si="25"/>
        <v>0</v>
      </c>
      <c r="W582" s="20">
        <f t="shared" si="26"/>
        <v>487049</v>
      </c>
    </row>
    <row r="583" spans="1:23" x14ac:dyDescent="0.2">
      <c r="A583" s="20">
        <v>487</v>
      </c>
      <c r="B583" s="2">
        <v>487049314</v>
      </c>
      <c r="C583" s="5" t="s">
        <v>72</v>
      </c>
      <c r="D583" s="50">
        <v>0</v>
      </c>
      <c r="E583" s="50">
        <v>0</v>
      </c>
      <c r="F583" s="50">
        <v>0</v>
      </c>
      <c r="G583" s="50">
        <v>0</v>
      </c>
      <c r="H583" s="50">
        <v>1</v>
      </c>
      <c r="I583" s="50">
        <v>1</v>
      </c>
      <c r="J583" s="50">
        <v>7.4999999999999997E-2</v>
      </c>
      <c r="K583" s="50"/>
      <c r="L583" s="50">
        <v>0</v>
      </c>
      <c r="M583" s="50">
        <v>0</v>
      </c>
      <c r="N583" s="50">
        <v>0</v>
      </c>
      <c r="O583" s="50">
        <v>0</v>
      </c>
      <c r="P583" s="13">
        <v>0</v>
      </c>
      <c r="Q583" s="13">
        <v>1</v>
      </c>
      <c r="R583" s="13">
        <v>2</v>
      </c>
      <c r="T583" s="35">
        <f t="shared" si="24"/>
        <v>1</v>
      </c>
      <c r="U583" s="36">
        <f t="shared" si="25"/>
        <v>0.5</v>
      </c>
      <c r="W583" s="20">
        <f t="shared" si="26"/>
        <v>487049</v>
      </c>
    </row>
    <row r="584" spans="1:23" x14ac:dyDescent="0.2">
      <c r="A584" s="20">
        <v>487</v>
      </c>
      <c r="B584" s="2">
        <v>487049336</v>
      </c>
      <c r="C584" s="5" t="s">
        <v>72</v>
      </c>
      <c r="D584" s="50">
        <v>0</v>
      </c>
      <c r="E584" s="50">
        <v>0</v>
      </c>
      <c r="F584" s="50">
        <v>0</v>
      </c>
      <c r="G584" s="50">
        <v>0</v>
      </c>
      <c r="H584" s="50">
        <v>1</v>
      </c>
      <c r="I584" s="50">
        <v>0</v>
      </c>
      <c r="J584" s="50">
        <v>3.7499999999999999E-2</v>
      </c>
      <c r="K584" s="50"/>
      <c r="L584" s="50">
        <v>0</v>
      </c>
      <c r="M584" s="50">
        <v>0</v>
      </c>
      <c r="N584" s="50">
        <v>0</v>
      </c>
      <c r="O584" s="50">
        <v>0</v>
      </c>
      <c r="P584" s="13">
        <v>0</v>
      </c>
      <c r="Q584" s="13">
        <v>0</v>
      </c>
      <c r="R584" s="13">
        <v>1</v>
      </c>
      <c r="T584" s="35">
        <f t="shared" si="24"/>
        <v>0</v>
      </c>
      <c r="U584" s="36">
        <f t="shared" si="25"/>
        <v>0</v>
      </c>
      <c r="W584" s="20">
        <f t="shared" si="26"/>
        <v>487049</v>
      </c>
    </row>
    <row r="585" spans="1:23" x14ac:dyDescent="0.2">
      <c r="A585" s="20">
        <v>487</v>
      </c>
      <c r="B585" s="2">
        <v>487274010</v>
      </c>
      <c r="C585" s="5" t="s">
        <v>72</v>
      </c>
      <c r="D585" s="50">
        <v>0</v>
      </c>
      <c r="E585" s="50">
        <v>0</v>
      </c>
      <c r="F585" s="50">
        <v>0</v>
      </c>
      <c r="G585" s="50">
        <v>1</v>
      </c>
      <c r="H585" s="50">
        <v>0</v>
      </c>
      <c r="I585" s="50">
        <v>0</v>
      </c>
      <c r="J585" s="50">
        <v>3.7499999999999999E-2</v>
      </c>
      <c r="K585" s="50"/>
      <c r="L585" s="50">
        <v>0</v>
      </c>
      <c r="M585" s="50">
        <v>0</v>
      </c>
      <c r="N585" s="50">
        <v>0</v>
      </c>
      <c r="O585" s="50">
        <v>0</v>
      </c>
      <c r="P585" s="13">
        <v>1</v>
      </c>
      <c r="Q585" s="13">
        <v>0</v>
      </c>
      <c r="R585" s="13">
        <v>1</v>
      </c>
      <c r="T585" s="35">
        <f t="shared" si="24"/>
        <v>1</v>
      </c>
      <c r="U585" s="36">
        <f t="shared" si="25"/>
        <v>1</v>
      </c>
      <c r="W585" s="20">
        <f t="shared" si="26"/>
        <v>487274</v>
      </c>
    </row>
    <row r="586" spans="1:23" x14ac:dyDescent="0.2">
      <c r="A586" s="20">
        <v>487</v>
      </c>
      <c r="B586" s="2">
        <v>487274031</v>
      </c>
      <c r="C586" s="5" t="s">
        <v>72</v>
      </c>
      <c r="D586" s="50">
        <v>0</v>
      </c>
      <c r="E586" s="50">
        <v>0</v>
      </c>
      <c r="F586" s="50">
        <v>0</v>
      </c>
      <c r="G586" s="50">
        <v>4</v>
      </c>
      <c r="H586" s="50">
        <v>2</v>
      </c>
      <c r="I586" s="50">
        <v>0</v>
      </c>
      <c r="J586" s="50">
        <v>0.22500000000000001</v>
      </c>
      <c r="K586" s="50"/>
      <c r="L586" s="50">
        <v>0</v>
      </c>
      <c r="M586" s="50">
        <v>0</v>
      </c>
      <c r="N586" s="50">
        <v>0</v>
      </c>
      <c r="O586" s="50">
        <v>0</v>
      </c>
      <c r="P586" s="13">
        <v>6</v>
      </c>
      <c r="Q586" s="13">
        <v>0</v>
      </c>
      <c r="R586" s="13">
        <v>6</v>
      </c>
      <c r="T586" s="35">
        <f t="shared" ref="T586:T649" si="27">P586+Q586</f>
        <v>6</v>
      </c>
      <c r="U586" s="36">
        <f t="shared" ref="U586:U649" si="28">T586/R586</f>
        <v>1</v>
      </c>
      <c r="W586" s="20">
        <f t="shared" si="26"/>
        <v>487274</v>
      </c>
    </row>
    <row r="587" spans="1:23" x14ac:dyDescent="0.2">
      <c r="A587" s="20">
        <v>487</v>
      </c>
      <c r="B587" s="2">
        <v>487274035</v>
      </c>
      <c r="C587" s="5" t="s">
        <v>72</v>
      </c>
      <c r="D587" s="50">
        <v>0</v>
      </c>
      <c r="E587" s="50">
        <v>0</v>
      </c>
      <c r="F587" s="50">
        <v>2</v>
      </c>
      <c r="G587" s="50">
        <v>19</v>
      </c>
      <c r="H587" s="50">
        <v>4</v>
      </c>
      <c r="I587" s="50">
        <v>0</v>
      </c>
      <c r="J587" s="50">
        <v>1.0125</v>
      </c>
      <c r="K587" s="50"/>
      <c r="L587" s="50">
        <v>0</v>
      </c>
      <c r="M587" s="50">
        <v>0</v>
      </c>
      <c r="N587" s="50">
        <v>2</v>
      </c>
      <c r="O587" s="50">
        <v>0</v>
      </c>
      <c r="P587" s="13">
        <v>19</v>
      </c>
      <c r="Q587" s="13">
        <v>1</v>
      </c>
      <c r="R587" s="13">
        <v>27</v>
      </c>
      <c r="T587" s="35">
        <f t="shared" si="27"/>
        <v>20</v>
      </c>
      <c r="U587" s="36">
        <f t="shared" si="28"/>
        <v>0.7407407407407407</v>
      </c>
      <c r="W587" s="20">
        <f t="shared" ref="W587:W650" si="29">VALUE(IF($B587&lt;499999999,MID($B587,1,3)*1000+MID($B587,4,3),MID($B587,1,4)*1000+MID($B587,5,3)))</f>
        <v>487274</v>
      </c>
    </row>
    <row r="588" spans="1:23" x14ac:dyDescent="0.2">
      <c r="A588" s="20">
        <v>487</v>
      </c>
      <c r="B588" s="2">
        <v>487274044</v>
      </c>
      <c r="C588" s="5" t="s">
        <v>72</v>
      </c>
      <c r="D588" s="50">
        <v>0</v>
      </c>
      <c r="E588" s="50">
        <v>0</v>
      </c>
      <c r="F588" s="50">
        <v>0</v>
      </c>
      <c r="G588" s="50">
        <v>2</v>
      </c>
      <c r="H588" s="50">
        <v>0</v>
      </c>
      <c r="I588" s="50">
        <v>0</v>
      </c>
      <c r="J588" s="50">
        <v>7.4999999999999997E-2</v>
      </c>
      <c r="K588" s="50"/>
      <c r="L588" s="50">
        <v>0</v>
      </c>
      <c r="M588" s="50">
        <v>0</v>
      </c>
      <c r="N588" s="50">
        <v>0</v>
      </c>
      <c r="O588" s="50">
        <v>0</v>
      </c>
      <c r="P588" s="13">
        <v>2</v>
      </c>
      <c r="Q588" s="13">
        <v>0</v>
      </c>
      <c r="R588" s="13">
        <v>2</v>
      </c>
      <c r="T588" s="35">
        <f t="shared" si="27"/>
        <v>2</v>
      </c>
      <c r="U588" s="36">
        <f t="shared" si="28"/>
        <v>1</v>
      </c>
      <c r="W588" s="20">
        <f t="shared" si="29"/>
        <v>487274</v>
      </c>
    </row>
    <row r="589" spans="1:23" x14ac:dyDescent="0.2">
      <c r="A589" s="20">
        <v>487</v>
      </c>
      <c r="B589" s="2">
        <v>487274048</v>
      </c>
      <c r="C589" s="5" t="s">
        <v>72</v>
      </c>
      <c r="D589" s="50">
        <v>0</v>
      </c>
      <c r="E589" s="50">
        <v>0</v>
      </c>
      <c r="F589" s="50">
        <v>0</v>
      </c>
      <c r="G589" s="50">
        <v>0</v>
      </c>
      <c r="H589" s="50">
        <v>0</v>
      </c>
      <c r="I589" s="50">
        <v>0</v>
      </c>
      <c r="J589" s="50">
        <v>3.7499999999999999E-2</v>
      </c>
      <c r="K589" s="50"/>
      <c r="L589" s="50">
        <v>0</v>
      </c>
      <c r="M589" s="50">
        <v>0</v>
      </c>
      <c r="N589" s="50">
        <v>1</v>
      </c>
      <c r="O589" s="50">
        <v>0</v>
      </c>
      <c r="P589" s="13">
        <v>1</v>
      </c>
      <c r="Q589" s="13">
        <v>0</v>
      </c>
      <c r="R589" s="13">
        <v>1</v>
      </c>
      <c r="T589" s="35">
        <f t="shared" si="27"/>
        <v>1</v>
      </c>
      <c r="U589" s="36">
        <f t="shared" si="28"/>
        <v>1</v>
      </c>
      <c r="W589" s="20">
        <f t="shared" si="29"/>
        <v>487274</v>
      </c>
    </row>
    <row r="590" spans="1:23" x14ac:dyDescent="0.2">
      <c r="A590" s="20">
        <v>487</v>
      </c>
      <c r="B590" s="2">
        <v>487274049</v>
      </c>
      <c r="C590" s="5" t="s">
        <v>72</v>
      </c>
      <c r="D590" s="50">
        <v>0</v>
      </c>
      <c r="E590" s="50">
        <v>0</v>
      </c>
      <c r="F590" s="50">
        <v>12</v>
      </c>
      <c r="G590" s="50">
        <v>62</v>
      </c>
      <c r="H590" s="50">
        <v>19</v>
      </c>
      <c r="I590" s="50">
        <v>0</v>
      </c>
      <c r="J590" s="50">
        <v>4.0125000000000002</v>
      </c>
      <c r="K590" s="50"/>
      <c r="L590" s="50">
        <v>0</v>
      </c>
      <c r="M590" s="50">
        <v>0</v>
      </c>
      <c r="N590" s="50">
        <v>14</v>
      </c>
      <c r="O590" s="50">
        <v>0</v>
      </c>
      <c r="P590" s="13">
        <v>71</v>
      </c>
      <c r="Q590" s="13">
        <v>8</v>
      </c>
      <c r="R590" s="13">
        <v>107</v>
      </c>
      <c r="T590" s="35">
        <f t="shared" si="27"/>
        <v>79</v>
      </c>
      <c r="U590" s="36">
        <f t="shared" si="28"/>
        <v>0.73831775700934577</v>
      </c>
      <c r="W590" s="20">
        <f t="shared" si="29"/>
        <v>487274</v>
      </c>
    </row>
    <row r="591" spans="1:23" x14ac:dyDescent="0.2">
      <c r="A591" s="20">
        <v>487</v>
      </c>
      <c r="B591" s="2">
        <v>487274057</v>
      </c>
      <c r="C591" s="5" t="s">
        <v>72</v>
      </c>
      <c r="D591" s="50">
        <v>0</v>
      </c>
      <c r="E591" s="50">
        <v>0</v>
      </c>
      <c r="F591" s="50">
        <v>0</v>
      </c>
      <c r="G591" s="50">
        <v>5</v>
      </c>
      <c r="H591" s="50">
        <v>2</v>
      </c>
      <c r="I591" s="50">
        <v>0</v>
      </c>
      <c r="J591" s="50">
        <v>0.41249999999999998</v>
      </c>
      <c r="K591" s="50"/>
      <c r="L591" s="50">
        <v>0</v>
      </c>
      <c r="M591" s="50">
        <v>0</v>
      </c>
      <c r="N591" s="50">
        <v>4</v>
      </c>
      <c r="O591" s="50">
        <v>0</v>
      </c>
      <c r="P591" s="13">
        <v>7</v>
      </c>
      <c r="Q591" s="13">
        <v>0</v>
      </c>
      <c r="R591" s="13">
        <v>11</v>
      </c>
      <c r="T591" s="35">
        <f t="shared" si="27"/>
        <v>7</v>
      </c>
      <c r="U591" s="36">
        <f t="shared" si="28"/>
        <v>0.63636363636363635</v>
      </c>
      <c r="W591" s="20">
        <f t="shared" si="29"/>
        <v>487274</v>
      </c>
    </row>
    <row r="592" spans="1:23" x14ac:dyDescent="0.2">
      <c r="A592" s="20">
        <v>487</v>
      </c>
      <c r="B592" s="2">
        <v>487274093</v>
      </c>
      <c r="C592" s="5" t="s">
        <v>72</v>
      </c>
      <c r="D592" s="50">
        <v>0</v>
      </c>
      <c r="E592" s="50">
        <v>0</v>
      </c>
      <c r="F592" s="50">
        <v>0</v>
      </c>
      <c r="G592" s="50">
        <v>36</v>
      </c>
      <c r="H592" s="50">
        <v>8</v>
      </c>
      <c r="I592" s="50">
        <v>0</v>
      </c>
      <c r="J592" s="50">
        <v>2.1749999999999998</v>
      </c>
      <c r="K592" s="50"/>
      <c r="L592" s="50">
        <v>0</v>
      </c>
      <c r="M592" s="50">
        <v>0</v>
      </c>
      <c r="N592" s="50">
        <v>14</v>
      </c>
      <c r="O592" s="50">
        <v>0</v>
      </c>
      <c r="P592" s="13">
        <v>49</v>
      </c>
      <c r="Q592" s="13">
        <v>0</v>
      </c>
      <c r="R592" s="13">
        <v>58</v>
      </c>
      <c r="T592" s="35">
        <f t="shared" si="27"/>
        <v>49</v>
      </c>
      <c r="U592" s="36">
        <f t="shared" si="28"/>
        <v>0.84482758620689657</v>
      </c>
      <c r="W592" s="20">
        <f t="shared" si="29"/>
        <v>487274</v>
      </c>
    </row>
    <row r="593" spans="1:23" x14ac:dyDescent="0.2">
      <c r="A593" s="20">
        <v>487</v>
      </c>
      <c r="B593" s="2">
        <v>487274128</v>
      </c>
      <c r="C593" s="5" t="s">
        <v>72</v>
      </c>
      <c r="D593" s="50">
        <v>0</v>
      </c>
      <c r="E593" s="50">
        <v>0</v>
      </c>
      <c r="F593" s="50">
        <v>0</v>
      </c>
      <c r="G593" s="50">
        <v>1</v>
      </c>
      <c r="H593" s="50">
        <v>0</v>
      </c>
      <c r="I593" s="50">
        <v>0</v>
      </c>
      <c r="J593" s="50">
        <v>3.7499999999999999E-2</v>
      </c>
      <c r="K593" s="50"/>
      <c r="L593" s="50">
        <v>0</v>
      </c>
      <c r="M593" s="50">
        <v>0</v>
      </c>
      <c r="N593" s="50">
        <v>0</v>
      </c>
      <c r="O593" s="50">
        <v>0</v>
      </c>
      <c r="P593" s="13">
        <v>0</v>
      </c>
      <c r="Q593" s="13">
        <v>0</v>
      </c>
      <c r="R593" s="13">
        <v>1</v>
      </c>
      <c r="T593" s="35">
        <f t="shared" si="27"/>
        <v>0</v>
      </c>
      <c r="U593" s="36">
        <f t="shared" si="28"/>
        <v>0</v>
      </c>
      <c r="W593" s="20">
        <f t="shared" si="29"/>
        <v>487274</v>
      </c>
    </row>
    <row r="594" spans="1:23" x14ac:dyDescent="0.2">
      <c r="A594" s="20">
        <v>487</v>
      </c>
      <c r="B594" s="2">
        <v>487274149</v>
      </c>
      <c r="C594" s="5" t="s">
        <v>72</v>
      </c>
      <c r="D594" s="50">
        <v>0</v>
      </c>
      <c r="E594" s="50">
        <v>0</v>
      </c>
      <c r="F594" s="50">
        <v>0</v>
      </c>
      <c r="G594" s="50">
        <v>2</v>
      </c>
      <c r="H594" s="50">
        <v>0</v>
      </c>
      <c r="I594" s="50">
        <v>0</v>
      </c>
      <c r="J594" s="50">
        <v>7.4999999999999997E-2</v>
      </c>
      <c r="K594" s="50"/>
      <c r="L594" s="50">
        <v>0</v>
      </c>
      <c r="M594" s="50">
        <v>0</v>
      </c>
      <c r="N594" s="50">
        <v>0</v>
      </c>
      <c r="O594" s="50">
        <v>0</v>
      </c>
      <c r="P594" s="13">
        <v>2</v>
      </c>
      <c r="Q594" s="13">
        <v>0</v>
      </c>
      <c r="R594" s="13">
        <v>2</v>
      </c>
      <c r="T594" s="35">
        <f t="shared" si="27"/>
        <v>2</v>
      </c>
      <c r="U594" s="36">
        <f t="shared" si="28"/>
        <v>1</v>
      </c>
      <c r="W594" s="20">
        <f t="shared" si="29"/>
        <v>487274</v>
      </c>
    </row>
    <row r="595" spans="1:23" x14ac:dyDescent="0.2">
      <c r="A595" s="20">
        <v>487</v>
      </c>
      <c r="B595" s="2">
        <v>487274153</v>
      </c>
      <c r="C595" s="5" t="s">
        <v>72</v>
      </c>
      <c r="D595" s="50">
        <v>0</v>
      </c>
      <c r="E595" s="50">
        <v>0</v>
      </c>
      <c r="F595" s="50">
        <v>0</v>
      </c>
      <c r="G595" s="50">
        <v>1</v>
      </c>
      <c r="H595" s="50">
        <v>0</v>
      </c>
      <c r="I595" s="50">
        <v>0</v>
      </c>
      <c r="J595" s="50">
        <v>3.7499999999999999E-2</v>
      </c>
      <c r="K595" s="50"/>
      <c r="L595" s="50">
        <v>0</v>
      </c>
      <c r="M595" s="50">
        <v>0</v>
      </c>
      <c r="N595" s="50">
        <v>0</v>
      </c>
      <c r="O595" s="50">
        <v>0</v>
      </c>
      <c r="P595" s="13">
        <v>1</v>
      </c>
      <c r="Q595" s="13">
        <v>0</v>
      </c>
      <c r="R595" s="13">
        <v>1</v>
      </c>
      <c r="T595" s="35">
        <f t="shared" si="27"/>
        <v>1</v>
      </c>
      <c r="U595" s="36">
        <f t="shared" si="28"/>
        <v>1</v>
      </c>
      <c r="W595" s="20">
        <f t="shared" si="29"/>
        <v>487274</v>
      </c>
    </row>
    <row r="596" spans="1:23" x14ac:dyDescent="0.2">
      <c r="A596" s="20">
        <v>487</v>
      </c>
      <c r="B596" s="2">
        <v>487274163</v>
      </c>
      <c r="C596" s="5" t="s">
        <v>72</v>
      </c>
      <c r="D596" s="50">
        <v>0</v>
      </c>
      <c r="E596" s="50">
        <v>0</v>
      </c>
      <c r="F596" s="50">
        <v>0</v>
      </c>
      <c r="G596" s="50">
        <v>7</v>
      </c>
      <c r="H596" s="50">
        <v>1</v>
      </c>
      <c r="I596" s="50">
        <v>0</v>
      </c>
      <c r="J596" s="50">
        <v>0.52500000000000002</v>
      </c>
      <c r="K596" s="50"/>
      <c r="L596" s="50">
        <v>0</v>
      </c>
      <c r="M596" s="50">
        <v>0</v>
      </c>
      <c r="N596" s="50">
        <v>6</v>
      </c>
      <c r="O596" s="50">
        <v>0</v>
      </c>
      <c r="P596" s="13">
        <v>13</v>
      </c>
      <c r="Q596" s="13">
        <v>1</v>
      </c>
      <c r="R596" s="13">
        <v>14</v>
      </c>
      <c r="T596" s="35">
        <f t="shared" si="27"/>
        <v>14</v>
      </c>
      <c r="U596" s="36">
        <f t="shared" si="28"/>
        <v>1</v>
      </c>
      <c r="W596" s="20">
        <f t="shared" si="29"/>
        <v>487274</v>
      </c>
    </row>
    <row r="597" spans="1:23" x14ac:dyDescent="0.2">
      <c r="A597" s="20">
        <v>487</v>
      </c>
      <c r="B597" s="2">
        <v>487274165</v>
      </c>
      <c r="C597" s="5" t="s">
        <v>72</v>
      </c>
      <c r="D597" s="50">
        <v>0</v>
      </c>
      <c r="E597" s="50">
        <v>0</v>
      </c>
      <c r="F597" s="50">
        <v>3</v>
      </c>
      <c r="G597" s="50">
        <v>28</v>
      </c>
      <c r="H597" s="50">
        <v>8</v>
      </c>
      <c r="I597" s="50">
        <v>0</v>
      </c>
      <c r="J597" s="50">
        <v>1.6875</v>
      </c>
      <c r="K597" s="50"/>
      <c r="L597" s="50">
        <v>0</v>
      </c>
      <c r="M597" s="50">
        <v>0</v>
      </c>
      <c r="N597" s="50">
        <v>6</v>
      </c>
      <c r="O597" s="50">
        <v>0</v>
      </c>
      <c r="P597" s="13">
        <v>31</v>
      </c>
      <c r="Q597" s="13">
        <v>3</v>
      </c>
      <c r="R597" s="13">
        <v>45</v>
      </c>
      <c r="T597" s="35">
        <f t="shared" si="27"/>
        <v>34</v>
      </c>
      <c r="U597" s="36">
        <f t="shared" si="28"/>
        <v>0.75555555555555554</v>
      </c>
      <c r="W597" s="20">
        <f t="shared" si="29"/>
        <v>487274</v>
      </c>
    </row>
    <row r="598" spans="1:23" x14ac:dyDescent="0.2">
      <c r="A598" s="20">
        <v>487</v>
      </c>
      <c r="B598" s="2">
        <v>487274176</v>
      </c>
      <c r="C598" s="5" t="s">
        <v>72</v>
      </c>
      <c r="D598" s="50">
        <v>0</v>
      </c>
      <c r="E598" s="50">
        <v>0</v>
      </c>
      <c r="F598" s="50">
        <v>2</v>
      </c>
      <c r="G598" s="50">
        <v>21</v>
      </c>
      <c r="H598" s="50">
        <v>7</v>
      </c>
      <c r="I598" s="50">
        <v>0</v>
      </c>
      <c r="J598" s="50">
        <v>1.3875</v>
      </c>
      <c r="K598" s="50"/>
      <c r="L598" s="50">
        <v>0</v>
      </c>
      <c r="M598" s="50">
        <v>0</v>
      </c>
      <c r="N598" s="50">
        <v>7</v>
      </c>
      <c r="O598" s="50">
        <v>0</v>
      </c>
      <c r="P598" s="13">
        <v>21</v>
      </c>
      <c r="Q598" s="13">
        <v>3</v>
      </c>
      <c r="R598" s="13">
        <v>37</v>
      </c>
      <c r="T598" s="35">
        <f t="shared" si="27"/>
        <v>24</v>
      </c>
      <c r="U598" s="36">
        <f t="shared" si="28"/>
        <v>0.64864864864864868</v>
      </c>
      <c r="W598" s="20">
        <f t="shared" si="29"/>
        <v>487274</v>
      </c>
    </row>
    <row r="599" spans="1:23" x14ac:dyDescent="0.2">
      <c r="A599" s="20">
        <v>487</v>
      </c>
      <c r="B599" s="2">
        <v>487274178</v>
      </c>
      <c r="C599" s="5" t="s">
        <v>72</v>
      </c>
      <c r="D599" s="50">
        <v>0</v>
      </c>
      <c r="E599" s="50">
        <v>0</v>
      </c>
      <c r="F599" s="50">
        <v>0</v>
      </c>
      <c r="G599" s="50">
        <v>1</v>
      </c>
      <c r="H599" s="50">
        <v>0</v>
      </c>
      <c r="I599" s="50">
        <v>0</v>
      </c>
      <c r="J599" s="50">
        <v>7.4999999999999997E-2</v>
      </c>
      <c r="K599" s="50"/>
      <c r="L599" s="50">
        <v>0</v>
      </c>
      <c r="M599" s="50">
        <v>0</v>
      </c>
      <c r="N599" s="50">
        <v>1</v>
      </c>
      <c r="O599" s="50">
        <v>0</v>
      </c>
      <c r="P599" s="13">
        <v>2</v>
      </c>
      <c r="Q599" s="13">
        <v>0</v>
      </c>
      <c r="R599" s="13">
        <v>2</v>
      </c>
      <c r="T599" s="35">
        <f t="shared" si="27"/>
        <v>2</v>
      </c>
      <c r="U599" s="36">
        <f t="shared" si="28"/>
        <v>1</v>
      </c>
      <c r="W599" s="20">
        <f t="shared" si="29"/>
        <v>487274</v>
      </c>
    </row>
    <row r="600" spans="1:23" x14ac:dyDescent="0.2">
      <c r="A600" s="20">
        <v>487</v>
      </c>
      <c r="B600" s="2">
        <v>487274229</v>
      </c>
      <c r="C600" s="5" t="s">
        <v>72</v>
      </c>
      <c r="D600" s="50">
        <v>0</v>
      </c>
      <c r="E600" s="50">
        <v>0</v>
      </c>
      <c r="F600" s="50">
        <v>0</v>
      </c>
      <c r="G600" s="50">
        <v>1</v>
      </c>
      <c r="H600" s="50">
        <v>0</v>
      </c>
      <c r="I600" s="50">
        <v>0</v>
      </c>
      <c r="J600" s="50">
        <v>3.7499999999999999E-2</v>
      </c>
      <c r="K600" s="50"/>
      <c r="L600" s="50">
        <v>0</v>
      </c>
      <c r="M600" s="50">
        <v>0</v>
      </c>
      <c r="N600" s="50">
        <v>0</v>
      </c>
      <c r="O600" s="50">
        <v>0</v>
      </c>
      <c r="P600" s="13">
        <v>0</v>
      </c>
      <c r="Q600" s="13">
        <v>0</v>
      </c>
      <c r="R600" s="13">
        <v>1</v>
      </c>
      <c r="T600" s="35">
        <f t="shared" si="27"/>
        <v>0</v>
      </c>
      <c r="U600" s="36">
        <f t="shared" si="28"/>
        <v>0</v>
      </c>
      <c r="W600" s="20">
        <f t="shared" si="29"/>
        <v>487274</v>
      </c>
    </row>
    <row r="601" spans="1:23" x14ac:dyDescent="0.2">
      <c r="A601" s="20">
        <v>487</v>
      </c>
      <c r="B601" s="2">
        <v>487274243</v>
      </c>
      <c r="C601" s="5" t="s">
        <v>72</v>
      </c>
      <c r="D601" s="50">
        <v>0</v>
      </c>
      <c r="E601" s="50">
        <v>0</v>
      </c>
      <c r="F601" s="50">
        <v>0</v>
      </c>
      <c r="G601" s="50">
        <v>3</v>
      </c>
      <c r="H601" s="50">
        <v>0</v>
      </c>
      <c r="I601" s="50">
        <v>0</v>
      </c>
      <c r="J601" s="50">
        <v>0.1125</v>
      </c>
      <c r="K601" s="50"/>
      <c r="L601" s="50">
        <v>0</v>
      </c>
      <c r="M601" s="50">
        <v>0</v>
      </c>
      <c r="N601" s="50">
        <v>0</v>
      </c>
      <c r="O601" s="50">
        <v>0</v>
      </c>
      <c r="P601" s="13">
        <v>3</v>
      </c>
      <c r="Q601" s="13">
        <v>0</v>
      </c>
      <c r="R601" s="13">
        <v>3</v>
      </c>
      <c r="T601" s="35">
        <f t="shared" si="27"/>
        <v>3</v>
      </c>
      <c r="U601" s="36">
        <f t="shared" si="28"/>
        <v>1</v>
      </c>
      <c r="W601" s="20">
        <f t="shared" si="29"/>
        <v>487274</v>
      </c>
    </row>
    <row r="602" spans="1:23" x14ac:dyDescent="0.2">
      <c r="A602" s="20">
        <v>487</v>
      </c>
      <c r="B602" s="2">
        <v>487274244</v>
      </c>
      <c r="C602" s="5" t="s">
        <v>72</v>
      </c>
      <c r="D602" s="50">
        <v>0</v>
      </c>
      <c r="E602" s="50">
        <v>0</v>
      </c>
      <c r="F602" s="50">
        <v>0</v>
      </c>
      <c r="G602" s="50">
        <v>8</v>
      </c>
      <c r="H602" s="50">
        <v>3</v>
      </c>
      <c r="I602" s="50">
        <v>0</v>
      </c>
      <c r="J602" s="50">
        <v>0.41249999999999998</v>
      </c>
      <c r="K602" s="50"/>
      <c r="L602" s="50">
        <v>0</v>
      </c>
      <c r="M602" s="50">
        <v>0</v>
      </c>
      <c r="N602" s="50">
        <v>0</v>
      </c>
      <c r="O602" s="50">
        <v>0</v>
      </c>
      <c r="P602" s="13">
        <v>8</v>
      </c>
      <c r="Q602" s="13">
        <v>0</v>
      </c>
      <c r="R602" s="13">
        <v>11</v>
      </c>
      <c r="T602" s="35">
        <f t="shared" si="27"/>
        <v>8</v>
      </c>
      <c r="U602" s="36">
        <f t="shared" si="28"/>
        <v>0.72727272727272729</v>
      </c>
      <c r="W602" s="20">
        <f t="shared" si="29"/>
        <v>487274</v>
      </c>
    </row>
    <row r="603" spans="1:23" x14ac:dyDescent="0.2">
      <c r="A603" s="20">
        <v>487</v>
      </c>
      <c r="B603" s="2">
        <v>487274248</v>
      </c>
      <c r="C603" s="5" t="s">
        <v>72</v>
      </c>
      <c r="D603" s="50">
        <v>0</v>
      </c>
      <c r="E603" s="50">
        <v>0</v>
      </c>
      <c r="F603" s="50">
        <v>0</v>
      </c>
      <c r="G603" s="50">
        <v>2</v>
      </c>
      <c r="H603" s="50">
        <v>0</v>
      </c>
      <c r="I603" s="50">
        <v>0</v>
      </c>
      <c r="J603" s="50">
        <v>0.1125</v>
      </c>
      <c r="K603" s="50"/>
      <c r="L603" s="50">
        <v>0</v>
      </c>
      <c r="M603" s="50">
        <v>0</v>
      </c>
      <c r="N603" s="50">
        <v>1</v>
      </c>
      <c r="O603" s="50">
        <v>0</v>
      </c>
      <c r="P603" s="13">
        <v>1</v>
      </c>
      <c r="Q603" s="13">
        <v>0</v>
      </c>
      <c r="R603" s="13">
        <v>3</v>
      </c>
      <c r="T603" s="35">
        <f t="shared" si="27"/>
        <v>1</v>
      </c>
      <c r="U603" s="36">
        <f t="shared" si="28"/>
        <v>0.33333333333333331</v>
      </c>
      <c r="W603" s="20">
        <f t="shared" si="29"/>
        <v>487274</v>
      </c>
    </row>
    <row r="604" spans="1:23" x14ac:dyDescent="0.2">
      <c r="A604" s="20">
        <v>487</v>
      </c>
      <c r="B604" s="2">
        <v>487274262</v>
      </c>
      <c r="C604" s="5" t="s">
        <v>72</v>
      </c>
      <c r="D604" s="50">
        <v>0</v>
      </c>
      <c r="E604" s="50">
        <v>0</v>
      </c>
      <c r="F604" s="50">
        <v>0</v>
      </c>
      <c r="G604" s="50">
        <v>2</v>
      </c>
      <c r="H604" s="50">
        <v>2</v>
      </c>
      <c r="I604" s="50">
        <v>0</v>
      </c>
      <c r="J604" s="50">
        <v>0.1875</v>
      </c>
      <c r="K604" s="50"/>
      <c r="L604" s="50">
        <v>0</v>
      </c>
      <c r="M604" s="50">
        <v>0</v>
      </c>
      <c r="N604" s="50">
        <v>1</v>
      </c>
      <c r="O604" s="50">
        <v>0</v>
      </c>
      <c r="P604" s="13">
        <v>2</v>
      </c>
      <c r="Q604" s="13">
        <v>0</v>
      </c>
      <c r="R604" s="13">
        <v>5</v>
      </c>
      <c r="T604" s="35">
        <f t="shared" si="27"/>
        <v>2</v>
      </c>
      <c r="U604" s="36">
        <f t="shared" si="28"/>
        <v>0.4</v>
      </c>
      <c r="W604" s="20">
        <f t="shared" si="29"/>
        <v>487274</v>
      </c>
    </row>
    <row r="605" spans="1:23" x14ac:dyDescent="0.2">
      <c r="A605" s="20">
        <v>487</v>
      </c>
      <c r="B605" s="2">
        <v>487274274</v>
      </c>
      <c r="C605" s="5" t="s">
        <v>72</v>
      </c>
      <c r="D605" s="50">
        <v>0</v>
      </c>
      <c r="E605" s="50">
        <v>0</v>
      </c>
      <c r="F605" s="50">
        <v>52</v>
      </c>
      <c r="G605" s="50">
        <v>152</v>
      </c>
      <c r="H605" s="50">
        <v>32</v>
      </c>
      <c r="I605" s="50">
        <v>0</v>
      </c>
      <c r="J605" s="50">
        <v>10.762499999999999</v>
      </c>
      <c r="K605" s="50"/>
      <c r="L605" s="50">
        <v>0</v>
      </c>
      <c r="M605" s="50">
        <v>0</v>
      </c>
      <c r="N605" s="50">
        <v>51</v>
      </c>
      <c r="O605" s="50">
        <v>0</v>
      </c>
      <c r="P605" s="13">
        <v>144</v>
      </c>
      <c r="Q605" s="13">
        <v>27</v>
      </c>
      <c r="R605" s="13">
        <v>287</v>
      </c>
      <c r="T605" s="35">
        <f t="shared" si="27"/>
        <v>171</v>
      </c>
      <c r="U605" s="36">
        <f t="shared" si="28"/>
        <v>0.59581881533101044</v>
      </c>
      <c r="W605" s="20">
        <f t="shared" si="29"/>
        <v>487274</v>
      </c>
    </row>
    <row r="606" spans="1:23" x14ac:dyDescent="0.2">
      <c r="A606" s="20">
        <v>487</v>
      </c>
      <c r="B606" s="2">
        <v>487274284</v>
      </c>
      <c r="C606" s="5" t="s">
        <v>72</v>
      </c>
      <c r="D606" s="50">
        <v>0</v>
      </c>
      <c r="E606" s="50">
        <v>0</v>
      </c>
      <c r="F606" s="50">
        <v>1</v>
      </c>
      <c r="G606" s="50">
        <v>1</v>
      </c>
      <c r="H606" s="50">
        <v>0</v>
      </c>
      <c r="I606" s="50">
        <v>0</v>
      </c>
      <c r="J606" s="50">
        <v>7.4999999999999997E-2</v>
      </c>
      <c r="K606" s="50"/>
      <c r="L606" s="50">
        <v>0</v>
      </c>
      <c r="M606" s="50">
        <v>0</v>
      </c>
      <c r="N606" s="50">
        <v>0</v>
      </c>
      <c r="O606" s="50">
        <v>0</v>
      </c>
      <c r="P606" s="13">
        <v>1</v>
      </c>
      <c r="Q606" s="13">
        <v>1</v>
      </c>
      <c r="R606" s="13">
        <v>2</v>
      </c>
      <c r="T606" s="35">
        <f t="shared" si="27"/>
        <v>2</v>
      </c>
      <c r="U606" s="36">
        <f t="shared" si="28"/>
        <v>1</v>
      </c>
      <c r="W606" s="20">
        <f t="shared" si="29"/>
        <v>487274</v>
      </c>
    </row>
    <row r="607" spans="1:23" x14ac:dyDescent="0.2">
      <c r="A607" s="20">
        <v>487</v>
      </c>
      <c r="B607" s="2">
        <v>487274285</v>
      </c>
      <c r="C607" s="5" t="s">
        <v>72</v>
      </c>
      <c r="D607" s="50">
        <v>0</v>
      </c>
      <c r="E607" s="50">
        <v>0</v>
      </c>
      <c r="F607" s="50">
        <v>0</v>
      </c>
      <c r="G607" s="50">
        <v>2</v>
      </c>
      <c r="H607" s="50">
        <v>0</v>
      </c>
      <c r="I607" s="50">
        <v>0</v>
      </c>
      <c r="J607" s="50">
        <v>7.4999999999999997E-2</v>
      </c>
      <c r="K607" s="50"/>
      <c r="L607" s="50">
        <v>0</v>
      </c>
      <c r="M607" s="50">
        <v>0</v>
      </c>
      <c r="N607" s="50">
        <v>0</v>
      </c>
      <c r="O607" s="50">
        <v>0</v>
      </c>
      <c r="P607" s="13">
        <v>0</v>
      </c>
      <c r="Q607" s="13">
        <v>0</v>
      </c>
      <c r="R607" s="13">
        <v>2</v>
      </c>
      <c r="T607" s="35">
        <f t="shared" si="27"/>
        <v>0</v>
      </c>
      <c r="U607" s="36">
        <f t="shared" si="28"/>
        <v>0</v>
      </c>
      <c r="W607" s="20">
        <f t="shared" si="29"/>
        <v>487274</v>
      </c>
    </row>
    <row r="608" spans="1:23" x14ac:dyDescent="0.2">
      <c r="A608" s="20">
        <v>487</v>
      </c>
      <c r="B608" s="2">
        <v>487274305</v>
      </c>
      <c r="C608" s="5" t="s">
        <v>72</v>
      </c>
      <c r="D608" s="50">
        <v>0</v>
      </c>
      <c r="E608" s="50">
        <v>0</v>
      </c>
      <c r="F608" s="50">
        <v>0</v>
      </c>
      <c r="G608" s="50">
        <v>1</v>
      </c>
      <c r="H608" s="50">
        <v>0</v>
      </c>
      <c r="I608" s="50">
        <v>0</v>
      </c>
      <c r="J608" s="50">
        <v>7.4999999999999997E-2</v>
      </c>
      <c r="K608" s="50"/>
      <c r="L608" s="50">
        <v>0</v>
      </c>
      <c r="M608" s="50">
        <v>0</v>
      </c>
      <c r="N608" s="50">
        <v>1</v>
      </c>
      <c r="O608" s="50">
        <v>0</v>
      </c>
      <c r="P608" s="13">
        <v>2</v>
      </c>
      <c r="Q608" s="13">
        <v>0</v>
      </c>
      <c r="R608" s="13">
        <v>2</v>
      </c>
      <c r="T608" s="35">
        <f t="shared" si="27"/>
        <v>2</v>
      </c>
      <c r="U608" s="36">
        <f t="shared" si="28"/>
        <v>1</v>
      </c>
      <c r="W608" s="20">
        <f t="shared" si="29"/>
        <v>487274</v>
      </c>
    </row>
    <row r="609" spans="1:23" x14ac:dyDescent="0.2">
      <c r="A609" s="20">
        <v>487</v>
      </c>
      <c r="B609" s="2">
        <v>487274308</v>
      </c>
      <c r="C609" s="5" t="s">
        <v>72</v>
      </c>
      <c r="D609" s="50">
        <v>0</v>
      </c>
      <c r="E609" s="50">
        <v>0</v>
      </c>
      <c r="F609" s="50">
        <v>0</v>
      </c>
      <c r="G609" s="50">
        <v>2</v>
      </c>
      <c r="H609" s="50">
        <v>1</v>
      </c>
      <c r="I609" s="50">
        <v>0</v>
      </c>
      <c r="J609" s="50">
        <v>0.1125</v>
      </c>
      <c r="K609" s="50"/>
      <c r="L609" s="50">
        <v>0</v>
      </c>
      <c r="M609" s="50">
        <v>0</v>
      </c>
      <c r="N609" s="50">
        <v>0</v>
      </c>
      <c r="O609" s="50">
        <v>0</v>
      </c>
      <c r="P609" s="13">
        <v>0</v>
      </c>
      <c r="Q609" s="13">
        <v>0</v>
      </c>
      <c r="R609" s="13">
        <v>3</v>
      </c>
      <c r="T609" s="35">
        <f t="shared" si="27"/>
        <v>0</v>
      </c>
      <c r="U609" s="36">
        <f t="shared" si="28"/>
        <v>0</v>
      </c>
      <c r="W609" s="20">
        <f t="shared" si="29"/>
        <v>487274</v>
      </c>
    </row>
    <row r="610" spans="1:23" x14ac:dyDescent="0.2">
      <c r="A610" s="20">
        <v>487</v>
      </c>
      <c r="B610" s="2">
        <v>487274314</v>
      </c>
      <c r="C610" s="5" t="s">
        <v>72</v>
      </c>
      <c r="D610" s="50">
        <v>0</v>
      </c>
      <c r="E610" s="50">
        <v>0</v>
      </c>
      <c r="F610" s="50">
        <v>0</v>
      </c>
      <c r="G610" s="50">
        <v>1</v>
      </c>
      <c r="H610" s="50">
        <v>1</v>
      </c>
      <c r="I610" s="50">
        <v>0</v>
      </c>
      <c r="J610" s="50">
        <v>7.4999999999999997E-2</v>
      </c>
      <c r="K610" s="50"/>
      <c r="L610" s="50">
        <v>0</v>
      </c>
      <c r="M610" s="50">
        <v>0</v>
      </c>
      <c r="N610" s="50">
        <v>0</v>
      </c>
      <c r="O610" s="50">
        <v>0</v>
      </c>
      <c r="P610" s="13">
        <v>2</v>
      </c>
      <c r="Q610" s="13">
        <v>0</v>
      </c>
      <c r="R610" s="13">
        <v>2</v>
      </c>
      <c r="T610" s="35">
        <f t="shared" si="27"/>
        <v>2</v>
      </c>
      <c r="U610" s="36">
        <f t="shared" si="28"/>
        <v>1</v>
      </c>
      <c r="W610" s="20">
        <f t="shared" si="29"/>
        <v>487274</v>
      </c>
    </row>
    <row r="611" spans="1:23" x14ac:dyDescent="0.2">
      <c r="A611" s="20">
        <v>487</v>
      </c>
      <c r="B611" s="2">
        <v>487274347</v>
      </c>
      <c r="C611" s="5" t="s">
        <v>72</v>
      </c>
      <c r="D611" s="50">
        <v>0</v>
      </c>
      <c r="E611" s="50">
        <v>0</v>
      </c>
      <c r="F611" s="50">
        <v>0</v>
      </c>
      <c r="G611" s="50">
        <v>3</v>
      </c>
      <c r="H611" s="50">
        <v>0</v>
      </c>
      <c r="I611" s="50">
        <v>0</v>
      </c>
      <c r="J611" s="50">
        <v>0.15</v>
      </c>
      <c r="K611" s="50"/>
      <c r="L611" s="50">
        <v>0</v>
      </c>
      <c r="M611" s="50">
        <v>0</v>
      </c>
      <c r="N611" s="50">
        <v>1</v>
      </c>
      <c r="O611" s="50">
        <v>0</v>
      </c>
      <c r="P611" s="13">
        <v>3</v>
      </c>
      <c r="Q611" s="13">
        <v>0</v>
      </c>
      <c r="R611" s="13">
        <v>4</v>
      </c>
      <c r="T611" s="35">
        <f t="shared" si="27"/>
        <v>3</v>
      </c>
      <c r="U611" s="36">
        <f t="shared" si="28"/>
        <v>0.75</v>
      </c>
      <c r="W611" s="20">
        <f t="shared" si="29"/>
        <v>487274</v>
      </c>
    </row>
    <row r="612" spans="1:23" x14ac:dyDescent="0.2">
      <c r="A612" s="20">
        <v>488</v>
      </c>
      <c r="B612" s="2">
        <v>488219001</v>
      </c>
      <c r="C612" s="5" t="s">
        <v>73</v>
      </c>
      <c r="D612" s="50">
        <v>0</v>
      </c>
      <c r="E612" s="50">
        <v>0</v>
      </c>
      <c r="F612" s="50">
        <v>2</v>
      </c>
      <c r="G612" s="50">
        <v>13</v>
      </c>
      <c r="H612" s="50">
        <v>9</v>
      </c>
      <c r="I612" s="50">
        <v>7</v>
      </c>
      <c r="J612" s="50">
        <v>1.3125</v>
      </c>
      <c r="K612" s="50"/>
      <c r="L612" s="50">
        <v>0</v>
      </c>
      <c r="M612" s="50">
        <v>0</v>
      </c>
      <c r="N612" s="50">
        <v>4</v>
      </c>
      <c r="O612" s="50">
        <v>0</v>
      </c>
      <c r="P612" s="13">
        <v>6</v>
      </c>
      <c r="Q612" s="13">
        <v>3</v>
      </c>
      <c r="R612" s="13">
        <v>35</v>
      </c>
      <c r="T612" s="35">
        <f t="shared" si="27"/>
        <v>9</v>
      </c>
      <c r="U612" s="36">
        <f t="shared" si="28"/>
        <v>0.25714285714285712</v>
      </c>
      <c r="W612" s="20">
        <f t="shared" si="29"/>
        <v>488219</v>
      </c>
    </row>
    <row r="613" spans="1:23" x14ac:dyDescent="0.2">
      <c r="A613" s="20">
        <v>488</v>
      </c>
      <c r="B613" s="2">
        <v>488219040</v>
      </c>
      <c r="C613" s="5" t="s">
        <v>73</v>
      </c>
      <c r="D613" s="50">
        <v>0</v>
      </c>
      <c r="E613" s="50">
        <v>0</v>
      </c>
      <c r="F613" s="50">
        <v>3</v>
      </c>
      <c r="G613" s="50">
        <v>5</v>
      </c>
      <c r="H613" s="50">
        <v>0</v>
      </c>
      <c r="I613" s="50">
        <v>6</v>
      </c>
      <c r="J613" s="50">
        <v>0.52500000000000002</v>
      </c>
      <c r="K613" s="50"/>
      <c r="L613" s="50">
        <v>0</v>
      </c>
      <c r="M613" s="50">
        <v>0</v>
      </c>
      <c r="N613" s="50">
        <v>0</v>
      </c>
      <c r="O613" s="50">
        <v>0</v>
      </c>
      <c r="P613" s="13">
        <v>1</v>
      </c>
      <c r="Q613" s="13">
        <v>2</v>
      </c>
      <c r="R613" s="13">
        <v>14</v>
      </c>
      <c r="T613" s="35">
        <f t="shared" si="27"/>
        <v>3</v>
      </c>
      <c r="U613" s="36">
        <f t="shared" si="28"/>
        <v>0.21428571428571427</v>
      </c>
      <c r="W613" s="20">
        <f t="shared" si="29"/>
        <v>488219</v>
      </c>
    </row>
    <row r="614" spans="1:23" x14ac:dyDescent="0.2">
      <c r="A614" s="20">
        <v>488</v>
      </c>
      <c r="B614" s="2">
        <v>488219044</v>
      </c>
      <c r="C614" s="5" t="s">
        <v>73</v>
      </c>
      <c r="D614" s="50">
        <v>0</v>
      </c>
      <c r="E614" s="50">
        <v>0</v>
      </c>
      <c r="F614" s="50">
        <v>2</v>
      </c>
      <c r="G614" s="50">
        <v>18</v>
      </c>
      <c r="H614" s="50">
        <v>17</v>
      </c>
      <c r="I614" s="50">
        <v>14</v>
      </c>
      <c r="J614" s="50">
        <v>2.4750000000000001</v>
      </c>
      <c r="K614" s="50"/>
      <c r="L614" s="50">
        <v>0</v>
      </c>
      <c r="M614" s="50">
        <v>0</v>
      </c>
      <c r="N614" s="50">
        <v>15</v>
      </c>
      <c r="O614" s="50">
        <v>0</v>
      </c>
      <c r="P614" s="13">
        <v>28</v>
      </c>
      <c r="Q614" s="13">
        <v>9</v>
      </c>
      <c r="R614" s="13">
        <v>66</v>
      </c>
      <c r="T614" s="35">
        <f t="shared" si="27"/>
        <v>37</v>
      </c>
      <c r="U614" s="36">
        <f t="shared" si="28"/>
        <v>0.56060606060606055</v>
      </c>
      <c r="W614" s="20">
        <f t="shared" si="29"/>
        <v>488219</v>
      </c>
    </row>
    <row r="615" spans="1:23" x14ac:dyDescent="0.2">
      <c r="A615" s="20">
        <v>488</v>
      </c>
      <c r="B615" s="2">
        <v>488219050</v>
      </c>
      <c r="C615" s="5" t="s">
        <v>73</v>
      </c>
      <c r="D615" s="50">
        <v>0</v>
      </c>
      <c r="E615" s="50">
        <v>0</v>
      </c>
      <c r="F615" s="50">
        <v>0</v>
      </c>
      <c r="G615" s="50">
        <v>0</v>
      </c>
      <c r="H615" s="50">
        <v>0</v>
      </c>
      <c r="I615" s="50">
        <v>1</v>
      </c>
      <c r="J615" s="50">
        <v>3.7499999999999999E-2</v>
      </c>
      <c r="K615" s="50"/>
      <c r="L615" s="50">
        <v>0</v>
      </c>
      <c r="M615" s="50">
        <v>0</v>
      </c>
      <c r="N615" s="50">
        <v>0</v>
      </c>
      <c r="O615" s="50">
        <v>0</v>
      </c>
      <c r="P615" s="13">
        <v>0</v>
      </c>
      <c r="Q615" s="13">
        <v>0</v>
      </c>
      <c r="R615" s="13">
        <v>1</v>
      </c>
      <c r="T615" s="35">
        <f t="shared" si="27"/>
        <v>0</v>
      </c>
      <c r="U615" s="36">
        <f t="shared" si="28"/>
        <v>0</v>
      </c>
      <c r="W615" s="20">
        <f t="shared" si="29"/>
        <v>488219</v>
      </c>
    </row>
    <row r="616" spans="1:23" x14ac:dyDescent="0.2">
      <c r="A616" s="20">
        <v>488</v>
      </c>
      <c r="B616" s="2">
        <v>488219065</v>
      </c>
      <c r="C616" s="5" t="s">
        <v>73</v>
      </c>
      <c r="D616" s="50">
        <v>0</v>
      </c>
      <c r="E616" s="50">
        <v>0</v>
      </c>
      <c r="F616" s="50">
        <v>0</v>
      </c>
      <c r="G616" s="50">
        <v>0</v>
      </c>
      <c r="H616" s="50">
        <v>0</v>
      </c>
      <c r="I616" s="50">
        <v>1</v>
      </c>
      <c r="J616" s="50">
        <v>3.7499999999999999E-2</v>
      </c>
      <c r="K616" s="50"/>
      <c r="L616" s="50">
        <v>0</v>
      </c>
      <c r="M616" s="50">
        <v>0</v>
      </c>
      <c r="N616" s="50">
        <v>0</v>
      </c>
      <c r="O616" s="50">
        <v>0</v>
      </c>
      <c r="P616" s="13">
        <v>0</v>
      </c>
      <c r="Q616" s="13">
        <v>0</v>
      </c>
      <c r="R616" s="13">
        <v>1</v>
      </c>
      <c r="T616" s="35">
        <f t="shared" si="27"/>
        <v>0</v>
      </c>
      <c r="U616" s="36">
        <f t="shared" si="28"/>
        <v>0</v>
      </c>
      <c r="W616" s="20">
        <f t="shared" si="29"/>
        <v>488219</v>
      </c>
    </row>
    <row r="617" spans="1:23" x14ac:dyDescent="0.2">
      <c r="A617" s="20">
        <v>488</v>
      </c>
      <c r="B617" s="2">
        <v>488219082</v>
      </c>
      <c r="C617" s="5" t="s">
        <v>73</v>
      </c>
      <c r="D617" s="50">
        <v>0</v>
      </c>
      <c r="E617" s="50">
        <v>0</v>
      </c>
      <c r="F617" s="50">
        <v>1</v>
      </c>
      <c r="G617" s="50">
        <v>0</v>
      </c>
      <c r="H617" s="50">
        <v>0</v>
      </c>
      <c r="I617" s="50">
        <v>5</v>
      </c>
      <c r="J617" s="50">
        <v>0.22500000000000001</v>
      </c>
      <c r="K617" s="50"/>
      <c r="L617" s="50">
        <v>0</v>
      </c>
      <c r="M617" s="50">
        <v>0</v>
      </c>
      <c r="N617" s="50">
        <v>0</v>
      </c>
      <c r="O617" s="50">
        <v>0</v>
      </c>
      <c r="P617" s="13">
        <v>0</v>
      </c>
      <c r="Q617" s="13">
        <v>0</v>
      </c>
      <c r="R617" s="13">
        <v>6</v>
      </c>
      <c r="T617" s="35">
        <f t="shared" si="27"/>
        <v>0</v>
      </c>
      <c r="U617" s="36">
        <f t="shared" si="28"/>
        <v>0</v>
      </c>
      <c r="W617" s="20">
        <f t="shared" si="29"/>
        <v>488219</v>
      </c>
    </row>
    <row r="618" spans="1:23" x14ac:dyDescent="0.2">
      <c r="A618" s="20">
        <v>488</v>
      </c>
      <c r="B618" s="2">
        <v>488219083</v>
      </c>
      <c r="C618" s="5" t="s">
        <v>73</v>
      </c>
      <c r="D618" s="50">
        <v>0</v>
      </c>
      <c r="E618" s="50">
        <v>0</v>
      </c>
      <c r="F618" s="50">
        <v>1</v>
      </c>
      <c r="G618" s="50">
        <v>2</v>
      </c>
      <c r="H618" s="50">
        <v>0</v>
      </c>
      <c r="I618" s="50">
        <v>0</v>
      </c>
      <c r="J618" s="50">
        <v>0.1125</v>
      </c>
      <c r="K618" s="50"/>
      <c r="L618" s="50">
        <v>0</v>
      </c>
      <c r="M618" s="50">
        <v>0</v>
      </c>
      <c r="N618" s="50">
        <v>0</v>
      </c>
      <c r="O618" s="50">
        <v>0</v>
      </c>
      <c r="P618" s="13">
        <v>0</v>
      </c>
      <c r="Q618" s="13">
        <v>0</v>
      </c>
      <c r="R618" s="13">
        <v>3</v>
      </c>
      <c r="T618" s="35">
        <f t="shared" si="27"/>
        <v>0</v>
      </c>
      <c r="U618" s="36">
        <f t="shared" si="28"/>
        <v>0</v>
      </c>
      <c r="W618" s="20">
        <f t="shared" si="29"/>
        <v>488219</v>
      </c>
    </row>
    <row r="619" spans="1:23" x14ac:dyDescent="0.2">
      <c r="A619" s="20">
        <v>488</v>
      </c>
      <c r="B619" s="2">
        <v>488219122</v>
      </c>
      <c r="C619" s="5" t="s">
        <v>73</v>
      </c>
      <c r="D619" s="50">
        <v>0</v>
      </c>
      <c r="E619" s="50">
        <v>0</v>
      </c>
      <c r="F619" s="50">
        <v>2</v>
      </c>
      <c r="G619" s="50">
        <v>14</v>
      </c>
      <c r="H619" s="50">
        <v>10</v>
      </c>
      <c r="I619" s="50">
        <v>5</v>
      </c>
      <c r="J619" s="50">
        <v>1.2</v>
      </c>
      <c r="K619" s="50"/>
      <c r="L619" s="50">
        <v>0</v>
      </c>
      <c r="M619" s="50">
        <v>0</v>
      </c>
      <c r="N619" s="50">
        <v>1</v>
      </c>
      <c r="O619" s="50">
        <v>0</v>
      </c>
      <c r="P619" s="13">
        <v>1</v>
      </c>
      <c r="Q619" s="13">
        <v>0</v>
      </c>
      <c r="R619" s="13">
        <v>32</v>
      </c>
      <c r="T619" s="35">
        <f t="shared" si="27"/>
        <v>1</v>
      </c>
      <c r="U619" s="36">
        <f t="shared" si="28"/>
        <v>3.125E-2</v>
      </c>
      <c r="W619" s="20">
        <f t="shared" si="29"/>
        <v>488219</v>
      </c>
    </row>
    <row r="620" spans="1:23" x14ac:dyDescent="0.2">
      <c r="A620" s="20">
        <v>488</v>
      </c>
      <c r="B620" s="2">
        <v>488219131</v>
      </c>
      <c r="C620" s="5" t="s">
        <v>73</v>
      </c>
      <c r="D620" s="50">
        <v>0</v>
      </c>
      <c r="E620" s="50">
        <v>0</v>
      </c>
      <c r="F620" s="50">
        <v>0</v>
      </c>
      <c r="G620" s="50">
        <v>0</v>
      </c>
      <c r="H620" s="50">
        <v>0</v>
      </c>
      <c r="I620" s="50">
        <v>4</v>
      </c>
      <c r="J620" s="50">
        <v>0.15</v>
      </c>
      <c r="K620" s="50"/>
      <c r="L620" s="50">
        <v>0</v>
      </c>
      <c r="M620" s="50">
        <v>0</v>
      </c>
      <c r="N620" s="50">
        <v>0</v>
      </c>
      <c r="O620" s="50">
        <v>0</v>
      </c>
      <c r="P620" s="13">
        <v>0</v>
      </c>
      <c r="Q620" s="13">
        <v>0</v>
      </c>
      <c r="R620" s="13">
        <v>4</v>
      </c>
      <c r="T620" s="35">
        <f t="shared" si="27"/>
        <v>0</v>
      </c>
      <c r="U620" s="36">
        <f t="shared" si="28"/>
        <v>0</v>
      </c>
      <c r="W620" s="20">
        <f t="shared" si="29"/>
        <v>488219</v>
      </c>
    </row>
    <row r="621" spans="1:23" x14ac:dyDescent="0.2">
      <c r="A621" s="20">
        <v>488</v>
      </c>
      <c r="B621" s="2">
        <v>488219133</v>
      </c>
      <c r="C621" s="5" t="s">
        <v>73</v>
      </c>
      <c r="D621" s="50">
        <v>0</v>
      </c>
      <c r="E621" s="50">
        <v>0</v>
      </c>
      <c r="F621" s="50">
        <v>0</v>
      </c>
      <c r="G621" s="50">
        <v>4</v>
      </c>
      <c r="H621" s="50">
        <v>3</v>
      </c>
      <c r="I621" s="50">
        <v>6</v>
      </c>
      <c r="J621" s="50">
        <v>0.5625</v>
      </c>
      <c r="K621" s="50"/>
      <c r="L621" s="50">
        <v>0</v>
      </c>
      <c r="M621" s="50">
        <v>0</v>
      </c>
      <c r="N621" s="50">
        <v>2</v>
      </c>
      <c r="O621" s="50">
        <v>0</v>
      </c>
      <c r="P621" s="13">
        <v>0</v>
      </c>
      <c r="Q621" s="13">
        <v>0</v>
      </c>
      <c r="R621" s="13">
        <v>15</v>
      </c>
      <c r="T621" s="35">
        <f t="shared" si="27"/>
        <v>0</v>
      </c>
      <c r="U621" s="36">
        <f t="shared" si="28"/>
        <v>0</v>
      </c>
      <c r="W621" s="20">
        <f t="shared" si="29"/>
        <v>488219</v>
      </c>
    </row>
    <row r="622" spans="1:23" x14ac:dyDescent="0.2">
      <c r="A622" s="20">
        <v>488</v>
      </c>
      <c r="B622" s="2">
        <v>488219142</v>
      </c>
      <c r="C622" s="5" t="s">
        <v>73</v>
      </c>
      <c r="D622" s="50">
        <v>0</v>
      </c>
      <c r="E622" s="50">
        <v>0</v>
      </c>
      <c r="F622" s="50">
        <v>1</v>
      </c>
      <c r="G622" s="50">
        <v>6</v>
      </c>
      <c r="H622" s="50">
        <v>4</v>
      </c>
      <c r="I622" s="50">
        <v>12</v>
      </c>
      <c r="J622" s="50">
        <v>0.86250000000000004</v>
      </c>
      <c r="K622" s="50"/>
      <c r="L622" s="50">
        <v>0</v>
      </c>
      <c r="M622" s="50">
        <v>0</v>
      </c>
      <c r="N622" s="50">
        <v>0</v>
      </c>
      <c r="O622" s="50">
        <v>0</v>
      </c>
      <c r="P622" s="13">
        <v>3</v>
      </c>
      <c r="Q622" s="13">
        <v>0</v>
      </c>
      <c r="R622" s="13">
        <v>23</v>
      </c>
      <c r="T622" s="35">
        <f t="shared" si="27"/>
        <v>3</v>
      </c>
      <c r="U622" s="36">
        <f t="shared" si="28"/>
        <v>0.13043478260869565</v>
      </c>
      <c r="W622" s="20">
        <f t="shared" si="29"/>
        <v>488219</v>
      </c>
    </row>
    <row r="623" spans="1:23" x14ac:dyDescent="0.2">
      <c r="A623" s="20">
        <v>488</v>
      </c>
      <c r="B623" s="2">
        <v>488219145</v>
      </c>
      <c r="C623" s="5" t="s">
        <v>73</v>
      </c>
      <c r="D623" s="50">
        <v>0</v>
      </c>
      <c r="E623" s="50">
        <v>0</v>
      </c>
      <c r="F623" s="50">
        <v>0</v>
      </c>
      <c r="G623" s="50">
        <v>1</v>
      </c>
      <c r="H623" s="50">
        <v>0</v>
      </c>
      <c r="I623" s="50">
        <v>0</v>
      </c>
      <c r="J623" s="50">
        <v>3.7499999999999999E-2</v>
      </c>
      <c r="K623" s="50"/>
      <c r="L623" s="50">
        <v>0</v>
      </c>
      <c r="M623" s="50">
        <v>0</v>
      </c>
      <c r="N623" s="50">
        <v>0</v>
      </c>
      <c r="O623" s="50">
        <v>0</v>
      </c>
      <c r="P623" s="13">
        <v>0</v>
      </c>
      <c r="Q623" s="13">
        <v>0</v>
      </c>
      <c r="R623" s="13">
        <v>1</v>
      </c>
      <c r="T623" s="35">
        <f t="shared" si="27"/>
        <v>0</v>
      </c>
      <c r="U623" s="36">
        <f t="shared" si="28"/>
        <v>0</v>
      </c>
      <c r="W623" s="20">
        <f t="shared" si="29"/>
        <v>488219</v>
      </c>
    </row>
    <row r="624" spans="1:23" x14ac:dyDescent="0.2">
      <c r="A624" s="20">
        <v>488</v>
      </c>
      <c r="B624" s="2">
        <v>488219171</v>
      </c>
      <c r="C624" s="5" t="s">
        <v>73</v>
      </c>
      <c r="D624" s="50">
        <v>0</v>
      </c>
      <c r="E624" s="50">
        <v>0</v>
      </c>
      <c r="F624" s="50">
        <v>1</v>
      </c>
      <c r="G624" s="50">
        <v>6</v>
      </c>
      <c r="H624" s="50">
        <v>10</v>
      </c>
      <c r="I624" s="50">
        <v>12</v>
      </c>
      <c r="J624" s="50">
        <v>1.0874999999999999</v>
      </c>
      <c r="K624" s="50"/>
      <c r="L624" s="50">
        <v>0</v>
      </c>
      <c r="M624" s="50">
        <v>0</v>
      </c>
      <c r="N624" s="50">
        <v>0</v>
      </c>
      <c r="O624" s="50">
        <v>0</v>
      </c>
      <c r="P624" s="13">
        <v>1</v>
      </c>
      <c r="Q624" s="13">
        <v>2</v>
      </c>
      <c r="R624" s="13">
        <v>29</v>
      </c>
      <c r="T624" s="35">
        <f t="shared" si="27"/>
        <v>3</v>
      </c>
      <c r="U624" s="36">
        <f t="shared" si="28"/>
        <v>0.10344827586206896</v>
      </c>
      <c r="W624" s="20">
        <f t="shared" si="29"/>
        <v>488219</v>
      </c>
    </row>
    <row r="625" spans="1:23" x14ac:dyDescent="0.2">
      <c r="A625" s="20">
        <v>488</v>
      </c>
      <c r="B625" s="2">
        <v>488219219</v>
      </c>
      <c r="C625" s="5" t="s">
        <v>73</v>
      </c>
      <c r="D625" s="50">
        <v>0</v>
      </c>
      <c r="E625" s="50">
        <v>0</v>
      </c>
      <c r="F625" s="50">
        <v>1</v>
      </c>
      <c r="G625" s="50">
        <v>5</v>
      </c>
      <c r="H625" s="50">
        <v>0</v>
      </c>
      <c r="I625" s="50">
        <v>0</v>
      </c>
      <c r="J625" s="50">
        <v>0.22500000000000001</v>
      </c>
      <c r="K625" s="50"/>
      <c r="L625" s="50">
        <v>0</v>
      </c>
      <c r="M625" s="50">
        <v>0</v>
      </c>
      <c r="N625" s="50">
        <v>0</v>
      </c>
      <c r="O625" s="50">
        <v>0</v>
      </c>
      <c r="P625" s="13">
        <v>0</v>
      </c>
      <c r="Q625" s="13">
        <v>0</v>
      </c>
      <c r="R625" s="13">
        <v>6</v>
      </c>
      <c r="T625" s="35">
        <f t="shared" si="27"/>
        <v>0</v>
      </c>
      <c r="U625" s="36">
        <f t="shared" si="28"/>
        <v>0</v>
      </c>
      <c r="W625" s="20">
        <f t="shared" si="29"/>
        <v>488219</v>
      </c>
    </row>
    <row r="626" spans="1:23" x14ac:dyDescent="0.2">
      <c r="A626" s="20">
        <v>488</v>
      </c>
      <c r="B626" s="2">
        <v>488219231</v>
      </c>
      <c r="C626" s="5" t="s">
        <v>73</v>
      </c>
      <c r="D626" s="50">
        <v>0</v>
      </c>
      <c r="E626" s="50">
        <v>0</v>
      </c>
      <c r="F626" s="50">
        <v>0</v>
      </c>
      <c r="G626" s="50">
        <v>11</v>
      </c>
      <c r="H626" s="50">
        <v>2</v>
      </c>
      <c r="I626" s="50">
        <v>9</v>
      </c>
      <c r="J626" s="50">
        <v>0.82499999999999996</v>
      </c>
      <c r="K626" s="50"/>
      <c r="L626" s="50">
        <v>0</v>
      </c>
      <c r="M626" s="50">
        <v>0</v>
      </c>
      <c r="N626" s="50">
        <v>0</v>
      </c>
      <c r="O626" s="50">
        <v>0</v>
      </c>
      <c r="P626" s="13">
        <v>1</v>
      </c>
      <c r="Q626" s="13">
        <v>1</v>
      </c>
      <c r="R626" s="13">
        <v>22</v>
      </c>
      <c r="T626" s="35">
        <f t="shared" si="27"/>
        <v>2</v>
      </c>
      <c r="U626" s="36">
        <f t="shared" si="28"/>
        <v>9.0909090909090912E-2</v>
      </c>
      <c r="W626" s="20">
        <f t="shared" si="29"/>
        <v>488219</v>
      </c>
    </row>
    <row r="627" spans="1:23" x14ac:dyDescent="0.2">
      <c r="A627" s="20">
        <v>488</v>
      </c>
      <c r="B627" s="2">
        <v>488219239</v>
      </c>
      <c r="C627" s="5" t="s">
        <v>73</v>
      </c>
      <c r="D627" s="50">
        <v>0</v>
      </c>
      <c r="E627" s="50">
        <v>0</v>
      </c>
      <c r="F627" s="50">
        <v>2</v>
      </c>
      <c r="G627" s="50">
        <v>3</v>
      </c>
      <c r="H627" s="50">
        <v>4</v>
      </c>
      <c r="I627" s="50">
        <v>2</v>
      </c>
      <c r="J627" s="50">
        <v>0.41249999999999998</v>
      </c>
      <c r="K627" s="50"/>
      <c r="L627" s="50">
        <v>0</v>
      </c>
      <c r="M627" s="50">
        <v>0</v>
      </c>
      <c r="N627" s="50">
        <v>0</v>
      </c>
      <c r="O627" s="50">
        <v>0</v>
      </c>
      <c r="P627" s="13">
        <v>0</v>
      </c>
      <c r="Q627" s="13">
        <v>0</v>
      </c>
      <c r="R627" s="13">
        <v>11</v>
      </c>
      <c r="T627" s="35">
        <f t="shared" si="27"/>
        <v>0</v>
      </c>
      <c r="U627" s="36">
        <f t="shared" si="28"/>
        <v>0</v>
      </c>
      <c r="W627" s="20">
        <f t="shared" si="29"/>
        <v>488219</v>
      </c>
    </row>
    <row r="628" spans="1:23" x14ac:dyDescent="0.2">
      <c r="A628" s="20">
        <v>488</v>
      </c>
      <c r="B628" s="2">
        <v>488219243</v>
      </c>
      <c r="C628" s="5" t="s">
        <v>73</v>
      </c>
      <c r="D628" s="50">
        <v>0</v>
      </c>
      <c r="E628" s="50">
        <v>0</v>
      </c>
      <c r="F628" s="50">
        <v>0</v>
      </c>
      <c r="G628" s="50">
        <v>5</v>
      </c>
      <c r="H628" s="50">
        <v>1</v>
      </c>
      <c r="I628" s="50">
        <v>6</v>
      </c>
      <c r="J628" s="50">
        <v>0.48749999999999999</v>
      </c>
      <c r="K628" s="50"/>
      <c r="L628" s="50">
        <v>0</v>
      </c>
      <c r="M628" s="50">
        <v>0</v>
      </c>
      <c r="N628" s="50">
        <v>1</v>
      </c>
      <c r="O628" s="50">
        <v>0</v>
      </c>
      <c r="P628" s="13">
        <v>4</v>
      </c>
      <c r="Q628" s="13">
        <v>1</v>
      </c>
      <c r="R628" s="13">
        <v>13</v>
      </c>
      <c r="T628" s="35">
        <f t="shared" si="27"/>
        <v>5</v>
      </c>
      <c r="U628" s="36">
        <f t="shared" si="28"/>
        <v>0.38461538461538464</v>
      </c>
      <c r="W628" s="20">
        <f t="shared" si="29"/>
        <v>488219</v>
      </c>
    </row>
    <row r="629" spans="1:23" x14ac:dyDescent="0.2">
      <c r="A629" s="20">
        <v>488</v>
      </c>
      <c r="B629" s="2">
        <v>488219244</v>
      </c>
      <c r="C629" s="5" t="s">
        <v>73</v>
      </c>
      <c r="D629" s="50">
        <v>0</v>
      </c>
      <c r="E629" s="50">
        <v>0</v>
      </c>
      <c r="F629" s="50">
        <v>5</v>
      </c>
      <c r="G629" s="50">
        <v>17</v>
      </c>
      <c r="H629" s="50">
        <v>21</v>
      </c>
      <c r="I629" s="50">
        <v>35</v>
      </c>
      <c r="J629" s="50">
        <v>3.75</v>
      </c>
      <c r="K629" s="50"/>
      <c r="L629" s="50">
        <v>0</v>
      </c>
      <c r="M629" s="50">
        <v>0</v>
      </c>
      <c r="N629" s="50">
        <v>22</v>
      </c>
      <c r="O629" s="50">
        <v>0</v>
      </c>
      <c r="P629" s="13">
        <v>29</v>
      </c>
      <c r="Q629" s="13">
        <v>17</v>
      </c>
      <c r="R629" s="13">
        <v>100</v>
      </c>
      <c r="T629" s="35">
        <f t="shared" si="27"/>
        <v>46</v>
      </c>
      <c r="U629" s="36">
        <f t="shared" si="28"/>
        <v>0.46</v>
      </c>
      <c r="W629" s="20">
        <f t="shared" si="29"/>
        <v>488219</v>
      </c>
    </row>
    <row r="630" spans="1:23" x14ac:dyDescent="0.2">
      <c r="A630" s="20">
        <v>488</v>
      </c>
      <c r="B630" s="2">
        <v>488219251</v>
      </c>
      <c r="C630" s="5" t="s">
        <v>73</v>
      </c>
      <c r="D630" s="50">
        <v>0</v>
      </c>
      <c r="E630" s="50">
        <v>0</v>
      </c>
      <c r="F630" s="50">
        <v>4</v>
      </c>
      <c r="G630" s="50">
        <v>36</v>
      </c>
      <c r="H630" s="50">
        <v>21</v>
      </c>
      <c r="I630" s="50">
        <v>13</v>
      </c>
      <c r="J630" s="50">
        <v>2.85</v>
      </c>
      <c r="K630" s="50"/>
      <c r="L630" s="50">
        <v>0</v>
      </c>
      <c r="M630" s="50">
        <v>0</v>
      </c>
      <c r="N630" s="50">
        <v>2</v>
      </c>
      <c r="O630" s="50">
        <v>0</v>
      </c>
      <c r="P630" s="13">
        <v>9</v>
      </c>
      <c r="Q630" s="13">
        <v>4</v>
      </c>
      <c r="R630" s="13">
        <v>76</v>
      </c>
      <c r="T630" s="35">
        <f t="shared" si="27"/>
        <v>13</v>
      </c>
      <c r="U630" s="36">
        <f t="shared" si="28"/>
        <v>0.17105263157894737</v>
      </c>
      <c r="W630" s="20">
        <f t="shared" si="29"/>
        <v>488219</v>
      </c>
    </row>
    <row r="631" spans="1:23" x14ac:dyDescent="0.2">
      <c r="A631" s="20">
        <v>488</v>
      </c>
      <c r="B631" s="2">
        <v>488219264</v>
      </c>
      <c r="C631" s="5" t="s">
        <v>73</v>
      </c>
      <c r="D631" s="50">
        <v>0</v>
      </c>
      <c r="E631" s="50">
        <v>0</v>
      </c>
      <c r="F631" s="50">
        <v>1</v>
      </c>
      <c r="G631" s="50">
        <v>4</v>
      </c>
      <c r="H631" s="50">
        <v>3</v>
      </c>
      <c r="I631" s="50">
        <v>3</v>
      </c>
      <c r="J631" s="50">
        <v>0.41249999999999998</v>
      </c>
      <c r="K631" s="50"/>
      <c r="L631" s="50">
        <v>0</v>
      </c>
      <c r="M631" s="50">
        <v>0</v>
      </c>
      <c r="N631" s="50">
        <v>0</v>
      </c>
      <c r="O631" s="50">
        <v>0</v>
      </c>
      <c r="P631" s="13">
        <v>0</v>
      </c>
      <c r="Q631" s="13">
        <v>0</v>
      </c>
      <c r="R631" s="13">
        <v>11</v>
      </c>
      <c r="T631" s="35">
        <f t="shared" si="27"/>
        <v>0</v>
      </c>
      <c r="U631" s="36">
        <f t="shared" si="28"/>
        <v>0</v>
      </c>
      <c r="W631" s="20">
        <f t="shared" si="29"/>
        <v>488219</v>
      </c>
    </row>
    <row r="632" spans="1:23" x14ac:dyDescent="0.2">
      <c r="A632" s="20">
        <v>488</v>
      </c>
      <c r="B632" s="2">
        <v>488219307</v>
      </c>
      <c r="C632" s="5" t="s">
        <v>73</v>
      </c>
      <c r="D632" s="50">
        <v>0</v>
      </c>
      <c r="E632" s="50">
        <v>0</v>
      </c>
      <c r="F632" s="50">
        <v>0</v>
      </c>
      <c r="G632" s="50">
        <v>1</v>
      </c>
      <c r="H632" s="50">
        <v>0</v>
      </c>
      <c r="I632" s="50">
        <v>0</v>
      </c>
      <c r="J632" s="50">
        <v>3.7499999999999999E-2</v>
      </c>
      <c r="K632" s="50"/>
      <c r="L632" s="50">
        <v>0</v>
      </c>
      <c r="M632" s="50">
        <v>0</v>
      </c>
      <c r="N632" s="50">
        <v>0</v>
      </c>
      <c r="O632" s="50">
        <v>0</v>
      </c>
      <c r="P632" s="13">
        <v>0</v>
      </c>
      <c r="Q632" s="13">
        <v>0</v>
      </c>
      <c r="R632" s="13">
        <v>1</v>
      </c>
      <c r="T632" s="35">
        <f t="shared" si="27"/>
        <v>0</v>
      </c>
      <c r="U632" s="36">
        <f t="shared" si="28"/>
        <v>0</v>
      </c>
      <c r="W632" s="20">
        <f t="shared" si="29"/>
        <v>488219</v>
      </c>
    </row>
    <row r="633" spans="1:23" x14ac:dyDescent="0.2">
      <c r="A633" s="20">
        <v>488</v>
      </c>
      <c r="B633" s="2">
        <v>488219336</v>
      </c>
      <c r="C633" s="5" t="s">
        <v>73</v>
      </c>
      <c r="D633" s="50">
        <v>0</v>
      </c>
      <c r="E633" s="50">
        <v>0</v>
      </c>
      <c r="F633" s="50">
        <v>14</v>
      </c>
      <c r="G633" s="50">
        <v>28</v>
      </c>
      <c r="H633" s="50">
        <v>18</v>
      </c>
      <c r="I633" s="50">
        <v>25</v>
      </c>
      <c r="J633" s="50">
        <v>3.2625000000000002</v>
      </c>
      <c r="K633" s="50"/>
      <c r="L633" s="50">
        <v>0</v>
      </c>
      <c r="M633" s="50">
        <v>0</v>
      </c>
      <c r="N633" s="50">
        <v>2</v>
      </c>
      <c r="O633" s="50">
        <v>0</v>
      </c>
      <c r="P633" s="13">
        <v>16</v>
      </c>
      <c r="Q633" s="13">
        <v>16</v>
      </c>
      <c r="R633" s="13">
        <v>87</v>
      </c>
      <c r="T633" s="35">
        <f t="shared" si="27"/>
        <v>32</v>
      </c>
      <c r="U633" s="36">
        <f t="shared" si="28"/>
        <v>0.36781609195402298</v>
      </c>
      <c r="W633" s="20">
        <f t="shared" si="29"/>
        <v>488219</v>
      </c>
    </row>
    <row r="634" spans="1:23" x14ac:dyDescent="0.2">
      <c r="A634" s="20">
        <v>488</v>
      </c>
      <c r="B634" s="2">
        <v>488219760</v>
      </c>
      <c r="C634" s="5" t="s">
        <v>73</v>
      </c>
      <c r="D634" s="50">
        <v>0</v>
      </c>
      <c r="E634" s="50">
        <v>0</v>
      </c>
      <c r="F634" s="50">
        <v>0</v>
      </c>
      <c r="G634" s="50">
        <v>0</v>
      </c>
      <c r="H634" s="50">
        <v>1</v>
      </c>
      <c r="I634" s="50">
        <v>3</v>
      </c>
      <c r="J634" s="50">
        <v>0.15</v>
      </c>
      <c r="K634" s="50"/>
      <c r="L634" s="50">
        <v>0</v>
      </c>
      <c r="M634" s="50">
        <v>0</v>
      </c>
      <c r="N634" s="50">
        <v>0</v>
      </c>
      <c r="O634" s="50">
        <v>0</v>
      </c>
      <c r="P634" s="13">
        <v>0</v>
      </c>
      <c r="Q634" s="13">
        <v>0</v>
      </c>
      <c r="R634" s="13">
        <v>4</v>
      </c>
      <c r="T634" s="35">
        <f t="shared" si="27"/>
        <v>0</v>
      </c>
      <c r="U634" s="36">
        <f t="shared" si="28"/>
        <v>0</v>
      </c>
      <c r="W634" s="20">
        <f t="shared" si="29"/>
        <v>488219</v>
      </c>
    </row>
    <row r="635" spans="1:23" x14ac:dyDescent="0.2">
      <c r="A635" s="20">
        <v>488</v>
      </c>
      <c r="B635" s="2">
        <v>488219780</v>
      </c>
      <c r="C635" s="5" t="s">
        <v>73</v>
      </c>
      <c r="D635" s="50">
        <v>0</v>
      </c>
      <c r="E635" s="50">
        <v>0</v>
      </c>
      <c r="F635" s="50">
        <v>1</v>
      </c>
      <c r="G635" s="50">
        <v>14</v>
      </c>
      <c r="H635" s="50">
        <v>3</v>
      </c>
      <c r="I635" s="50">
        <v>7</v>
      </c>
      <c r="J635" s="50">
        <v>0.97499999999999998</v>
      </c>
      <c r="K635" s="50"/>
      <c r="L635" s="50">
        <v>0</v>
      </c>
      <c r="M635" s="50">
        <v>0</v>
      </c>
      <c r="N635" s="50">
        <v>1</v>
      </c>
      <c r="O635" s="50">
        <v>0</v>
      </c>
      <c r="P635" s="13">
        <v>3</v>
      </c>
      <c r="Q635" s="13">
        <v>1</v>
      </c>
      <c r="R635" s="13">
        <v>26</v>
      </c>
      <c r="T635" s="35">
        <f t="shared" si="27"/>
        <v>4</v>
      </c>
      <c r="U635" s="36">
        <f t="shared" si="28"/>
        <v>0.15384615384615385</v>
      </c>
      <c r="W635" s="20">
        <f t="shared" si="29"/>
        <v>488219</v>
      </c>
    </row>
    <row r="636" spans="1:23" x14ac:dyDescent="0.2">
      <c r="A636" s="20">
        <v>489</v>
      </c>
      <c r="B636" s="2">
        <v>489020020</v>
      </c>
      <c r="C636" s="5" t="s">
        <v>74</v>
      </c>
      <c r="D636" s="50">
        <v>0</v>
      </c>
      <c r="E636" s="50">
        <v>0</v>
      </c>
      <c r="F636" s="50">
        <v>0</v>
      </c>
      <c r="G636" s="50">
        <v>0</v>
      </c>
      <c r="H636" s="50">
        <v>0</v>
      </c>
      <c r="I636" s="50">
        <v>159</v>
      </c>
      <c r="J636" s="50">
        <v>5.9625000000000004</v>
      </c>
      <c r="K636" s="50"/>
      <c r="L636" s="50">
        <v>0</v>
      </c>
      <c r="M636" s="50">
        <v>0</v>
      </c>
      <c r="N636" s="50">
        <v>0</v>
      </c>
      <c r="O636" s="50">
        <v>0</v>
      </c>
      <c r="P636" s="13">
        <v>0</v>
      </c>
      <c r="Q636" s="13">
        <v>12</v>
      </c>
      <c r="R636" s="13">
        <v>159</v>
      </c>
      <c r="T636" s="35">
        <f t="shared" si="27"/>
        <v>12</v>
      </c>
      <c r="U636" s="36">
        <f t="shared" si="28"/>
        <v>7.5471698113207544E-2</v>
      </c>
      <c r="W636" s="20">
        <f t="shared" si="29"/>
        <v>489020</v>
      </c>
    </row>
    <row r="637" spans="1:23" x14ac:dyDescent="0.2">
      <c r="A637" s="20">
        <v>489</v>
      </c>
      <c r="B637" s="2">
        <v>489020036</v>
      </c>
      <c r="C637" s="5" t="s">
        <v>74</v>
      </c>
      <c r="D637" s="50">
        <v>0</v>
      </c>
      <c r="E637" s="50">
        <v>0</v>
      </c>
      <c r="F637" s="50">
        <v>0</v>
      </c>
      <c r="G637" s="50">
        <v>0</v>
      </c>
      <c r="H637" s="50">
        <v>0</v>
      </c>
      <c r="I637" s="50">
        <v>97</v>
      </c>
      <c r="J637" s="50">
        <v>3.6375000000000002</v>
      </c>
      <c r="K637" s="50"/>
      <c r="L637" s="50">
        <v>0</v>
      </c>
      <c r="M637" s="50">
        <v>0</v>
      </c>
      <c r="N637" s="50">
        <v>0</v>
      </c>
      <c r="O637" s="50">
        <v>0</v>
      </c>
      <c r="P637" s="13">
        <v>0</v>
      </c>
      <c r="Q637" s="13">
        <v>3</v>
      </c>
      <c r="R637" s="13">
        <v>97</v>
      </c>
      <c r="T637" s="35">
        <f t="shared" si="27"/>
        <v>3</v>
      </c>
      <c r="U637" s="36">
        <f t="shared" si="28"/>
        <v>3.0927835051546393E-2</v>
      </c>
      <c r="W637" s="20">
        <f t="shared" si="29"/>
        <v>489020</v>
      </c>
    </row>
    <row r="638" spans="1:23" x14ac:dyDescent="0.2">
      <c r="A638" s="20">
        <v>489</v>
      </c>
      <c r="B638" s="2">
        <v>489020052</v>
      </c>
      <c r="C638" s="5" t="s">
        <v>74</v>
      </c>
      <c r="D638" s="50">
        <v>0</v>
      </c>
      <c r="E638" s="50">
        <v>0</v>
      </c>
      <c r="F638" s="50">
        <v>0</v>
      </c>
      <c r="G638" s="50">
        <v>0</v>
      </c>
      <c r="H638" s="50">
        <v>0</v>
      </c>
      <c r="I638" s="50">
        <v>5</v>
      </c>
      <c r="J638" s="50">
        <v>0.1875</v>
      </c>
      <c r="K638" s="50"/>
      <c r="L638" s="50">
        <v>0</v>
      </c>
      <c r="M638" s="50">
        <v>0</v>
      </c>
      <c r="N638" s="50">
        <v>0</v>
      </c>
      <c r="O638" s="50">
        <v>0</v>
      </c>
      <c r="P638" s="13">
        <v>0</v>
      </c>
      <c r="Q638" s="13">
        <v>0</v>
      </c>
      <c r="R638" s="13">
        <v>5</v>
      </c>
      <c r="T638" s="35">
        <f t="shared" si="27"/>
        <v>0</v>
      </c>
      <c r="U638" s="36">
        <f t="shared" si="28"/>
        <v>0</v>
      </c>
      <c r="W638" s="20">
        <f t="shared" si="29"/>
        <v>489020</v>
      </c>
    </row>
    <row r="639" spans="1:23" x14ac:dyDescent="0.2">
      <c r="A639" s="20">
        <v>489</v>
      </c>
      <c r="B639" s="2">
        <v>489020096</v>
      </c>
      <c r="C639" s="5" t="s">
        <v>74</v>
      </c>
      <c r="D639" s="50">
        <v>0</v>
      </c>
      <c r="E639" s="50">
        <v>0</v>
      </c>
      <c r="F639" s="50">
        <v>0</v>
      </c>
      <c r="G639" s="50">
        <v>0</v>
      </c>
      <c r="H639" s="50">
        <v>0</v>
      </c>
      <c r="I639" s="50">
        <v>68</v>
      </c>
      <c r="J639" s="50">
        <v>2.5499999999999998</v>
      </c>
      <c r="K639" s="50"/>
      <c r="L639" s="50">
        <v>0</v>
      </c>
      <c r="M639" s="50">
        <v>0</v>
      </c>
      <c r="N639" s="50">
        <v>0</v>
      </c>
      <c r="O639" s="50">
        <v>0</v>
      </c>
      <c r="P639" s="13">
        <v>0</v>
      </c>
      <c r="Q639" s="13">
        <v>4</v>
      </c>
      <c r="R639" s="13">
        <v>68</v>
      </c>
      <c r="T639" s="35">
        <f t="shared" si="27"/>
        <v>4</v>
      </c>
      <c r="U639" s="36">
        <f t="shared" si="28"/>
        <v>5.8823529411764705E-2</v>
      </c>
      <c r="W639" s="20">
        <f t="shared" si="29"/>
        <v>489020</v>
      </c>
    </row>
    <row r="640" spans="1:23" x14ac:dyDescent="0.2">
      <c r="A640" s="20">
        <v>489</v>
      </c>
      <c r="B640" s="2">
        <v>489020172</v>
      </c>
      <c r="C640" s="5" t="s">
        <v>74</v>
      </c>
      <c r="D640" s="50">
        <v>0</v>
      </c>
      <c r="E640" s="50">
        <v>0</v>
      </c>
      <c r="F640" s="50">
        <v>0</v>
      </c>
      <c r="G640" s="50">
        <v>0</v>
      </c>
      <c r="H640" s="50">
        <v>0</v>
      </c>
      <c r="I640" s="50">
        <v>39</v>
      </c>
      <c r="J640" s="50">
        <v>1.4624999999999999</v>
      </c>
      <c r="K640" s="50"/>
      <c r="L640" s="50">
        <v>0</v>
      </c>
      <c r="M640" s="50">
        <v>0</v>
      </c>
      <c r="N640" s="50">
        <v>0</v>
      </c>
      <c r="O640" s="50">
        <v>0</v>
      </c>
      <c r="P640" s="13">
        <v>0</v>
      </c>
      <c r="Q640" s="13">
        <v>1</v>
      </c>
      <c r="R640" s="13">
        <v>39</v>
      </c>
      <c r="T640" s="35">
        <f t="shared" si="27"/>
        <v>1</v>
      </c>
      <c r="U640" s="36">
        <f t="shared" si="28"/>
        <v>2.564102564102564E-2</v>
      </c>
      <c r="W640" s="20">
        <f t="shared" si="29"/>
        <v>489020</v>
      </c>
    </row>
    <row r="641" spans="1:23" x14ac:dyDescent="0.2">
      <c r="A641" s="20">
        <v>489</v>
      </c>
      <c r="B641" s="2">
        <v>489020239</v>
      </c>
      <c r="C641" s="5" t="s">
        <v>74</v>
      </c>
      <c r="D641" s="50">
        <v>0</v>
      </c>
      <c r="E641" s="50">
        <v>0</v>
      </c>
      <c r="F641" s="50">
        <v>0</v>
      </c>
      <c r="G641" s="50">
        <v>0</v>
      </c>
      <c r="H641" s="50">
        <v>0</v>
      </c>
      <c r="I641" s="50">
        <v>80</v>
      </c>
      <c r="J641" s="50">
        <v>3</v>
      </c>
      <c r="K641" s="50"/>
      <c r="L641" s="50">
        <v>0</v>
      </c>
      <c r="M641" s="50">
        <v>0</v>
      </c>
      <c r="N641" s="50">
        <v>0</v>
      </c>
      <c r="O641" s="50">
        <v>0</v>
      </c>
      <c r="P641" s="13">
        <v>0</v>
      </c>
      <c r="Q641" s="13">
        <v>12</v>
      </c>
      <c r="R641" s="13">
        <v>80</v>
      </c>
      <c r="T641" s="35">
        <f t="shared" si="27"/>
        <v>12</v>
      </c>
      <c r="U641" s="36">
        <f t="shared" si="28"/>
        <v>0.15</v>
      </c>
      <c r="W641" s="20">
        <f t="shared" si="29"/>
        <v>489020</v>
      </c>
    </row>
    <row r="642" spans="1:23" x14ac:dyDescent="0.2">
      <c r="A642" s="20">
        <v>489</v>
      </c>
      <c r="B642" s="2">
        <v>489020242</v>
      </c>
      <c r="C642" s="5" t="s">
        <v>74</v>
      </c>
      <c r="D642" s="50">
        <v>0</v>
      </c>
      <c r="E642" s="50">
        <v>0</v>
      </c>
      <c r="F642" s="50">
        <v>0</v>
      </c>
      <c r="G642" s="50">
        <v>0</v>
      </c>
      <c r="H642" s="50">
        <v>0</v>
      </c>
      <c r="I642" s="50">
        <v>1</v>
      </c>
      <c r="J642" s="50">
        <v>3.7499999999999999E-2</v>
      </c>
      <c r="K642" s="50"/>
      <c r="L642" s="50">
        <v>0</v>
      </c>
      <c r="M642" s="50">
        <v>0</v>
      </c>
      <c r="N642" s="50">
        <v>0</v>
      </c>
      <c r="O642" s="50">
        <v>0</v>
      </c>
      <c r="P642" s="13">
        <v>0</v>
      </c>
      <c r="Q642" s="13">
        <v>0</v>
      </c>
      <c r="R642" s="13">
        <v>1</v>
      </c>
      <c r="T642" s="35">
        <f t="shared" si="27"/>
        <v>0</v>
      </c>
      <c r="U642" s="36">
        <f t="shared" si="28"/>
        <v>0</v>
      </c>
      <c r="W642" s="20">
        <f t="shared" si="29"/>
        <v>489020</v>
      </c>
    </row>
    <row r="643" spans="1:23" x14ac:dyDescent="0.2">
      <c r="A643" s="20">
        <v>489</v>
      </c>
      <c r="B643" s="2">
        <v>489020261</v>
      </c>
      <c r="C643" s="5" t="s">
        <v>74</v>
      </c>
      <c r="D643" s="50">
        <v>0</v>
      </c>
      <c r="E643" s="50">
        <v>0</v>
      </c>
      <c r="F643" s="50">
        <v>0</v>
      </c>
      <c r="G643" s="50">
        <v>0</v>
      </c>
      <c r="H643" s="50">
        <v>0</v>
      </c>
      <c r="I643" s="50">
        <v>188</v>
      </c>
      <c r="J643" s="50">
        <v>7.05</v>
      </c>
      <c r="K643" s="50"/>
      <c r="L643" s="50">
        <v>0</v>
      </c>
      <c r="M643" s="50">
        <v>0</v>
      </c>
      <c r="N643" s="50">
        <v>0</v>
      </c>
      <c r="O643" s="50">
        <v>0</v>
      </c>
      <c r="P643" s="13">
        <v>0</v>
      </c>
      <c r="Q643" s="13">
        <v>3</v>
      </c>
      <c r="R643" s="13">
        <v>188</v>
      </c>
      <c r="T643" s="35">
        <f t="shared" si="27"/>
        <v>3</v>
      </c>
      <c r="U643" s="36">
        <f t="shared" si="28"/>
        <v>1.5957446808510637E-2</v>
      </c>
      <c r="W643" s="20">
        <f t="shared" si="29"/>
        <v>489020</v>
      </c>
    </row>
    <row r="644" spans="1:23" x14ac:dyDescent="0.2">
      <c r="A644" s="20">
        <v>489</v>
      </c>
      <c r="B644" s="2">
        <v>489020310</v>
      </c>
      <c r="C644" s="5" t="s">
        <v>74</v>
      </c>
      <c r="D644" s="50">
        <v>0</v>
      </c>
      <c r="E644" s="50">
        <v>0</v>
      </c>
      <c r="F644" s="50">
        <v>0</v>
      </c>
      <c r="G644" s="50">
        <v>0</v>
      </c>
      <c r="H644" s="50">
        <v>0</v>
      </c>
      <c r="I644" s="50">
        <v>19</v>
      </c>
      <c r="J644" s="50">
        <v>0.71250000000000002</v>
      </c>
      <c r="K644" s="50"/>
      <c r="L644" s="50">
        <v>0</v>
      </c>
      <c r="M644" s="50">
        <v>0</v>
      </c>
      <c r="N644" s="50">
        <v>0</v>
      </c>
      <c r="O644" s="50">
        <v>0</v>
      </c>
      <c r="P644" s="13">
        <v>0</v>
      </c>
      <c r="Q644" s="13">
        <v>4</v>
      </c>
      <c r="R644" s="13">
        <v>19</v>
      </c>
      <c r="T644" s="35">
        <f t="shared" si="27"/>
        <v>4</v>
      </c>
      <c r="U644" s="36">
        <f t="shared" si="28"/>
        <v>0.21052631578947367</v>
      </c>
      <c r="W644" s="20">
        <f t="shared" si="29"/>
        <v>489020</v>
      </c>
    </row>
    <row r="645" spans="1:23" x14ac:dyDescent="0.2">
      <c r="A645" s="20">
        <v>489</v>
      </c>
      <c r="B645" s="2">
        <v>489020645</v>
      </c>
      <c r="C645" s="5" t="s">
        <v>74</v>
      </c>
      <c r="D645" s="50">
        <v>0</v>
      </c>
      <c r="E645" s="50">
        <v>0</v>
      </c>
      <c r="F645" s="50">
        <v>0</v>
      </c>
      <c r="G645" s="50">
        <v>0</v>
      </c>
      <c r="H645" s="50">
        <v>0</v>
      </c>
      <c r="I645" s="50">
        <v>95</v>
      </c>
      <c r="J645" s="50">
        <v>3.5625</v>
      </c>
      <c r="K645" s="50"/>
      <c r="L645" s="50">
        <v>0</v>
      </c>
      <c r="M645" s="50">
        <v>0</v>
      </c>
      <c r="N645" s="50">
        <v>0</v>
      </c>
      <c r="O645" s="50">
        <v>0</v>
      </c>
      <c r="P645" s="13">
        <v>0</v>
      </c>
      <c r="Q645" s="13">
        <v>4</v>
      </c>
      <c r="R645" s="13">
        <v>95</v>
      </c>
      <c r="T645" s="35">
        <f t="shared" si="27"/>
        <v>4</v>
      </c>
      <c r="U645" s="36">
        <f t="shared" si="28"/>
        <v>4.2105263157894736E-2</v>
      </c>
      <c r="W645" s="20">
        <f t="shared" si="29"/>
        <v>489020</v>
      </c>
    </row>
    <row r="646" spans="1:23" x14ac:dyDescent="0.2">
      <c r="A646" s="20">
        <v>489</v>
      </c>
      <c r="B646" s="2">
        <v>489020660</v>
      </c>
      <c r="C646" s="5" t="s">
        <v>74</v>
      </c>
      <c r="D646" s="50">
        <v>0</v>
      </c>
      <c r="E646" s="50">
        <v>0</v>
      </c>
      <c r="F646" s="50">
        <v>0</v>
      </c>
      <c r="G646" s="50">
        <v>0</v>
      </c>
      <c r="H646" s="50">
        <v>0</v>
      </c>
      <c r="I646" s="50">
        <v>23</v>
      </c>
      <c r="J646" s="50">
        <v>0.86250000000000004</v>
      </c>
      <c r="K646" s="50"/>
      <c r="L646" s="50">
        <v>0</v>
      </c>
      <c r="M646" s="50">
        <v>0</v>
      </c>
      <c r="N646" s="50">
        <v>0</v>
      </c>
      <c r="O646" s="50">
        <v>0</v>
      </c>
      <c r="P646" s="13">
        <v>0</v>
      </c>
      <c r="Q646" s="13">
        <v>1</v>
      </c>
      <c r="R646" s="13">
        <v>23</v>
      </c>
      <c r="T646" s="35">
        <f t="shared" si="27"/>
        <v>1</v>
      </c>
      <c r="U646" s="36">
        <f t="shared" si="28"/>
        <v>4.3478260869565216E-2</v>
      </c>
      <c r="W646" s="20">
        <f t="shared" si="29"/>
        <v>489020</v>
      </c>
    </row>
    <row r="647" spans="1:23" x14ac:dyDescent="0.2">
      <c r="A647" s="20">
        <v>489</v>
      </c>
      <c r="B647" s="2">
        <v>489020665</v>
      </c>
      <c r="C647" s="5" t="s">
        <v>74</v>
      </c>
      <c r="D647" s="50">
        <v>0</v>
      </c>
      <c r="E647" s="50">
        <v>0</v>
      </c>
      <c r="F647" s="50">
        <v>0</v>
      </c>
      <c r="G647" s="50">
        <v>0</v>
      </c>
      <c r="H647" s="50">
        <v>0</v>
      </c>
      <c r="I647" s="50">
        <v>1</v>
      </c>
      <c r="J647" s="50">
        <v>3.7499999999999999E-2</v>
      </c>
      <c r="K647" s="50"/>
      <c r="L647" s="50">
        <v>0</v>
      </c>
      <c r="M647" s="50">
        <v>0</v>
      </c>
      <c r="N647" s="50">
        <v>0</v>
      </c>
      <c r="O647" s="50">
        <v>0</v>
      </c>
      <c r="P647" s="13">
        <v>0</v>
      </c>
      <c r="Q647" s="13">
        <v>0</v>
      </c>
      <c r="R647" s="13">
        <v>1</v>
      </c>
      <c r="T647" s="35">
        <f t="shared" si="27"/>
        <v>0</v>
      </c>
      <c r="U647" s="36">
        <f t="shared" si="28"/>
        <v>0</v>
      </c>
      <c r="W647" s="20">
        <f t="shared" si="29"/>
        <v>489020</v>
      </c>
    </row>
    <row r="648" spans="1:23" x14ac:dyDescent="0.2">
      <c r="A648" s="20">
        <v>489</v>
      </c>
      <c r="B648" s="2">
        <v>489020712</v>
      </c>
      <c r="C648" s="5" t="s">
        <v>74</v>
      </c>
      <c r="D648" s="50">
        <v>0</v>
      </c>
      <c r="E648" s="50">
        <v>0</v>
      </c>
      <c r="F648" s="50">
        <v>0</v>
      </c>
      <c r="G648" s="50">
        <v>0</v>
      </c>
      <c r="H648" s="50">
        <v>0</v>
      </c>
      <c r="I648" s="50">
        <v>28</v>
      </c>
      <c r="J648" s="50">
        <v>1.05</v>
      </c>
      <c r="K648" s="50"/>
      <c r="L648" s="50">
        <v>0</v>
      </c>
      <c r="M648" s="50">
        <v>0</v>
      </c>
      <c r="N648" s="50">
        <v>0</v>
      </c>
      <c r="O648" s="50">
        <v>0</v>
      </c>
      <c r="P648" s="13">
        <v>0</v>
      </c>
      <c r="Q648" s="13">
        <v>3</v>
      </c>
      <c r="R648" s="13">
        <v>28</v>
      </c>
      <c r="T648" s="35">
        <f t="shared" si="27"/>
        <v>3</v>
      </c>
      <c r="U648" s="36">
        <f t="shared" si="28"/>
        <v>0.10714285714285714</v>
      </c>
      <c r="W648" s="20">
        <f t="shared" si="29"/>
        <v>489020</v>
      </c>
    </row>
    <row r="649" spans="1:23" x14ac:dyDescent="0.2">
      <c r="A649" s="20">
        <v>489</v>
      </c>
      <c r="B649" s="2">
        <v>489020740</v>
      </c>
      <c r="C649" s="5" t="s">
        <v>74</v>
      </c>
      <c r="D649" s="50">
        <v>0</v>
      </c>
      <c r="E649" s="50">
        <v>0</v>
      </c>
      <c r="F649" s="50">
        <v>0</v>
      </c>
      <c r="G649" s="50">
        <v>0</v>
      </c>
      <c r="H649" s="50">
        <v>0</v>
      </c>
      <c r="I649" s="50">
        <v>1</v>
      </c>
      <c r="J649" s="50">
        <v>3.7499999999999999E-2</v>
      </c>
      <c r="K649" s="50"/>
      <c r="L649" s="50">
        <v>0</v>
      </c>
      <c r="M649" s="50">
        <v>0</v>
      </c>
      <c r="N649" s="50">
        <v>0</v>
      </c>
      <c r="O649" s="50">
        <v>0</v>
      </c>
      <c r="P649" s="13">
        <v>0</v>
      </c>
      <c r="Q649" s="13">
        <v>0</v>
      </c>
      <c r="R649" s="13">
        <v>1</v>
      </c>
      <c r="T649" s="35">
        <f t="shared" si="27"/>
        <v>0</v>
      </c>
      <c r="U649" s="36">
        <f t="shared" si="28"/>
        <v>0</v>
      </c>
      <c r="W649" s="20">
        <f t="shared" si="29"/>
        <v>489020</v>
      </c>
    </row>
    <row r="650" spans="1:23" x14ac:dyDescent="0.2">
      <c r="A650" s="20">
        <v>489</v>
      </c>
      <c r="B650" s="2">
        <v>489020760</v>
      </c>
      <c r="C650" s="5" t="s">
        <v>74</v>
      </c>
      <c r="D650" s="50">
        <v>0</v>
      </c>
      <c r="E650" s="50">
        <v>0</v>
      </c>
      <c r="F650" s="50">
        <v>0</v>
      </c>
      <c r="G650" s="50">
        <v>0</v>
      </c>
      <c r="H650" s="50">
        <v>0</v>
      </c>
      <c r="I650" s="50">
        <v>2</v>
      </c>
      <c r="J650" s="50">
        <v>7.4999999999999997E-2</v>
      </c>
      <c r="K650" s="50"/>
      <c r="L650" s="50">
        <v>0</v>
      </c>
      <c r="M650" s="50">
        <v>0</v>
      </c>
      <c r="N650" s="50">
        <v>0</v>
      </c>
      <c r="O650" s="50">
        <v>0</v>
      </c>
      <c r="P650" s="13">
        <v>0</v>
      </c>
      <c r="Q650" s="13">
        <v>0</v>
      </c>
      <c r="R650" s="13">
        <v>2</v>
      </c>
      <c r="T650" s="35">
        <f t="shared" ref="T650:T713" si="30">P650+Q650</f>
        <v>0</v>
      </c>
      <c r="U650" s="36">
        <f t="shared" ref="U650:U713" si="31">T650/R650</f>
        <v>0</v>
      </c>
      <c r="W650" s="20">
        <f t="shared" si="29"/>
        <v>489020</v>
      </c>
    </row>
    <row r="651" spans="1:23" x14ac:dyDescent="0.2">
      <c r="A651" s="20">
        <v>491</v>
      </c>
      <c r="B651" s="2">
        <v>491095072</v>
      </c>
      <c r="C651" s="5" t="s">
        <v>75</v>
      </c>
      <c r="D651" s="50">
        <v>0</v>
      </c>
      <c r="E651" s="50">
        <v>0</v>
      </c>
      <c r="F651" s="50">
        <v>0</v>
      </c>
      <c r="G651" s="50">
        <v>1</v>
      </c>
      <c r="H651" s="50">
        <v>2</v>
      </c>
      <c r="I651" s="50">
        <v>0</v>
      </c>
      <c r="J651" s="50">
        <v>0.1125</v>
      </c>
      <c r="K651" s="50"/>
      <c r="L651" s="50">
        <v>0</v>
      </c>
      <c r="M651" s="50">
        <v>0</v>
      </c>
      <c r="N651" s="50">
        <v>0</v>
      </c>
      <c r="O651" s="50">
        <v>0</v>
      </c>
      <c r="P651" s="13">
        <v>1</v>
      </c>
      <c r="Q651" s="13">
        <v>0</v>
      </c>
      <c r="R651" s="13">
        <v>3</v>
      </c>
      <c r="T651" s="35">
        <f t="shared" si="30"/>
        <v>1</v>
      </c>
      <c r="U651" s="36">
        <f t="shared" si="31"/>
        <v>0.33333333333333331</v>
      </c>
      <c r="W651" s="20">
        <f t="shared" ref="W651:W714" si="32">VALUE(IF($B651&lt;499999999,MID($B651,1,3)*1000+MID($B651,4,3),MID($B651,1,4)*1000+MID($B651,5,3)))</f>
        <v>491095</v>
      </c>
    </row>
    <row r="652" spans="1:23" x14ac:dyDescent="0.2">
      <c r="A652" s="20">
        <v>491</v>
      </c>
      <c r="B652" s="2">
        <v>491095095</v>
      </c>
      <c r="C652" s="5" t="s">
        <v>75</v>
      </c>
      <c r="D652" s="50">
        <v>0</v>
      </c>
      <c r="E652" s="50">
        <v>0</v>
      </c>
      <c r="F652" s="50">
        <v>96</v>
      </c>
      <c r="G652" s="50">
        <v>411</v>
      </c>
      <c r="H652" s="50">
        <v>286</v>
      </c>
      <c r="I652" s="50">
        <v>46</v>
      </c>
      <c r="J652" s="50">
        <v>32.475000000000001</v>
      </c>
      <c r="K652" s="50"/>
      <c r="L652" s="50">
        <v>0</v>
      </c>
      <c r="M652" s="50">
        <v>0</v>
      </c>
      <c r="N652" s="50">
        <v>27</v>
      </c>
      <c r="O652" s="50">
        <v>0</v>
      </c>
      <c r="P652" s="13">
        <v>407</v>
      </c>
      <c r="Q652" s="13">
        <v>80</v>
      </c>
      <c r="R652" s="13">
        <v>866</v>
      </c>
      <c r="T652" s="35">
        <f t="shared" si="30"/>
        <v>487</v>
      </c>
      <c r="U652" s="36">
        <f t="shared" si="31"/>
        <v>0.56235565819861433</v>
      </c>
      <c r="W652" s="20">
        <f t="shared" si="32"/>
        <v>491095</v>
      </c>
    </row>
    <row r="653" spans="1:23" x14ac:dyDescent="0.2">
      <c r="A653" s="20">
        <v>491</v>
      </c>
      <c r="B653" s="2">
        <v>491095273</v>
      </c>
      <c r="C653" s="5" t="s">
        <v>75</v>
      </c>
      <c r="D653" s="50">
        <v>0</v>
      </c>
      <c r="E653" s="50">
        <v>0</v>
      </c>
      <c r="F653" s="50">
        <v>0</v>
      </c>
      <c r="G653" s="50">
        <v>0</v>
      </c>
      <c r="H653" s="50">
        <v>2</v>
      </c>
      <c r="I653" s="50">
        <v>0</v>
      </c>
      <c r="J653" s="50">
        <v>7.4999999999999997E-2</v>
      </c>
      <c r="K653" s="50"/>
      <c r="L653" s="50">
        <v>0</v>
      </c>
      <c r="M653" s="50">
        <v>0</v>
      </c>
      <c r="N653" s="50">
        <v>0</v>
      </c>
      <c r="O653" s="50">
        <v>0</v>
      </c>
      <c r="P653" s="13">
        <v>1</v>
      </c>
      <c r="Q653" s="13">
        <v>0</v>
      </c>
      <c r="R653" s="13">
        <v>2</v>
      </c>
      <c r="T653" s="35">
        <f t="shared" si="30"/>
        <v>1</v>
      </c>
      <c r="U653" s="36">
        <f t="shared" si="31"/>
        <v>0.5</v>
      </c>
      <c r="W653" s="20">
        <f t="shared" si="32"/>
        <v>491095</v>
      </c>
    </row>
    <row r="654" spans="1:23" x14ac:dyDescent="0.2">
      <c r="A654" s="20">
        <v>491</v>
      </c>
      <c r="B654" s="2">
        <v>491095292</v>
      </c>
      <c r="C654" s="5" t="s">
        <v>75</v>
      </c>
      <c r="D654" s="50">
        <v>0</v>
      </c>
      <c r="E654" s="50">
        <v>0</v>
      </c>
      <c r="F654" s="50">
        <v>1</v>
      </c>
      <c r="G654" s="50">
        <v>3</v>
      </c>
      <c r="H654" s="50">
        <v>3</v>
      </c>
      <c r="I654" s="50">
        <v>0</v>
      </c>
      <c r="J654" s="50">
        <v>0.26250000000000001</v>
      </c>
      <c r="K654" s="50"/>
      <c r="L654" s="50">
        <v>0</v>
      </c>
      <c r="M654" s="50">
        <v>0</v>
      </c>
      <c r="N654" s="50">
        <v>0</v>
      </c>
      <c r="O654" s="50">
        <v>0</v>
      </c>
      <c r="P654" s="13">
        <v>3</v>
      </c>
      <c r="Q654" s="13">
        <v>0</v>
      </c>
      <c r="R654" s="13">
        <v>7</v>
      </c>
      <c r="T654" s="35">
        <f t="shared" si="30"/>
        <v>3</v>
      </c>
      <c r="U654" s="36">
        <f t="shared" si="31"/>
        <v>0.42857142857142855</v>
      </c>
      <c r="W654" s="20">
        <f t="shared" si="32"/>
        <v>491095</v>
      </c>
    </row>
    <row r="655" spans="1:23" x14ac:dyDescent="0.2">
      <c r="A655" s="20">
        <v>491</v>
      </c>
      <c r="B655" s="2">
        <v>491095331</v>
      </c>
      <c r="C655" s="5" t="s">
        <v>75</v>
      </c>
      <c r="D655" s="50">
        <v>0</v>
      </c>
      <c r="E655" s="50">
        <v>0</v>
      </c>
      <c r="F655" s="50">
        <v>1</v>
      </c>
      <c r="G655" s="50">
        <v>0</v>
      </c>
      <c r="H655" s="50">
        <v>5</v>
      </c>
      <c r="I655" s="50">
        <v>0</v>
      </c>
      <c r="J655" s="50">
        <v>0.22500000000000001</v>
      </c>
      <c r="K655" s="50"/>
      <c r="L655" s="50">
        <v>0</v>
      </c>
      <c r="M655" s="50">
        <v>0</v>
      </c>
      <c r="N655" s="50">
        <v>0</v>
      </c>
      <c r="O655" s="50">
        <v>0</v>
      </c>
      <c r="P655" s="13">
        <v>2</v>
      </c>
      <c r="Q655" s="13">
        <v>1</v>
      </c>
      <c r="R655" s="13">
        <v>6</v>
      </c>
      <c r="T655" s="35">
        <f t="shared" si="30"/>
        <v>3</v>
      </c>
      <c r="U655" s="36">
        <f t="shared" si="31"/>
        <v>0.5</v>
      </c>
      <c r="W655" s="20">
        <f t="shared" si="32"/>
        <v>491095</v>
      </c>
    </row>
    <row r="656" spans="1:23" x14ac:dyDescent="0.2">
      <c r="A656" s="20">
        <v>491</v>
      </c>
      <c r="B656" s="2">
        <v>491095650</v>
      </c>
      <c r="C656" s="5" t="s">
        <v>75</v>
      </c>
      <c r="D656" s="50">
        <v>0</v>
      </c>
      <c r="E656" s="50">
        <v>0</v>
      </c>
      <c r="F656" s="50">
        <v>0</v>
      </c>
      <c r="G656" s="50">
        <v>1</v>
      </c>
      <c r="H656" s="50">
        <v>0</v>
      </c>
      <c r="I656" s="50">
        <v>0</v>
      </c>
      <c r="J656" s="50">
        <v>3.7499999999999999E-2</v>
      </c>
      <c r="K656" s="50"/>
      <c r="L656" s="50">
        <v>0</v>
      </c>
      <c r="M656" s="50">
        <v>0</v>
      </c>
      <c r="N656" s="50">
        <v>0</v>
      </c>
      <c r="O656" s="50">
        <v>0</v>
      </c>
      <c r="P656" s="13">
        <v>1</v>
      </c>
      <c r="Q656" s="13">
        <v>0</v>
      </c>
      <c r="R656" s="13">
        <v>1</v>
      </c>
      <c r="T656" s="35">
        <f t="shared" si="30"/>
        <v>1</v>
      </c>
      <c r="U656" s="36">
        <f t="shared" si="31"/>
        <v>1</v>
      </c>
      <c r="W656" s="20">
        <f t="shared" si="32"/>
        <v>491095</v>
      </c>
    </row>
    <row r="657" spans="1:23" x14ac:dyDescent="0.2">
      <c r="A657" s="20">
        <v>492</v>
      </c>
      <c r="B657" s="2">
        <v>492281061</v>
      </c>
      <c r="C657" s="5" t="s">
        <v>76</v>
      </c>
      <c r="D657" s="50">
        <v>0</v>
      </c>
      <c r="E657" s="50">
        <v>0</v>
      </c>
      <c r="F657" s="50">
        <v>0</v>
      </c>
      <c r="G657" s="50">
        <v>1</v>
      </c>
      <c r="H657" s="50">
        <v>0</v>
      </c>
      <c r="I657" s="50">
        <v>0</v>
      </c>
      <c r="J657" s="50">
        <v>3.7499999999999999E-2</v>
      </c>
      <c r="K657" s="50"/>
      <c r="L657" s="50">
        <v>0</v>
      </c>
      <c r="M657" s="50">
        <v>0</v>
      </c>
      <c r="N657" s="50">
        <v>0</v>
      </c>
      <c r="O657" s="50">
        <v>0</v>
      </c>
      <c r="P657" s="13">
        <v>1</v>
      </c>
      <c r="Q657" s="13">
        <v>0</v>
      </c>
      <c r="R657" s="13">
        <v>1</v>
      </c>
      <c r="T657" s="35">
        <f t="shared" si="30"/>
        <v>1</v>
      </c>
      <c r="U657" s="36">
        <f t="shared" si="31"/>
        <v>1</v>
      </c>
      <c r="W657" s="20">
        <f t="shared" si="32"/>
        <v>492281</v>
      </c>
    </row>
    <row r="658" spans="1:23" x14ac:dyDescent="0.2">
      <c r="A658" s="20">
        <v>492</v>
      </c>
      <c r="B658" s="2">
        <v>492281137</v>
      </c>
      <c r="C658" s="5" t="s">
        <v>76</v>
      </c>
      <c r="D658" s="50">
        <v>0</v>
      </c>
      <c r="E658" s="50">
        <v>0</v>
      </c>
      <c r="F658" s="50">
        <v>0</v>
      </c>
      <c r="G658" s="50">
        <v>2</v>
      </c>
      <c r="H658" s="50">
        <v>0</v>
      </c>
      <c r="I658" s="50">
        <v>0</v>
      </c>
      <c r="J658" s="50">
        <v>7.4999999999999997E-2</v>
      </c>
      <c r="K658" s="50"/>
      <c r="L658" s="50">
        <v>0</v>
      </c>
      <c r="M658" s="50">
        <v>0</v>
      </c>
      <c r="N658" s="50">
        <v>0</v>
      </c>
      <c r="O658" s="50">
        <v>0</v>
      </c>
      <c r="P658" s="13">
        <v>2</v>
      </c>
      <c r="Q658" s="13">
        <v>0</v>
      </c>
      <c r="R658" s="13">
        <v>2</v>
      </c>
      <c r="T658" s="35">
        <f t="shared" si="30"/>
        <v>2</v>
      </c>
      <c r="U658" s="36">
        <f t="shared" si="31"/>
        <v>1</v>
      </c>
      <c r="W658" s="20">
        <f t="shared" si="32"/>
        <v>492281</v>
      </c>
    </row>
    <row r="659" spans="1:23" x14ac:dyDescent="0.2">
      <c r="A659" s="20">
        <v>492</v>
      </c>
      <c r="B659" s="2">
        <v>492281281</v>
      </c>
      <c r="C659" s="5" t="s">
        <v>76</v>
      </c>
      <c r="D659" s="50">
        <v>0</v>
      </c>
      <c r="E659" s="50">
        <v>0</v>
      </c>
      <c r="F659" s="50">
        <v>53</v>
      </c>
      <c r="G659" s="50">
        <v>281</v>
      </c>
      <c r="H659" s="50">
        <v>0</v>
      </c>
      <c r="I659" s="50">
        <v>0</v>
      </c>
      <c r="J659" s="50">
        <v>13.574999999999999</v>
      </c>
      <c r="K659" s="50"/>
      <c r="L659" s="50">
        <v>0</v>
      </c>
      <c r="M659" s="50">
        <v>0</v>
      </c>
      <c r="N659" s="50">
        <v>28</v>
      </c>
      <c r="O659" s="50">
        <v>0</v>
      </c>
      <c r="P659" s="13">
        <v>264</v>
      </c>
      <c r="Q659" s="13">
        <v>57</v>
      </c>
      <c r="R659" s="13">
        <v>362</v>
      </c>
      <c r="T659" s="35">
        <f t="shared" si="30"/>
        <v>321</v>
      </c>
      <c r="U659" s="36">
        <f t="shared" si="31"/>
        <v>0.88674033149171272</v>
      </c>
      <c r="W659" s="20">
        <f t="shared" si="32"/>
        <v>492281</v>
      </c>
    </row>
    <row r="660" spans="1:23" x14ac:dyDescent="0.2">
      <c r="A660" s="20">
        <v>492</v>
      </c>
      <c r="B660" s="2">
        <v>492281332</v>
      </c>
      <c r="C660" s="5" t="s">
        <v>76</v>
      </c>
      <c r="D660" s="50">
        <v>0</v>
      </c>
      <c r="E660" s="50">
        <v>0</v>
      </c>
      <c r="F660" s="50">
        <v>0</v>
      </c>
      <c r="G660" s="50">
        <v>2</v>
      </c>
      <c r="H660" s="50">
        <v>0</v>
      </c>
      <c r="I660" s="50">
        <v>0</v>
      </c>
      <c r="J660" s="50">
        <v>7.4999999999999997E-2</v>
      </c>
      <c r="K660" s="50"/>
      <c r="L660" s="50">
        <v>0</v>
      </c>
      <c r="M660" s="50">
        <v>0</v>
      </c>
      <c r="N660" s="50">
        <v>0</v>
      </c>
      <c r="O660" s="50">
        <v>0</v>
      </c>
      <c r="P660" s="13">
        <v>2</v>
      </c>
      <c r="Q660" s="13">
        <v>0</v>
      </c>
      <c r="R660" s="13">
        <v>2</v>
      </c>
      <c r="T660" s="35">
        <f t="shared" si="30"/>
        <v>2</v>
      </c>
      <c r="U660" s="36">
        <f t="shared" si="31"/>
        <v>1</v>
      </c>
      <c r="W660" s="20">
        <f t="shared" si="32"/>
        <v>492281</v>
      </c>
    </row>
    <row r="661" spans="1:23" x14ac:dyDescent="0.2">
      <c r="A661" s="20">
        <v>493</v>
      </c>
      <c r="B661" s="2">
        <v>493057035</v>
      </c>
      <c r="C661" s="5" t="s">
        <v>77</v>
      </c>
      <c r="D661" s="50">
        <v>0</v>
      </c>
      <c r="E661" s="50">
        <v>0</v>
      </c>
      <c r="F661" s="50">
        <v>0</v>
      </c>
      <c r="G661" s="50">
        <v>0</v>
      </c>
      <c r="H661" s="50">
        <v>0</v>
      </c>
      <c r="I661" s="50">
        <v>33</v>
      </c>
      <c r="J661" s="50">
        <v>1.425</v>
      </c>
      <c r="K661" s="50"/>
      <c r="L661" s="50">
        <v>0</v>
      </c>
      <c r="M661" s="50">
        <v>0</v>
      </c>
      <c r="N661" s="50">
        <v>5</v>
      </c>
      <c r="O661" s="50">
        <v>0</v>
      </c>
      <c r="P661" s="13">
        <v>0</v>
      </c>
      <c r="Q661" s="13">
        <v>34</v>
      </c>
      <c r="R661" s="13">
        <v>38</v>
      </c>
      <c r="T661" s="35">
        <f t="shared" si="30"/>
        <v>34</v>
      </c>
      <c r="U661" s="36">
        <f t="shared" si="31"/>
        <v>0.89473684210526316</v>
      </c>
      <c r="W661" s="20">
        <f t="shared" si="32"/>
        <v>493057</v>
      </c>
    </row>
    <row r="662" spans="1:23" x14ac:dyDescent="0.2">
      <c r="A662" s="20">
        <v>493</v>
      </c>
      <c r="B662" s="2">
        <v>493057057</v>
      </c>
      <c r="C662" s="5" t="s">
        <v>77</v>
      </c>
      <c r="D662" s="50">
        <v>0</v>
      </c>
      <c r="E662" s="50">
        <v>0</v>
      </c>
      <c r="F662" s="50">
        <v>0</v>
      </c>
      <c r="G662" s="50">
        <v>0</v>
      </c>
      <c r="H662" s="50">
        <v>0</v>
      </c>
      <c r="I662" s="50">
        <v>50</v>
      </c>
      <c r="J662" s="50">
        <v>2.6625000000000001</v>
      </c>
      <c r="K662" s="50"/>
      <c r="L662" s="50">
        <v>0</v>
      </c>
      <c r="M662" s="50">
        <v>0</v>
      </c>
      <c r="N662" s="50">
        <v>21</v>
      </c>
      <c r="O662" s="50">
        <v>0</v>
      </c>
      <c r="P662" s="13">
        <v>0</v>
      </c>
      <c r="Q662" s="13">
        <v>67</v>
      </c>
      <c r="R662" s="13">
        <v>71</v>
      </c>
      <c r="T662" s="35">
        <f t="shared" si="30"/>
        <v>67</v>
      </c>
      <c r="U662" s="36">
        <f t="shared" si="31"/>
        <v>0.94366197183098588</v>
      </c>
      <c r="W662" s="20">
        <f t="shared" si="32"/>
        <v>493057</v>
      </c>
    </row>
    <row r="663" spans="1:23" x14ac:dyDescent="0.2">
      <c r="A663" s="20">
        <v>493</v>
      </c>
      <c r="B663" s="2">
        <v>493057073</v>
      </c>
      <c r="C663" s="5" t="s">
        <v>77</v>
      </c>
      <c r="D663" s="50">
        <v>0</v>
      </c>
      <c r="E663" s="50">
        <v>0</v>
      </c>
      <c r="F663" s="50">
        <v>0</v>
      </c>
      <c r="G663" s="50">
        <v>0</v>
      </c>
      <c r="H663" s="50">
        <v>0</v>
      </c>
      <c r="I663" s="50">
        <v>1</v>
      </c>
      <c r="J663" s="50">
        <v>3.7499999999999999E-2</v>
      </c>
      <c r="K663" s="50"/>
      <c r="L663" s="50">
        <v>0</v>
      </c>
      <c r="M663" s="50">
        <v>0</v>
      </c>
      <c r="N663" s="50">
        <v>0</v>
      </c>
      <c r="O663" s="50">
        <v>0</v>
      </c>
      <c r="P663" s="13">
        <v>0</v>
      </c>
      <c r="Q663" s="13">
        <v>1</v>
      </c>
      <c r="R663" s="13">
        <v>1</v>
      </c>
      <c r="T663" s="35">
        <f t="shared" si="30"/>
        <v>1</v>
      </c>
      <c r="U663" s="36">
        <f t="shared" si="31"/>
        <v>1</v>
      </c>
      <c r="W663" s="20">
        <f t="shared" si="32"/>
        <v>493057</v>
      </c>
    </row>
    <row r="664" spans="1:23" x14ac:dyDescent="0.2">
      <c r="A664" s="20">
        <v>493</v>
      </c>
      <c r="B664" s="2">
        <v>493057093</v>
      </c>
      <c r="C664" s="5" t="s">
        <v>77</v>
      </c>
      <c r="D664" s="50">
        <v>0</v>
      </c>
      <c r="E664" s="50">
        <v>0</v>
      </c>
      <c r="F664" s="50">
        <v>0</v>
      </c>
      <c r="G664" s="50">
        <v>0</v>
      </c>
      <c r="H664" s="50">
        <v>0</v>
      </c>
      <c r="I664" s="50">
        <v>10</v>
      </c>
      <c r="J664" s="50">
        <v>0.71250000000000002</v>
      </c>
      <c r="K664" s="50"/>
      <c r="L664" s="50">
        <v>0</v>
      </c>
      <c r="M664" s="50">
        <v>0</v>
      </c>
      <c r="N664" s="50">
        <v>9</v>
      </c>
      <c r="O664" s="50">
        <v>0</v>
      </c>
      <c r="P664" s="13">
        <v>0</v>
      </c>
      <c r="Q664" s="13">
        <v>16</v>
      </c>
      <c r="R664" s="13">
        <v>19</v>
      </c>
      <c r="T664" s="35">
        <f t="shared" si="30"/>
        <v>16</v>
      </c>
      <c r="U664" s="36">
        <f t="shared" si="31"/>
        <v>0.84210526315789469</v>
      </c>
      <c r="W664" s="20">
        <f t="shared" si="32"/>
        <v>493057</v>
      </c>
    </row>
    <row r="665" spans="1:23" x14ac:dyDescent="0.2">
      <c r="A665" s="20">
        <v>493</v>
      </c>
      <c r="B665" s="2">
        <v>493057163</v>
      </c>
      <c r="C665" s="5" t="s">
        <v>77</v>
      </c>
      <c r="D665" s="50">
        <v>0</v>
      </c>
      <c r="E665" s="50">
        <v>0</v>
      </c>
      <c r="F665" s="50">
        <v>0</v>
      </c>
      <c r="G665" s="50">
        <v>0</v>
      </c>
      <c r="H665" s="50">
        <v>0</v>
      </c>
      <c r="I665" s="50">
        <v>20</v>
      </c>
      <c r="J665" s="50">
        <v>0.9375</v>
      </c>
      <c r="K665" s="50"/>
      <c r="L665" s="50">
        <v>0</v>
      </c>
      <c r="M665" s="50">
        <v>0</v>
      </c>
      <c r="N665" s="50">
        <v>5</v>
      </c>
      <c r="O665" s="50">
        <v>0</v>
      </c>
      <c r="P665" s="13">
        <v>0</v>
      </c>
      <c r="Q665" s="13">
        <v>24</v>
      </c>
      <c r="R665" s="13">
        <v>25</v>
      </c>
      <c r="T665" s="35">
        <f t="shared" si="30"/>
        <v>24</v>
      </c>
      <c r="U665" s="36">
        <f t="shared" si="31"/>
        <v>0.96</v>
      </c>
      <c r="W665" s="20">
        <f t="shared" si="32"/>
        <v>493057</v>
      </c>
    </row>
    <row r="666" spans="1:23" x14ac:dyDescent="0.2">
      <c r="A666" s="20">
        <v>493</v>
      </c>
      <c r="B666" s="2">
        <v>493057165</v>
      </c>
      <c r="C666" s="5" t="s">
        <v>77</v>
      </c>
      <c r="D666" s="50">
        <v>0</v>
      </c>
      <c r="E666" s="50">
        <v>0</v>
      </c>
      <c r="F666" s="50">
        <v>0</v>
      </c>
      <c r="G666" s="50">
        <v>0</v>
      </c>
      <c r="H666" s="50">
        <v>0</v>
      </c>
      <c r="I666" s="50">
        <v>7</v>
      </c>
      <c r="J666" s="50">
        <v>0.33750000000000002</v>
      </c>
      <c r="K666" s="50"/>
      <c r="L666" s="50">
        <v>0</v>
      </c>
      <c r="M666" s="50">
        <v>0</v>
      </c>
      <c r="N666" s="50">
        <v>2</v>
      </c>
      <c r="O666" s="50">
        <v>0</v>
      </c>
      <c r="P666" s="13">
        <v>0</v>
      </c>
      <c r="Q666" s="13">
        <v>5</v>
      </c>
      <c r="R666" s="13">
        <v>9</v>
      </c>
      <c r="T666" s="35">
        <f t="shared" si="30"/>
        <v>5</v>
      </c>
      <c r="U666" s="36">
        <f t="shared" si="31"/>
        <v>0.55555555555555558</v>
      </c>
      <c r="W666" s="20">
        <f t="shared" si="32"/>
        <v>493057</v>
      </c>
    </row>
    <row r="667" spans="1:23" x14ac:dyDescent="0.2">
      <c r="A667" s="20">
        <v>493</v>
      </c>
      <c r="B667" s="2">
        <v>493057176</v>
      </c>
      <c r="C667" s="5" t="s">
        <v>77</v>
      </c>
      <c r="D667" s="50">
        <v>0</v>
      </c>
      <c r="E667" s="50">
        <v>0</v>
      </c>
      <c r="F667" s="50">
        <v>0</v>
      </c>
      <c r="G667" s="50">
        <v>0</v>
      </c>
      <c r="H667" s="50">
        <v>0</v>
      </c>
      <c r="I667" s="50">
        <v>3</v>
      </c>
      <c r="J667" s="50">
        <v>0.1125</v>
      </c>
      <c r="K667" s="50"/>
      <c r="L667" s="50">
        <v>0</v>
      </c>
      <c r="M667" s="50">
        <v>0</v>
      </c>
      <c r="N667" s="50">
        <v>0</v>
      </c>
      <c r="O667" s="50">
        <v>0</v>
      </c>
      <c r="P667" s="13">
        <v>0</v>
      </c>
      <c r="Q667" s="13">
        <v>2</v>
      </c>
      <c r="R667" s="13">
        <v>3</v>
      </c>
      <c r="T667" s="35">
        <f t="shared" si="30"/>
        <v>2</v>
      </c>
      <c r="U667" s="36">
        <f t="shared" si="31"/>
        <v>0.66666666666666663</v>
      </c>
      <c r="W667" s="20">
        <f t="shared" si="32"/>
        <v>493057</v>
      </c>
    </row>
    <row r="668" spans="1:23" x14ac:dyDescent="0.2">
      <c r="A668" s="20">
        <v>493</v>
      </c>
      <c r="B668" s="2">
        <v>493057244</v>
      </c>
      <c r="C668" s="5" t="s">
        <v>77</v>
      </c>
      <c r="D668" s="50">
        <v>0</v>
      </c>
      <c r="E668" s="50">
        <v>0</v>
      </c>
      <c r="F668" s="50">
        <v>0</v>
      </c>
      <c r="G668" s="50">
        <v>0</v>
      </c>
      <c r="H668" s="50">
        <v>0</v>
      </c>
      <c r="I668" s="50">
        <v>1</v>
      </c>
      <c r="J668" s="50">
        <v>3.7499999999999999E-2</v>
      </c>
      <c r="K668" s="50"/>
      <c r="L668" s="50">
        <v>0</v>
      </c>
      <c r="M668" s="50">
        <v>0</v>
      </c>
      <c r="N668" s="50">
        <v>0</v>
      </c>
      <c r="O668" s="50">
        <v>0</v>
      </c>
      <c r="P668" s="13">
        <v>0</v>
      </c>
      <c r="Q668" s="13">
        <v>1</v>
      </c>
      <c r="R668" s="13">
        <v>1</v>
      </c>
      <c r="T668" s="35">
        <f t="shared" si="30"/>
        <v>1</v>
      </c>
      <c r="U668" s="36">
        <f t="shared" si="31"/>
        <v>1</v>
      </c>
      <c r="W668" s="20">
        <f t="shared" si="32"/>
        <v>493057</v>
      </c>
    </row>
    <row r="669" spans="1:23" x14ac:dyDescent="0.2">
      <c r="A669" s="20">
        <v>493</v>
      </c>
      <c r="B669" s="2">
        <v>493057248</v>
      </c>
      <c r="C669" s="5" t="s">
        <v>77</v>
      </c>
      <c r="D669" s="50">
        <v>0</v>
      </c>
      <c r="E669" s="50">
        <v>0</v>
      </c>
      <c r="F669" s="50">
        <v>0</v>
      </c>
      <c r="G669" s="50">
        <v>0</v>
      </c>
      <c r="H669" s="50">
        <v>0</v>
      </c>
      <c r="I669" s="50">
        <v>9</v>
      </c>
      <c r="J669" s="50">
        <v>0.52500000000000002</v>
      </c>
      <c r="K669" s="50"/>
      <c r="L669" s="50">
        <v>0</v>
      </c>
      <c r="M669" s="50">
        <v>0</v>
      </c>
      <c r="N669" s="50">
        <v>5</v>
      </c>
      <c r="O669" s="50">
        <v>0</v>
      </c>
      <c r="P669" s="13">
        <v>0</v>
      </c>
      <c r="Q669" s="13">
        <v>13</v>
      </c>
      <c r="R669" s="13">
        <v>14</v>
      </c>
      <c r="T669" s="35">
        <f t="shared" si="30"/>
        <v>13</v>
      </c>
      <c r="U669" s="36">
        <f t="shared" si="31"/>
        <v>0.9285714285714286</v>
      </c>
      <c r="W669" s="20">
        <f t="shared" si="32"/>
        <v>493057</v>
      </c>
    </row>
    <row r="670" spans="1:23" x14ac:dyDescent="0.2">
      <c r="A670" s="20">
        <v>493</v>
      </c>
      <c r="B670" s="2">
        <v>493057262</v>
      </c>
      <c r="C670" s="5" t="s">
        <v>77</v>
      </c>
      <c r="D670" s="50">
        <v>0</v>
      </c>
      <c r="E670" s="50">
        <v>0</v>
      </c>
      <c r="F670" s="50">
        <v>0</v>
      </c>
      <c r="G670" s="50">
        <v>0</v>
      </c>
      <c r="H670" s="50">
        <v>0</v>
      </c>
      <c r="I670" s="50">
        <v>2</v>
      </c>
      <c r="J670" s="50">
        <v>7.4999999999999997E-2</v>
      </c>
      <c r="K670" s="50"/>
      <c r="L670" s="50">
        <v>0</v>
      </c>
      <c r="M670" s="50">
        <v>0</v>
      </c>
      <c r="N670" s="50">
        <v>0</v>
      </c>
      <c r="O670" s="50">
        <v>0</v>
      </c>
      <c r="P670" s="13">
        <v>0</v>
      </c>
      <c r="Q670" s="13">
        <v>2</v>
      </c>
      <c r="R670" s="13">
        <v>2</v>
      </c>
      <c r="T670" s="35">
        <f t="shared" si="30"/>
        <v>2</v>
      </c>
      <c r="U670" s="36">
        <f t="shared" si="31"/>
        <v>1</v>
      </c>
      <c r="W670" s="20">
        <f t="shared" si="32"/>
        <v>493057</v>
      </c>
    </row>
    <row r="671" spans="1:23" x14ac:dyDescent="0.2">
      <c r="A671" s="20">
        <v>493</v>
      </c>
      <c r="B671" s="2">
        <v>493057274</v>
      </c>
      <c r="C671" s="5" t="s">
        <v>77</v>
      </c>
      <c r="D671" s="50">
        <v>0</v>
      </c>
      <c r="E671" s="50">
        <v>0</v>
      </c>
      <c r="F671" s="50">
        <v>0</v>
      </c>
      <c r="G671" s="50">
        <v>0</v>
      </c>
      <c r="H671" s="50">
        <v>0</v>
      </c>
      <c r="I671" s="50">
        <v>3</v>
      </c>
      <c r="J671" s="50">
        <v>0.1125</v>
      </c>
      <c r="K671" s="50"/>
      <c r="L671" s="50">
        <v>0</v>
      </c>
      <c r="M671" s="50">
        <v>0</v>
      </c>
      <c r="N671" s="50">
        <v>0</v>
      </c>
      <c r="O671" s="50">
        <v>0</v>
      </c>
      <c r="P671" s="13">
        <v>0</v>
      </c>
      <c r="Q671" s="13">
        <v>3</v>
      </c>
      <c r="R671" s="13">
        <v>3</v>
      </c>
      <c r="T671" s="35">
        <f t="shared" si="30"/>
        <v>3</v>
      </c>
      <c r="U671" s="36">
        <f t="shared" si="31"/>
        <v>1</v>
      </c>
      <c r="W671" s="20">
        <f t="shared" si="32"/>
        <v>493057</v>
      </c>
    </row>
    <row r="672" spans="1:23" x14ac:dyDescent="0.2">
      <c r="A672" s="20">
        <v>493</v>
      </c>
      <c r="B672" s="2">
        <v>493057284</v>
      </c>
      <c r="C672" s="5" t="s">
        <v>77</v>
      </c>
      <c r="D672" s="50">
        <v>0</v>
      </c>
      <c r="E672" s="50">
        <v>0</v>
      </c>
      <c r="F672" s="50">
        <v>0</v>
      </c>
      <c r="G672" s="50">
        <v>0</v>
      </c>
      <c r="H672" s="50">
        <v>0</v>
      </c>
      <c r="I672" s="50">
        <v>5</v>
      </c>
      <c r="J672" s="50">
        <v>0.1875</v>
      </c>
      <c r="K672" s="50"/>
      <c r="L672" s="50">
        <v>0</v>
      </c>
      <c r="M672" s="50">
        <v>0</v>
      </c>
      <c r="N672" s="50">
        <v>0</v>
      </c>
      <c r="O672" s="50">
        <v>0</v>
      </c>
      <c r="P672" s="13">
        <v>0</v>
      </c>
      <c r="Q672" s="13">
        <v>4</v>
      </c>
      <c r="R672" s="13">
        <v>5</v>
      </c>
      <c r="T672" s="35">
        <f t="shared" si="30"/>
        <v>4</v>
      </c>
      <c r="U672" s="36">
        <f t="shared" si="31"/>
        <v>0.8</v>
      </c>
      <c r="W672" s="20">
        <f t="shared" si="32"/>
        <v>493057</v>
      </c>
    </row>
    <row r="673" spans="1:23" x14ac:dyDescent="0.2">
      <c r="A673" s="20">
        <v>493</v>
      </c>
      <c r="B673" s="2">
        <v>493057308</v>
      </c>
      <c r="C673" s="5" t="s">
        <v>77</v>
      </c>
      <c r="D673" s="50">
        <v>0</v>
      </c>
      <c r="E673" s="50">
        <v>0</v>
      </c>
      <c r="F673" s="50">
        <v>0</v>
      </c>
      <c r="G673" s="50">
        <v>0</v>
      </c>
      <c r="H673" s="50">
        <v>0</v>
      </c>
      <c r="I673" s="50">
        <v>0</v>
      </c>
      <c r="J673" s="50">
        <v>3.7499999999999999E-2</v>
      </c>
      <c r="K673" s="50"/>
      <c r="L673" s="50">
        <v>0</v>
      </c>
      <c r="M673" s="50">
        <v>0</v>
      </c>
      <c r="N673" s="50">
        <v>1</v>
      </c>
      <c r="O673" s="50">
        <v>0</v>
      </c>
      <c r="P673" s="13">
        <v>0</v>
      </c>
      <c r="Q673" s="13">
        <v>1</v>
      </c>
      <c r="R673" s="13">
        <v>1</v>
      </c>
      <c r="T673" s="35">
        <f t="shared" si="30"/>
        <v>1</v>
      </c>
      <c r="U673" s="36">
        <f t="shared" si="31"/>
        <v>1</v>
      </c>
      <c r="W673" s="20">
        <f t="shared" si="32"/>
        <v>493057</v>
      </c>
    </row>
    <row r="674" spans="1:23" x14ac:dyDescent="0.2">
      <c r="A674" s="20">
        <v>493</v>
      </c>
      <c r="B674" s="2">
        <v>493057342</v>
      </c>
      <c r="C674" s="5" t="s">
        <v>77</v>
      </c>
      <c r="D674" s="50">
        <v>0</v>
      </c>
      <c r="E674" s="50">
        <v>0</v>
      </c>
      <c r="F674" s="50">
        <v>0</v>
      </c>
      <c r="G674" s="50">
        <v>0</v>
      </c>
      <c r="H674" s="50">
        <v>0</v>
      </c>
      <c r="I674" s="50">
        <v>1</v>
      </c>
      <c r="J674" s="50">
        <v>3.7499999999999999E-2</v>
      </c>
      <c r="K674" s="50"/>
      <c r="L674" s="50">
        <v>0</v>
      </c>
      <c r="M674" s="50">
        <v>0</v>
      </c>
      <c r="N674" s="50">
        <v>0</v>
      </c>
      <c r="O674" s="50">
        <v>0</v>
      </c>
      <c r="P674" s="13">
        <v>0</v>
      </c>
      <c r="Q674" s="13">
        <v>1</v>
      </c>
      <c r="R674" s="13">
        <v>1</v>
      </c>
      <c r="T674" s="35">
        <f t="shared" si="30"/>
        <v>1</v>
      </c>
      <c r="U674" s="36">
        <f t="shared" si="31"/>
        <v>1</v>
      </c>
      <c r="W674" s="20">
        <f t="shared" si="32"/>
        <v>493057</v>
      </c>
    </row>
    <row r="675" spans="1:23" x14ac:dyDescent="0.2">
      <c r="A675" s="20">
        <v>493</v>
      </c>
      <c r="B675" s="2">
        <v>493057346</v>
      </c>
      <c r="C675" s="5" t="s">
        <v>77</v>
      </c>
      <c r="D675" s="50">
        <v>0</v>
      </c>
      <c r="E675" s="50">
        <v>0</v>
      </c>
      <c r="F675" s="50">
        <v>0</v>
      </c>
      <c r="G675" s="50">
        <v>0</v>
      </c>
      <c r="H675" s="50">
        <v>0</v>
      </c>
      <c r="I675" s="50">
        <v>1</v>
      </c>
      <c r="J675" s="50">
        <v>3.7499999999999999E-2</v>
      </c>
      <c r="K675" s="50"/>
      <c r="L675" s="50">
        <v>0</v>
      </c>
      <c r="M675" s="50">
        <v>0</v>
      </c>
      <c r="N675" s="50">
        <v>0</v>
      </c>
      <c r="O675" s="50">
        <v>0</v>
      </c>
      <c r="P675" s="13">
        <v>0</v>
      </c>
      <c r="Q675" s="13">
        <v>1</v>
      </c>
      <c r="R675" s="13">
        <v>1</v>
      </c>
      <c r="T675" s="35">
        <f t="shared" si="30"/>
        <v>1</v>
      </c>
      <c r="U675" s="36">
        <f t="shared" si="31"/>
        <v>1</v>
      </c>
      <c r="W675" s="20">
        <f t="shared" si="32"/>
        <v>493057</v>
      </c>
    </row>
    <row r="676" spans="1:23" x14ac:dyDescent="0.2">
      <c r="A676" s="20">
        <v>494</v>
      </c>
      <c r="B676" s="2">
        <v>494093035</v>
      </c>
      <c r="C676" s="5" t="s">
        <v>78</v>
      </c>
      <c r="D676" s="50">
        <v>0</v>
      </c>
      <c r="E676" s="50">
        <v>0</v>
      </c>
      <c r="F676" s="50">
        <v>0</v>
      </c>
      <c r="G676" s="50">
        <v>0</v>
      </c>
      <c r="H676" s="50">
        <v>2</v>
      </c>
      <c r="I676" s="50">
        <v>7</v>
      </c>
      <c r="J676" s="50">
        <v>0.33750000000000002</v>
      </c>
      <c r="K676" s="50"/>
      <c r="L676" s="50">
        <v>0</v>
      </c>
      <c r="M676" s="50">
        <v>0</v>
      </c>
      <c r="N676" s="50">
        <v>0</v>
      </c>
      <c r="O676" s="50">
        <v>0</v>
      </c>
      <c r="P676" s="13">
        <v>2</v>
      </c>
      <c r="Q676" s="13">
        <v>5</v>
      </c>
      <c r="R676" s="13">
        <v>9</v>
      </c>
      <c r="T676" s="35">
        <f t="shared" si="30"/>
        <v>7</v>
      </c>
      <c r="U676" s="36">
        <f t="shared" si="31"/>
        <v>0.77777777777777779</v>
      </c>
      <c r="W676" s="20">
        <f t="shared" si="32"/>
        <v>494093</v>
      </c>
    </row>
    <row r="677" spans="1:23" x14ac:dyDescent="0.2">
      <c r="A677" s="20">
        <v>494</v>
      </c>
      <c r="B677" s="2">
        <v>494093056</v>
      </c>
      <c r="C677" s="5" t="s">
        <v>78</v>
      </c>
      <c r="D677" s="50">
        <v>0</v>
      </c>
      <c r="E677" s="50">
        <v>0</v>
      </c>
      <c r="F677" s="50">
        <v>0</v>
      </c>
      <c r="G677" s="50">
        <v>0</v>
      </c>
      <c r="H677" s="50">
        <v>1</v>
      </c>
      <c r="I677" s="50">
        <v>1</v>
      </c>
      <c r="J677" s="50">
        <v>7.4999999999999997E-2</v>
      </c>
      <c r="K677" s="50"/>
      <c r="L677" s="50">
        <v>0</v>
      </c>
      <c r="M677" s="50">
        <v>0</v>
      </c>
      <c r="N677" s="50">
        <v>0</v>
      </c>
      <c r="O677" s="50">
        <v>0</v>
      </c>
      <c r="P677" s="13">
        <v>1</v>
      </c>
      <c r="Q677" s="13">
        <v>1</v>
      </c>
      <c r="R677" s="13">
        <v>2</v>
      </c>
      <c r="T677" s="35">
        <f t="shared" si="30"/>
        <v>2</v>
      </c>
      <c r="U677" s="36">
        <f t="shared" si="31"/>
        <v>1</v>
      </c>
      <c r="W677" s="20">
        <f t="shared" si="32"/>
        <v>494093</v>
      </c>
    </row>
    <row r="678" spans="1:23" x14ac:dyDescent="0.2">
      <c r="A678" s="20">
        <v>494</v>
      </c>
      <c r="B678" s="2">
        <v>494093057</v>
      </c>
      <c r="C678" s="5" t="s">
        <v>78</v>
      </c>
      <c r="D678" s="50">
        <v>0</v>
      </c>
      <c r="E678" s="50">
        <v>0</v>
      </c>
      <c r="F678" s="50">
        <v>0</v>
      </c>
      <c r="G678" s="50">
        <v>0</v>
      </c>
      <c r="H678" s="50">
        <v>5</v>
      </c>
      <c r="I678" s="50">
        <v>30</v>
      </c>
      <c r="J678" s="50">
        <v>1.3875</v>
      </c>
      <c r="K678" s="50"/>
      <c r="L678" s="50">
        <v>0</v>
      </c>
      <c r="M678" s="50">
        <v>0</v>
      </c>
      <c r="N678" s="50">
        <v>2</v>
      </c>
      <c r="O678" s="50">
        <v>0</v>
      </c>
      <c r="P678" s="13">
        <v>3</v>
      </c>
      <c r="Q678" s="13">
        <v>21</v>
      </c>
      <c r="R678" s="13">
        <v>37</v>
      </c>
      <c r="T678" s="35">
        <f t="shared" si="30"/>
        <v>24</v>
      </c>
      <c r="U678" s="36">
        <f t="shared" si="31"/>
        <v>0.64864864864864868</v>
      </c>
      <c r="W678" s="20">
        <f t="shared" si="32"/>
        <v>494093</v>
      </c>
    </row>
    <row r="679" spans="1:23" x14ac:dyDescent="0.2">
      <c r="A679" s="20">
        <v>494</v>
      </c>
      <c r="B679" s="2">
        <v>494093093</v>
      </c>
      <c r="C679" s="5" t="s">
        <v>78</v>
      </c>
      <c r="D679" s="50">
        <v>0</v>
      </c>
      <c r="E679" s="50">
        <v>0</v>
      </c>
      <c r="F679" s="50">
        <v>0</v>
      </c>
      <c r="G679" s="50">
        <v>0</v>
      </c>
      <c r="H679" s="50">
        <v>56</v>
      </c>
      <c r="I679" s="50">
        <v>62</v>
      </c>
      <c r="J679" s="50">
        <v>4.7249999999999996</v>
      </c>
      <c r="K679" s="50"/>
      <c r="L679" s="50">
        <v>0</v>
      </c>
      <c r="M679" s="50">
        <v>0</v>
      </c>
      <c r="N679" s="50">
        <v>8</v>
      </c>
      <c r="O679" s="50">
        <v>0</v>
      </c>
      <c r="P679" s="13">
        <v>41</v>
      </c>
      <c r="Q679" s="13">
        <v>48</v>
      </c>
      <c r="R679" s="13">
        <v>126</v>
      </c>
      <c r="T679" s="35">
        <f t="shared" si="30"/>
        <v>89</v>
      </c>
      <c r="U679" s="36">
        <f t="shared" si="31"/>
        <v>0.70634920634920639</v>
      </c>
      <c r="W679" s="20">
        <f t="shared" si="32"/>
        <v>494093</v>
      </c>
    </row>
    <row r="680" spans="1:23" x14ac:dyDescent="0.2">
      <c r="A680" s="20">
        <v>494</v>
      </c>
      <c r="B680" s="2">
        <v>494093128</v>
      </c>
      <c r="C680" s="5" t="s">
        <v>78</v>
      </c>
      <c r="D680" s="50">
        <v>0</v>
      </c>
      <c r="E680" s="50">
        <v>0</v>
      </c>
      <c r="F680" s="50">
        <v>0</v>
      </c>
      <c r="G680" s="50">
        <v>0</v>
      </c>
      <c r="H680" s="50">
        <v>0</v>
      </c>
      <c r="I680" s="50">
        <v>1</v>
      </c>
      <c r="J680" s="50">
        <v>3.7499999999999999E-2</v>
      </c>
      <c r="K680" s="50"/>
      <c r="L680" s="50">
        <v>0</v>
      </c>
      <c r="M680" s="50">
        <v>0</v>
      </c>
      <c r="N680" s="50">
        <v>0</v>
      </c>
      <c r="O680" s="50">
        <v>0</v>
      </c>
      <c r="P680" s="13">
        <v>0</v>
      </c>
      <c r="Q680" s="13">
        <v>0</v>
      </c>
      <c r="R680" s="13">
        <v>1</v>
      </c>
      <c r="T680" s="35">
        <f t="shared" si="30"/>
        <v>0</v>
      </c>
      <c r="U680" s="36">
        <f t="shared" si="31"/>
        <v>0</v>
      </c>
      <c r="W680" s="20">
        <f t="shared" si="32"/>
        <v>494093</v>
      </c>
    </row>
    <row r="681" spans="1:23" x14ac:dyDescent="0.2">
      <c r="A681" s="20">
        <v>494</v>
      </c>
      <c r="B681" s="2">
        <v>494093163</v>
      </c>
      <c r="C681" s="5" t="s">
        <v>78</v>
      </c>
      <c r="D681" s="50">
        <v>0</v>
      </c>
      <c r="E681" s="50">
        <v>0</v>
      </c>
      <c r="F681" s="50">
        <v>0</v>
      </c>
      <c r="G681" s="50">
        <v>0</v>
      </c>
      <c r="H681" s="50">
        <v>0</v>
      </c>
      <c r="I681" s="50">
        <v>7</v>
      </c>
      <c r="J681" s="50">
        <v>0.26250000000000001</v>
      </c>
      <c r="K681" s="50"/>
      <c r="L681" s="50">
        <v>0</v>
      </c>
      <c r="M681" s="50">
        <v>0</v>
      </c>
      <c r="N681" s="50">
        <v>0</v>
      </c>
      <c r="O681" s="50">
        <v>0</v>
      </c>
      <c r="P681" s="13">
        <v>0</v>
      </c>
      <c r="Q681" s="13">
        <v>5</v>
      </c>
      <c r="R681" s="13">
        <v>7</v>
      </c>
      <c r="T681" s="35">
        <f t="shared" si="30"/>
        <v>5</v>
      </c>
      <c r="U681" s="36">
        <f t="shared" si="31"/>
        <v>0.7142857142857143</v>
      </c>
      <c r="W681" s="20">
        <f t="shared" si="32"/>
        <v>494093</v>
      </c>
    </row>
    <row r="682" spans="1:23" x14ac:dyDescent="0.2">
      <c r="A682" s="20">
        <v>494</v>
      </c>
      <c r="B682" s="2">
        <v>494093165</v>
      </c>
      <c r="C682" s="5" t="s">
        <v>78</v>
      </c>
      <c r="D682" s="50">
        <v>0</v>
      </c>
      <c r="E682" s="50">
        <v>0</v>
      </c>
      <c r="F682" s="50">
        <v>0</v>
      </c>
      <c r="G682" s="50">
        <v>0</v>
      </c>
      <c r="H682" s="50">
        <v>20</v>
      </c>
      <c r="I682" s="50">
        <v>34</v>
      </c>
      <c r="J682" s="50">
        <v>2.1</v>
      </c>
      <c r="K682" s="50"/>
      <c r="L682" s="50">
        <v>0</v>
      </c>
      <c r="M682" s="50">
        <v>0</v>
      </c>
      <c r="N682" s="50">
        <v>2</v>
      </c>
      <c r="O682" s="50">
        <v>0</v>
      </c>
      <c r="P682" s="13">
        <v>15</v>
      </c>
      <c r="Q682" s="13">
        <v>24</v>
      </c>
      <c r="R682" s="13">
        <v>56</v>
      </c>
      <c r="T682" s="35">
        <f t="shared" si="30"/>
        <v>39</v>
      </c>
      <c r="U682" s="36">
        <f t="shared" si="31"/>
        <v>0.6964285714285714</v>
      </c>
      <c r="W682" s="20">
        <f t="shared" si="32"/>
        <v>494093</v>
      </c>
    </row>
    <row r="683" spans="1:23" x14ac:dyDescent="0.2">
      <c r="A683" s="20">
        <v>494</v>
      </c>
      <c r="B683" s="2">
        <v>494093176</v>
      </c>
      <c r="C683" s="5" t="s">
        <v>78</v>
      </c>
      <c r="D683" s="50">
        <v>0</v>
      </c>
      <c r="E683" s="50">
        <v>0</v>
      </c>
      <c r="F683" s="50">
        <v>0</v>
      </c>
      <c r="G683" s="50">
        <v>0</v>
      </c>
      <c r="H683" s="50">
        <v>9</v>
      </c>
      <c r="I683" s="50">
        <v>15</v>
      </c>
      <c r="J683" s="50">
        <v>0.9375</v>
      </c>
      <c r="K683" s="50"/>
      <c r="L683" s="50">
        <v>0</v>
      </c>
      <c r="M683" s="50">
        <v>0</v>
      </c>
      <c r="N683" s="50">
        <v>1</v>
      </c>
      <c r="O683" s="50">
        <v>0</v>
      </c>
      <c r="P683" s="13">
        <v>6</v>
      </c>
      <c r="Q683" s="13">
        <v>12</v>
      </c>
      <c r="R683" s="13">
        <v>25</v>
      </c>
      <c r="T683" s="35">
        <f t="shared" si="30"/>
        <v>18</v>
      </c>
      <c r="U683" s="36">
        <f t="shared" si="31"/>
        <v>0.72</v>
      </c>
      <c r="W683" s="20">
        <f t="shared" si="32"/>
        <v>494093</v>
      </c>
    </row>
    <row r="684" spans="1:23" x14ac:dyDescent="0.2">
      <c r="A684" s="20">
        <v>494</v>
      </c>
      <c r="B684" s="2">
        <v>494093229</v>
      </c>
      <c r="C684" s="5" t="s">
        <v>78</v>
      </c>
      <c r="D684" s="50">
        <v>0</v>
      </c>
      <c r="E684" s="50">
        <v>0</v>
      </c>
      <c r="F684" s="50">
        <v>0</v>
      </c>
      <c r="G684" s="50">
        <v>0</v>
      </c>
      <c r="H684" s="50">
        <v>0</v>
      </c>
      <c r="I684" s="50">
        <v>1</v>
      </c>
      <c r="J684" s="50">
        <v>3.7499999999999999E-2</v>
      </c>
      <c r="K684" s="50"/>
      <c r="L684" s="50">
        <v>0</v>
      </c>
      <c r="M684" s="50">
        <v>0</v>
      </c>
      <c r="N684" s="50">
        <v>0</v>
      </c>
      <c r="O684" s="50">
        <v>0</v>
      </c>
      <c r="P684" s="13">
        <v>0</v>
      </c>
      <c r="Q684" s="13">
        <v>0</v>
      </c>
      <c r="R684" s="13">
        <v>1</v>
      </c>
      <c r="T684" s="35">
        <f t="shared" si="30"/>
        <v>0</v>
      </c>
      <c r="U684" s="36">
        <f t="shared" si="31"/>
        <v>0</v>
      </c>
      <c r="W684" s="20">
        <f t="shared" si="32"/>
        <v>494093</v>
      </c>
    </row>
    <row r="685" spans="1:23" x14ac:dyDescent="0.2">
      <c r="A685" s="20">
        <v>494</v>
      </c>
      <c r="B685" s="2">
        <v>494093248</v>
      </c>
      <c r="C685" s="5" t="s">
        <v>78</v>
      </c>
      <c r="D685" s="50">
        <v>0</v>
      </c>
      <c r="E685" s="50">
        <v>0</v>
      </c>
      <c r="F685" s="50">
        <v>0</v>
      </c>
      <c r="G685" s="50">
        <v>0</v>
      </c>
      <c r="H685" s="50">
        <v>38</v>
      </c>
      <c r="I685" s="50">
        <v>32</v>
      </c>
      <c r="J685" s="50">
        <v>2.7749999999999999</v>
      </c>
      <c r="K685" s="50"/>
      <c r="L685" s="50">
        <v>0</v>
      </c>
      <c r="M685" s="50">
        <v>0</v>
      </c>
      <c r="N685" s="50">
        <v>4</v>
      </c>
      <c r="O685" s="50">
        <v>0</v>
      </c>
      <c r="P685" s="13">
        <v>30</v>
      </c>
      <c r="Q685" s="13">
        <v>22</v>
      </c>
      <c r="R685" s="13">
        <v>74</v>
      </c>
      <c r="T685" s="35">
        <f t="shared" si="30"/>
        <v>52</v>
      </c>
      <c r="U685" s="36">
        <f t="shared" si="31"/>
        <v>0.70270270270270274</v>
      </c>
      <c r="W685" s="20">
        <f t="shared" si="32"/>
        <v>494093</v>
      </c>
    </row>
    <row r="686" spans="1:23" x14ac:dyDescent="0.2">
      <c r="A686" s="20">
        <v>494</v>
      </c>
      <c r="B686" s="2">
        <v>494093262</v>
      </c>
      <c r="C686" s="5" t="s">
        <v>78</v>
      </c>
      <c r="D686" s="50">
        <v>0</v>
      </c>
      <c r="E686" s="50">
        <v>0</v>
      </c>
      <c r="F686" s="50">
        <v>0</v>
      </c>
      <c r="G686" s="50">
        <v>0</v>
      </c>
      <c r="H686" s="50">
        <v>0</v>
      </c>
      <c r="I686" s="50">
        <v>13</v>
      </c>
      <c r="J686" s="50">
        <v>0.52500000000000002</v>
      </c>
      <c r="K686" s="50"/>
      <c r="L686" s="50">
        <v>0</v>
      </c>
      <c r="M686" s="50">
        <v>0</v>
      </c>
      <c r="N686" s="50">
        <v>1</v>
      </c>
      <c r="O686" s="50">
        <v>0</v>
      </c>
      <c r="P686" s="13">
        <v>0</v>
      </c>
      <c r="Q686" s="13">
        <v>5</v>
      </c>
      <c r="R686" s="13">
        <v>14</v>
      </c>
      <c r="T686" s="35">
        <f t="shared" si="30"/>
        <v>5</v>
      </c>
      <c r="U686" s="36">
        <f t="shared" si="31"/>
        <v>0.35714285714285715</v>
      </c>
      <c r="W686" s="20">
        <f t="shared" si="32"/>
        <v>494093</v>
      </c>
    </row>
    <row r="687" spans="1:23" x14ac:dyDescent="0.2">
      <c r="A687" s="20">
        <v>494</v>
      </c>
      <c r="B687" s="2">
        <v>494093284</v>
      </c>
      <c r="C687" s="5" t="s">
        <v>78</v>
      </c>
      <c r="D687" s="50">
        <v>0</v>
      </c>
      <c r="E687" s="50">
        <v>0</v>
      </c>
      <c r="F687" s="50">
        <v>0</v>
      </c>
      <c r="G687" s="50">
        <v>0</v>
      </c>
      <c r="H687" s="50">
        <v>0</v>
      </c>
      <c r="I687" s="50">
        <v>2</v>
      </c>
      <c r="J687" s="50">
        <v>7.4999999999999997E-2</v>
      </c>
      <c r="K687" s="50"/>
      <c r="L687" s="50">
        <v>0</v>
      </c>
      <c r="M687" s="50">
        <v>0</v>
      </c>
      <c r="N687" s="50">
        <v>0</v>
      </c>
      <c r="O687" s="50">
        <v>0</v>
      </c>
      <c r="P687" s="13">
        <v>0</v>
      </c>
      <c r="Q687" s="13">
        <v>1</v>
      </c>
      <c r="R687" s="13">
        <v>2</v>
      </c>
      <c r="T687" s="35">
        <f t="shared" si="30"/>
        <v>1</v>
      </c>
      <c r="U687" s="36">
        <f t="shared" si="31"/>
        <v>0.5</v>
      </c>
      <c r="W687" s="20">
        <f t="shared" si="32"/>
        <v>494093</v>
      </c>
    </row>
    <row r="688" spans="1:23" x14ac:dyDescent="0.2">
      <c r="A688" s="20">
        <v>494</v>
      </c>
      <c r="B688" s="2">
        <v>494093293</v>
      </c>
      <c r="C688" s="5" t="s">
        <v>78</v>
      </c>
      <c r="D688" s="50">
        <v>0</v>
      </c>
      <c r="E688" s="50">
        <v>0</v>
      </c>
      <c r="F688" s="50">
        <v>0</v>
      </c>
      <c r="G688" s="50">
        <v>0</v>
      </c>
      <c r="H688" s="50">
        <v>1</v>
      </c>
      <c r="I688" s="50">
        <v>0</v>
      </c>
      <c r="J688" s="50">
        <v>3.7499999999999999E-2</v>
      </c>
      <c r="K688" s="50"/>
      <c r="L688" s="50">
        <v>0</v>
      </c>
      <c r="M688" s="50">
        <v>0</v>
      </c>
      <c r="N688" s="50">
        <v>0</v>
      </c>
      <c r="O688" s="50">
        <v>0</v>
      </c>
      <c r="P688" s="13">
        <v>1</v>
      </c>
      <c r="Q688" s="13">
        <v>0</v>
      </c>
      <c r="R688" s="13">
        <v>1</v>
      </c>
      <c r="T688" s="35">
        <f t="shared" si="30"/>
        <v>1</v>
      </c>
      <c r="U688" s="36">
        <f t="shared" si="31"/>
        <v>1</v>
      </c>
      <c r="W688" s="20">
        <f t="shared" si="32"/>
        <v>494093</v>
      </c>
    </row>
    <row r="689" spans="1:23" x14ac:dyDescent="0.2">
      <c r="A689" s="20">
        <v>494</v>
      </c>
      <c r="B689" s="2">
        <v>494093314</v>
      </c>
      <c r="C689" s="5" t="s">
        <v>78</v>
      </c>
      <c r="D689" s="50">
        <v>0</v>
      </c>
      <c r="E689" s="50">
        <v>0</v>
      </c>
      <c r="F689" s="50">
        <v>0</v>
      </c>
      <c r="G689" s="50">
        <v>0</v>
      </c>
      <c r="H689" s="50">
        <v>0</v>
      </c>
      <c r="I689" s="50">
        <v>0</v>
      </c>
      <c r="J689" s="50">
        <v>3.7499999999999999E-2</v>
      </c>
      <c r="K689" s="50"/>
      <c r="L689" s="50">
        <v>0</v>
      </c>
      <c r="M689" s="50">
        <v>0</v>
      </c>
      <c r="N689" s="50">
        <v>1</v>
      </c>
      <c r="O689" s="50">
        <v>0</v>
      </c>
      <c r="P689" s="13">
        <v>1</v>
      </c>
      <c r="Q689" s="13">
        <v>0</v>
      </c>
      <c r="R689" s="13">
        <v>1</v>
      </c>
      <c r="T689" s="35">
        <f t="shared" si="30"/>
        <v>1</v>
      </c>
      <c r="U689" s="36">
        <f t="shared" si="31"/>
        <v>1</v>
      </c>
      <c r="W689" s="20">
        <f t="shared" si="32"/>
        <v>494093</v>
      </c>
    </row>
    <row r="690" spans="1:23" x14ac:dyDescent="0.2">
      <c r="A690" s="20">
        <v>494</v>
      </c>
      <c r="B690" s="2">
        <v>494093346</v>
      </c>
      <c r="C690" s="5" t="s">
        <v>78</v>
      </c>
      <c r="D690" s="50">
        <v>0</v>
      </c>
      <c r="E690" s="50">
        <v>0</v>
      </c>
      <c r="F690" s="50">
        <v>0</v>
      </c>
      <c r="G690" s="50">
        <v>0</v>
      </c>
      <c r="H690" s="50">
        <v>0</v>
      </c>
      <c r="I690" s="50">
        <v>4</v>
      </c>
      <c r="J690" s="50">
        <v>0.15</v>
      </c>
      <c r="K690" s="50"/>
      <c r="L690" s="50">
        <v>0</v>
      </c>
      <c r="M690" s="50">
        <v>0</v>
      </c>
      <c r="N690" s="50">
        <v>0</v>
      </c>
      <c r="O690" s="50">
        <v>0</v>
      </c>
      <c r="P690" s="13">
        <v>0</v>
      </c>
      <c r="Q690" s="13">
        <v>1</v>
      </c>
      <c r="R690" s="13">
        <v>4</v>
      </c>
      <c r="T690" s="35">
        <f t="shared" si="30"/>
        <v>1</v>
      </c>
      <c r="U690" s="36">
        <f t="shared" si="31"/>
        <v>0.25</v>
      </c>
      <c r="W690" s="20">
        <f t="shared" si="32"/>
        <v>494093</v>
      </c>
    </row>
    <row r="691" spans="1:23" x14ac:dyDescent="0.2">
      <c r="A691" s="20">
        <v>496</v>
      </c>
      <c r="B691" s="2">
        <v>496201072</v>
      </c>
      <c r="C691" s="5" t="s">
        <v>79</v>
      </c>
      <c r="D691" s="50">
        <v>0</v>
      </c>
      <c r="E691" s="50">
        <v>0</v>
      </c>
      <c r="F691" s="50">
        <v>0</v>
      </c>
      <c r="G691" s="50">
        <v>0</v>
      </c>
      <c r="H691" s="50">
        <v>3</v>
      </c>
      <c r="I691" s="50">
        <v>1</v>
      </c>
      <c r="J691" s="50">
        <v>0.15</v>
      </c>
      <c r="K691" s="50"/>
      <c r="L691" s="50">
        <v>0</v>
      </c>
      <c r="M691" s="50">
        <v>0</v>
      </c>
      <c r="N691" s="50">
        <v>0</v>
      </c>
      <c r="O691" s="50">
        <v>0</v>
      </c>
      <c r="P691" s="13">
        <v>0</v>
      </c>
      <c r="Q691" s="13">
        <v>0</v>
      </c>
      <c r="R691" s="13">
        <v>4</v>
      </c>
      <c r="T691" s="35">
        <f t="shared" si="30"/>
        <v>0</v>
      </c>
      <c r="U691" s="36">
        <f t="shared" si="31"/>
        <v>0</v>
      </c>
      <c r="W691" s="20">
        <f t="shared" si="32"/>
        <v>496201</v>
      </c>
    </row>
    <row r="692" spans="1:23" x14ac:dyDescent="0.2">
      <c r="A692" s="20">
        <v>496</v>
      </c>
      <c r="B692" s="2">
        <v>496201094</v>
      </c>
      <c r="C692" s="5" t="s">
        <v>79</v>
      </c>
      <c r="D692" s="50">
        <v>0</v>
      </c>
      <c r="E692" s="50">
        <v>0</v>
      </c>
      <c r="F692" s="50">
        <v>0</v>
      </c>
      <c r="G692" s="50">
        <v>0</v>
      </c>
      <c r="H692" s="50">
        <v>0</v>
      </c>
      <c r="I692" s="50">
        <v>3</v>
      </c>
      <c r="J692" s="50">
        <v>0.1125</v>
      </c>
      <c r="K692" s="50"/>
      <c r="L692" s="50">
        <v>0</v>
      </c>
      <c r="M692" s="50">
        <v>0</v>
      </c>
      <c r="N692" s="50">
        <v>0</v>
      </c>
      <c r="O692" s="50">
        <v>0</v>
      </c>
      <c r="P692" s="13">
        <v>0</v>
      </c>
      <c r="Q692" s="13">
        <v>3</v>
      </c>
      <c r="R692" s="13">
        <v>3</v>
      </c>
      <c r="T692" s="35">
        <f t="shared" si="30"/>
        <v>3</v>
      </c>
      <c r="U692" s="36">
        <f t="shared" si="31"/>
        <v>1</v>
      </c>
      <c r="W692" s="20">
        <f t="shared" si="32"/>
        <v>496201</v>
      </c>
    </row>
    <row r="693" spans="1:23" x14ac:dyDescent="0.2">
      <c r="A693" s="20">
        <v>496</v>
      </c>
      <c r="B693" s="2">
        <v>496201201</v>
      </c>
      <c r="C693" s="5" t="s">
        <v>79</v>
      </c>
      <c r="D693" s="50">
        <v>0</v>
      </c>
      <c r="E693" s="50">
        <v>0</v>
      </c>
      <c r="F693" s="50">
        <v>0</v>
      </c>
      <c r="G693" s="50">
        <v>70</v>
      </c>
      <c r="H693" s="50">
        <v>235</v>
      </c>
      <c r="I693" s="50">
        <v>156</v>
      </c>
      <c r="J693" s="50">
        <v>18.637499999999999</v>
      </c>
      <c r="K693" s="50"/>
      <c r="L693" s="50">
        <v>0</v>
      </c>
      <c r="M693" s="50">
        <v>0</v>
      </c>
      <c r="N693" s="50">
        <v>36</v>
      </c>
      <c r="O693" s="50">
        <v>0</v>
      </c>
      <c r="P693" s="13">
        <v>215</v>
      </c>
      <c r="Q693" s="13">
        <v>106</v>
      </c>
      <c r="R693" s="13">
        <v>497</v>
      </c>
      <c r="T693" s="35">
        <f t="shared" si="30"/>
        <v>321</v>
      </c>
      <c r="U693" s="36">
        <f t="shared" si="31"/>
        <v>0.64587525150905434</v>
      </c>
      <c r="W693" s="20">
        <f t="shared" si="32"/>
        <v>496201</v>
      </c>
    </row>
    <row r="694" spans="1:23" x14ac:dyDescent="0.2">
      <c r="A694" s="20">
        <v>496</v>
      </c>
      <c r="B694" s="2">
        <v>496201310</v>
      </c>
      <c r="C694" s="5" t="s">
        <v>79</v>
      </c>
      <c r="D694" s="50">
        <v>0</v>
      </c>
      <c r="E694" s="50">
        <v>0</v>
      </c>
      <c r="F694" s="50">
        <v>0</v>
      </c>
      <c r="G694" s="50">
        <v>0</v>
      </c>
      <c r="H694" s="50">
        <v>2</v>
      </c>
      <c r="I694" s="50">
        <v>0</v>
      </c>
      <c r="J694" s="50">
        <v>7.4999999999999997E-2</v>
      </c>
      <c r="K694" s="50"/>
      <c r="L694" s="50">
        <v>0</v>
      </c>
      <c r="M694" s="50">
        <v>0</v>
      </c>
      <c r="N694" s="50">
        <v>0</v>
      </c>
      <c r="O694" s="50">
        <v>0</v>
      </c>
      <c r="P694" s="13">
        <v>0</v>
      </c>
      <c r="Q694" s="13">
        <v>0</v>
      </c>
      <c r="R694" s="13">
        <v>2</v>
      </c>
      <c r="T694" s="35">
        <f t="shared" si="30"/>
        <v>0</v>
      </c>
      <c r="U694" s="36">
        <f t="shared" si="31"/>
        <v>0</v>
      </c>
      <c r="W694" s="20">
        <f t="shared" si="32"/>
        <v>496201</v>
      </c>
    </row>
    <row r="695" spans="1:23" x14ac:dyDescent="0.2">
      <c r="A695" s="20">
        <v>496</v>
      </c>
      <c r="B695" s="2">
        <v>496201331</v>
      </c>
      <c r="C695" s="5" t="s">
        <v>79</v>
      </c>
      <c r="D695" s="50">
        <v>0</v>
      </c>
      <c r="E695" s="50">
        <v>0</v>
      </c>
      <c r="F695" s="50">
        <v>0</v>
      </c>
      <c r="G695" s="50">
        <v>0</v>
      </c>
      <c r="H695" s="50">
        <v>1</v>
      </c>
      <c r="I695" s="50">
        <v>0</v>
      </c>
      <c r="J695" s="50">
        <v>3.7499999999999999E-2</v>
      </c>
      <c r="K695" s="50"/>
      <c r="L695" s="50">
        <v>0</v>
      </c>
      <c r="M695" s="50">
        <v>0</v>
      </c>
      <c r="N695" s="50">
        <v>0</v>
      </c>
      <c r="O695" s="50">
        <v>0</v>
      </c>
      <c r="P695" s="13">
        <v>0</v>
      </c>
      <c r="Q695" s="13">
        <v>0</v>
      </c>
      <c r="R695" s="13">
        <v>1</v>
      </c>
      <c r="T695" s="35">
        <f t="shared" si="30"/>
        <v>0</v>
      </c>
      <c r="U695" s="36">
        <f t="shared" si="31"/>
        <v>0</v>
      </c>
      <c r="W695" s="20">
        <f t="shared" si="32"/>
        <v>496201</v>
      </c>
    </row>
    <row r="696" spans="1:23" x14ac:dyDescent="0.2">
      <c r="A696" s="20">
        <v>496</v>
      </c>
      <c r="B696" s="2">
        <v>496201665</v>
      </c>
      <c r="C696" s="5" t="s">
        <v>79</v>
      </c>
      <c r="D696" s="50">
        <v>0</v>
      </c>
      <c r="E696" s="50">
        <v>0</v>
      </c>
      <c r="F696" s="50">
        <v>0</v>
      </c>
      <c r="G696" s="50">
        <v>0</v>
      </c>
      <c r="H696" s="50">
        <v>0</v>
      </c>
      <c r="I696" s="50">
        <v>1</v>
      </c>
      <c r="J696" s="50">
        <v>3.7499999999999999E-2</v>
      </c>
      <c r="K696" s="50"/>
      <c r="L696" s="50">
        <v>0</v>
      </c>
      <c r="M696" s="50">
        <v>0</v>
      </c>
      <c r="N696" s="50">
        <v>0</v>
      </c>
      <c r="O696" s="50">
        <v>0</v>
      </c>
      <c r="P696" s="13">
        <v>0</v>
      </c>
      <c r="Q696" s="13">
        <v>1</v>
      </c>
      <c r="R696" s="13">
        <v>1</v>
      </c>
      <c r="T696" s="35">
        <f t="shared" si="30"/>
        <v>1</v>
      </c>
      <c r="U696" s="36">
        <f t="shared" si="31"/>
        <v>1</v>
      </c>
      <c r="W696" s="20">
        <f t="shared" si="32"/>
        <v>496201</v>
      </c>
    </row>
    <row r="697" spans="1:23" x14ac:dyDescent="0.2">
      <c r="A697" s="20">
        <v>497</v>
      </c>
      <c r="B697" s="2">
        <v>497117005</v>
      </c>
      <c r="C697" s="5" t="s">
        <v>80</v>
      </c>
      <c r="D697" s="50">
        <v>0</v>
      </c>
      <c r="E697" s="50">
        <v>0</v>
      </c>
      <c r="F697" s="50">
        <v>1</v>
      </c>
      <c r="G697" s="50">
        <v>2</v>
      </c>
      <c r="H697" s="50">
        <v>1</v>
      </c>
      <c r="I697" s="50">
        <v>1</v>
      </c>
      <c r="J697" s="50">
        <v>0.1875</v>
      </c>
      <c r="K697" s="50"/>
      <c r="L697" s="50">
        <v>0</v>
      </c>
      <c r="M697" s="50">
        <v>0</v>
      </c>
      <c r="N697" s="50">
        <v>0</v>
      </c>
      <c r="O697" s="50">
        <v>0</v>
      </c>
      <c r="P697" s="13">
        <v>0</v>
      </c>
      <c r="Q697" s="13">
        <v>0</v>
      </c>
      <c r="R697" s="13">
        <v>5</v>
      </c>
      <c r="T697" s="35">
        <f t="shared" si="30"/>
        <v>0</v>
      </c>
      <c r="U697" s="36">
        <f t="shared" si="31"/>
        <v>0</v>
      </c>
      <c r="W697" s="20">
        <f t="shared" si="32"/>
        <v>497117</v>
      </c>
    </row>
    <row r="698" spans="1:23" x14ac:dyDescent="0.2">
      <c r="A698" s="20">
        <v>497</v>
      </c>
      <c r="B698" s="2">
        <v>497117008</v>
      </c>
      <c r="C698" s="5" t="s">
        <v>80</v>
      </c>
      <c r="D698" s="50">
        <v>0</v>
      </c>
      <c r="E698" s="50">
        <v>0</v>
      </c>
      <c r="F698" s="50">
        <v>9</v>
      </c>
      <c r="G698" s="50">
        <v>43</v>
      </c>
      <c r="H698" s="50">
        <v>17</v>
      </c>
      <c r="I698" s="50">
        <v>0</v>
      </c>
      <c r="J698" s="50">
        <v>2.85</v>
      </c>
      <c r="K698" s="50"/>
      <c r="L698" s="50">
        <v>0</v>
      </c>
      <c r="M698" s="50">
        <v>0</v>
      </c>
      <c r="N698" s="50">
        <v>7</v>
      </c>
      <c r="O698" s="50">
        <v>0</v>
      </c>
      <c r="P698" s="13">
        <v>9</v>
      </c>
      <c r="Q698" s="13">
        <v>3</v>
      </c>
      <c r="R698" s="13">
        <v>76</v>
      </c>
      <c r="T698" s="35">
        <f t="shared" si="30"/>
        <v>12</v>
      </c>
      <c r="U698" s="36">
        <f t="shared" si="31"/>
        <v>0.15789473684210525</v>
      </c>
      <c r="W698" s="20">
        <f t="shared" si="32"/>
        <v>497117</v>
      </c>
    </row>
    <row r="699" spans="1:23" x14ac:dyDescent="0.2">
      <c r="A699" s="20">
        <v>497</v>
      </c>
      <c r="B699" s="2">
        <v>497117024</v>
      </c>
      <c r="C699" s="5" t="s">
        <v>80</v>
      </c>
      <c r="D699" s="50">
        <v>0</v>
      </c>
      <c r="E699" s="50">
        <v>0</v>
      </c>
      <c r="F699" s="50">
        <v>0</v>
      </c>
      <c r="G699" s="50">
        <v>11</v>
      </c>
      <c r="H699" s="50">
        <v>2</v>
      </c>
      <c r="I699" s="50">
        <v>1</v>
      </c>
      <c r="J699" s="50">
        <v>0.5625</v>
      </c>
      <c r="K699" s="50"/>
      <c r="L699" s="50">
        <v>0</v>
      </c>
      <c r="M699" s="50">
        <v>0</v>
      </c>
      <c r="N699" s="50">
        <v>1</v>
      </c>
      <c r="O699" s="50">
        <v>0</v>
      </c>
      <c r="P699" s="13">
        <v>2</v>
      </c>
      <c r="Q699" s="13">
        <v>1</v>
      </c>
      <c r="R699" s="13">
        <v>15</v>
      </c>
      <c r="T699" s="35">
        <f t="shared" si="30"/>
        <v>3</v>
      </c>
      <c r="U699" s="36">
        <f t="shared" si="31"/>
        <v>0.2</v>
      </c>
      <c r="W699" s="20">
        <f t="shared" si="32"/>
        <v>497117</v>
      </c>
    </row>
    <row r="700" spans="1:23" x14ac:dyDescent="0.2">
      <c r="A700" s="20">
        <v>497</v>
      </c>
      <c r="B700" s="2">
        <v>497117061</v>
      </c>
      <c r="C700" s="5" t="s">
        <v>80</v>
      </c>
      <c r="D700" s="50">
        <v>0</v>
      </c>
      <c r="E700" s="50">
        <v>0</v>
      </c>
      <c r="F700" s="50">
        <v>4</v>
      </c>
      <c r="G700" s="50">
        <v>2</v>
      </c>
      <c r="H700" s="50">
        <v>0</v>
      </c>
      <c r="I700" s="50">
        <v>2</v>
      </c>
      <c r="J700" s="50">
        <v>0.33750000000000002</v>
      </c>
      <c r="K700" s="50"/>
      <c r="L700" s="50">
        <v>0</v>
      </c>
      <c r="M700" s="50">
        <v>0</v>
      </c>
      <c r="N700" s="50">
        <v>1</v>
      </c>
      <c r="O700" s="50">
        <v>0</v>
      </c>
      <c r="P700" s="13">
        <v>2</v>
      </c>
      <c r="Q700" s="13">
        <v>0</v>
      </c>
      <c r="R700" s="13">
        <v>9</v>
      </c>
      <c r="T700" s="35">
        <f t="shared" si="30"/>
        <v>2</v>
      </c>
      <c r="U700" s="36">
        <f t="shared" si="31"/>
        <v>0.22222222222222221</v>
      </c>
      <c r="W700" s="20">
        <f t="shared" si="32"/>
        <v>497117</v>
      </c>
    </row>
    <row r="701" spans="1:23" x14ac:dyDescent="0.2">
      <c r="A701" s="20">
        <v>497</v>
      </c>
      <c r="B701" s="2">
        <v>497117068</v>
      </c>
      <c r="C701" s="5" t="s">
        <v>80</v>
      </c>
      <c r="D701" s="50">
        <v>0</v>
      </c>
      <c r="E701" s="50">
        <v>0</v>
      </c>
      <c r="F701" s="50">
        <v>0</v>
      </c>
      <c r="G701" s="50">
        <v>1</v>
      </c>
      <c r="H701" s="50">
        <v>0</v>
      </c>
      <c r="I701" s="50">
        <v>0</v>
      </c>
      <c r="J701" s="50">
        <v>3.7499999999999999E-2</v>
      </c>
      <c r="K701" s="50"/>
      <c r="L701" s="50">
        <v>0</v>
      </c>
      <c r="M701" s="50">
        <v>0</v>
      </c>
      <c r="N701" s="50">
        <v>0</v>
      </c>
      <c r="O701" s="50">
        <v>0</v>
      </c>
      <c r="P701" s="13">
        <v>0</v>
      </c>
      <c r="Q701" s="13">
        <v>0</v>
      </c>
      <c r="R701" s="13">
        <v>1</v>
      </c>
      <c r="T701" s="35">
        <f t="shared" si="30"/>
        <v>0</v>
      </c>
      <c r="U701" s="36">
        <f t="shared" si="31"/>
        <v>0</v>
      </c>
      <c r="W701" s="20">
        <f t="shared" si="32"/>
        <v>497117</v>
      </c>
    </row>
    <row r="702" spans="1:23" x14ac:dyDescent="0.2">
      <c r="A702" s="20">
        <v>497</v>
      </c>
      <c r="B702" s="2">
        <v>497117074</v>
      </c>
      <c r="C702" s="5" t="s">
        <v>80</v>
      </c>
      <c r="D702" s="50">
        <v>0</v>
      </c>
      <c r="E702" s="50">
        <v>0</v>
      </c>
      <c r="F702" s="50">
        <v>2</v>
      </c>
      <c r="G702" s="50">
        <v>2</v>
      </c>
      <c r="H702" s="50">
        <v>0</v>
      </c>
      <c r="I702" s="50">
        <v>0</v>
      </c>
      <c r="J702" s="50">
        <v>0.1875</v>
      </c>
      <c r="K702" s="50"/>
      <c r="L702" s="50">
        <v>0</v>
      </c>
      <c r="M702" s="50">
        <v>0</v>
      </c>
      <c r="N702" s="50">
        <v>1</v>
      </c>
      <c r="O702" s="50">
        <v>0</v>
      </c>
      <c r="P702" s="13">
        <v>0</v>
      </c>
      <c r="Q702" s="13">
        <v>0</v>
      </c>
      <c r="R702" s="13">
        <v>5</v>
      </c>
      <c r="T702" s="35">
        <f t="shared" si="30"/>
        <v>0</v>
      </c>
      <c r="U702" s="36">
        <f t="shared" si="31"/>
        <v>0</v>
      </c>
      <c r="W702" s="20">
        <f t="shared" si="32"/>
        <v>497117</v>
      </c>
    </row>
    <row r="703" spans="1:23" x14ac:dyDescent="0.2">
      <c r="A703" s="20">
        <v>497</v>
      </c>
      <c r="B703" s="2">
        <v>497117086</v>
      </c>
      <c r="C703" s="5" t="s">
        <v>80</v>
      </c>
      <c r="D703" s="50">
        <v>0</v>
      </c>
      <c r="E703" s="50">
        <v>0</v>
      </c>
      <c r="F703" s="50">
        <v>3</v>
      </c>
      <c r="G703" s="50">
        <v>16</v>
      </c>
      <c r="H703" s="50">
        <v>2</v>
      </c>
      <c r="I703" s="50">
        <v>0</v>
      </c>
      <c r="J703" s="50">
        <v>0.82499999999999996</v>
      </c>
      <c r="K703" s="50"/>
      <c r="L703" s="50">
        <v>0</v>
      </c>
      <c r="M703" s="50">
        <v>0</v>
      </c>
      <c r="N703" s="50">
        <v>1</v>
      </c>
      <c r="O703" s="50">
        <v>0</v>
      </c>
      <c r="P703" s="13">
        <v>3</v>
      </c>
      <c r="Q703" s="13">
        <v>1</v>
      </c>
      <c r="R703" s="13">
        <v>22</v>
      </c>
      <c r="T703" s="35">
        <f t="shared" si="30"/>
        <v>4</v>
      </c>
      <c r="U703" s="36">
        <f t="shared" si="31"/>
        <v>0.18181818181818182</v>
      </c>
      <c r="W703" s="20">
        <f t="shared" si="32"/>
        <v>497117</v>
      </c>
    </row>
    <row r="704" spans="1:23" x14ac:dyDescent="0.2">
      <c r="A704" s="20">
        <v>497</v>
      </c>
      <c r="B704" s="2">
        <v>497117087</v>
      </c>
      <c r="C704" s="5" t="s">
        <v>80</v>
      </c>
      <c r="D704" s="50">
        <v>0</v>
      </c>
      <c r="E704" s="50">
        <v>0</v>
      </c>
      <c r="F704" s="50">
        <v>0</v>
      </c>
      <c r="G704" s="50">
        <v>0</v>
      </c>
      <c r="H704" s="50">
        <v>0</v>
      </c>
      <c r="I704" s="50">
        <v>2</v>
      </c>
      <c r="J704" s="50">
        <v>7.4999999999999997E-2</v>
      </c>
      <c r="K704" s="50"/>
      <c r="L704" s="50">
        <v>0</v>
      </c>
      <c r="M704" s="50">
        <v>0</v>
      </c>
      <c r="N704" s="50">
        <v>0</v>
      </c>
      <c r="O704" s="50">
        <v>0</v>
      </c>
      <c r="P704" s="13">
        <v>0</v>
      </c>
      <c r="Q704" s="13">
        <v>0</v>
      </c>
      <c r="R704" s="13">
        <v>2</v>
      </c>
      <c r="T704" s="35">
        <f t="shared" si="30"/>
        <v>0</v>
      </c>
      <c r="U704" s="36">
        <f t="shared" si="31"/>
        <v>0</v>
      </c>
      <c r="W704" s="20">
        <f t="shared" si="32"/>
        <v>497117</v>
      </c>
    </row>
    <row r="705" spans="1:23" x14ac:dyDescent="0.2">
      <c r="A705" s="20">
        <v>497</v>
      </c>
      <c r="B705" s="2">
        <v>497117111</v>
      </c>
      <c r="C705" s="5" t="s">
        <v>80</v>
      </c>
      <c r="D705" s="50">
        <v>0</v>
      </c>
      <c r="E705" s="50">
        <v>0</v>
      </c>
      <c r="F705" s="50">
        <v>1</v>
      </c>
      <c r="G705" s="50">
        <v>8</v>
      </c>
      <c r="H705" s="50">
        <v>3</v>
      </c>
      <c r="I705" s="50">
        <v>0</v>
      </c>
      <c r="J705" s="50">
        <v>0.45</v>
      </c>
      <c r="K705" s="50"/>
      <c r="L705" s="50">
        <v>0</v>
      </c>
      <c r="M705" s="50">
        <v>0</v>
      </c>
      <c r="N705" s="50">
        <v>0</v>
      </c>
      <c r="O705" s="50">
        <v>0</v>
      </c>
      <c r="P705" s="13">
        <v>3</v>
      </c>
      <c r="Q705" s="13">
        <v>0</v>
      </c>
      <c r="R705" s="13">
        <v>12</v>
      </c>
      <c r="T705" s="35">
        <f t="shared" si="30"/>
        <v>3</v>
      </c>
      <c r="U705" s="36">
        <f t="shared" si="31"/>
        <v>0.25</v>
      </c>
      <c r="W705" s="20">
        <f t="shared" si="32"/>
        <v>497117</v>
      </c>
    </row>
    <row r="706" spans="1:23" x14ac:dyDescent="0.2">
      <c r="A706" s="20">
        <v>497</v>
      </c>
      <c r="B706" s="2">
        <v>497117114</v>
      </c>
      <c r="C706" s="5" t="s">
        <v>80</v>
      </c>
      <c r="D706" s="50">
        <v>0</v>
      </c>
      <c r="E706" s="50">
        <v>0</v>
      </c>
      <c r="F706" s="50">
        <v>5</v>
      </c>
      <c r="G706" s="50">
        <v>14</v>
      </c>
      <c r="H706" s="50">
        <v>5</v>
      </c>
      <c r="I706" s="50">
        <v>1</v>
      </c>
      <c r="J706" s="50">
        <v>0.9375</v>
      </c>
      <c r="K706" s="50"/>
      <c r="L706" s="50">
        <v>0</v>
      </c>
      <c r="M706" s="50">
        <v>0</v>
      </c>
      <c r="N706" s="50">
        <v>0</v>
      </c>
      <c r="O706" s="50">
        <v>0</v>
      </c>
      <c r="P706" s="13">
        <v>3</v>
      </c>
      <c r="Q706" s="13">
        <v>1</v>
      </c>
      <c r="R706" s="13">
        <v>25</v>
      </c>
      <c r="T706" s="35">
        <f t="shared" si="30"/>
        <v>4</v>
      </c>
      <c r="U706" s="36">
        <f t="shared" si="31"/>
        <v>0.16</v>
      </c>
      <c r="W706" s="20">
        <f t="shared" si="32"/>
        <v>497117</v>
      </c>
    </row>
    <row r="707" spans="1:23" x14ac:dyDescent="0.2">
      <c r="A707" s="20">
        <v>497</v>
      </c>
      <c r="B707" s="2">
        <v>497117117</v>
      </c>
      <c r="C707" s="5" t="s">
        <v>80</v>
      </c>
      <c r="D707" s="50">
        <v>0</v>
      </c>
      <c r="E707" s="50">
        <v>0</v>
      </c>
      <c r="F707" s="50">
        <v>1</v>
      </c>
      <c r="G707" s="50">
        <v>13</v>
      </c>
      <c r="H707" s="50">
        <v>4</v>
      </c>
      <c r="I707" s="50">
        <v>0</v>
      </c>
      <c r="J707" s="50">
        <v>0.78749999999999998</v>
      </c>
      <c r="K707" s="50"/>
      <c r="L707" s="50">
        <v>0</v>
      </c>
      <c r="M707" s="50">
        <v>0</v>
      </c>
      <c r="N707" s="50">
        <v>3</v>
      </c>
      <c r="O707" s="50">
        <v>0</v>
      </c>
      <c r="P707" s="13">
        <v>0</v>
      </c>
      <c r="Q707" s="13">
        <v>1</v>
      </c>
      <c r="R707" s="13">
        <v>21</v>
      </c>
      <c r="T707" s="35">
        <f t="shared" si="30"/>
        <v>1</v>
      </c>
      <c r="U707" s="36">
        <f t="shared" si="31"/>
        <v>4.7619047619047616E-2</v>
      </c>
      <c r="W707" s="20">
        <f t="shared" si="32"/>
        <v>497117</v>
      </c>
    </row>
    <row r="708" spans="1:23" x14ac:dyDescent="0.2">
      <c r="A708" s="20">
        <v>497</v>
      </c>
      <c r="B708" s="2">
        <v>497117137</v>
      </c>
      <c r="C708" s="5" t="s">
        <v>80</v>
      </c>
      <c r="D708" s="50">
        <v>0</v>
      </c>
      <c r="E708" s="50">
        <v>0</v>
      </c>
      <c r="F708" s="50">
        <v>1</v>
      </c>
      <c r="G708" s="50">
        <v>16</v>
      </c>
      <c r="H708" s="50">
        <v>4</v>
      </c>
      <c r="I708" s="50">
        <v>1</v>
      </c>
      <c r="J708" s="50">
        <v>0.82499999999999996</v>
      </c>
      <c r="K708" s="50"/>
      <c r="L708" s="50">
        <v>0</v>
      </c>
      <c r="M708" s="50">
        <v>0</v>
      </c>
      <c r="N708" s="50">
        <v>0</v>
      </c>
      <c r="O708" s="50">
        <v>0</v>
      </c>
      <c r="P708" s="13">
        <v>3</v>
      </c>
      <c r="Q708" s="13">
        <v>0</v>
      </c>
      <c r="R708" s="13">
        <v>22</v>
      </c>
      <c r="T708" s="35">
        <f t="shared" si="30"/>
        <v>3</v>
      </c>
      <c r="U708" s="36">
        <f t="shared" si="31"/>
        <v>0.13636363636363635</v>
      </c>
      <c r="W708" s="20">
        <f t="shared" si="32"/>
        <v>497117</v>
      </c>
    </row>
    <row r="709" spans="1:23" x14ac:dyDescent="0.2">
      <c r="A709" s="20">
        <v>497</v>
      </c>
      <c r="B709" s="2">
        <v>497117154</v>
      </c>
      <c r="C709" s="5" t="s">
        <v>80</v>
      </c>
      <c r="D709" s="50">
        <v>0</v>
      </c>
      <c r="E709" s="50">
        <v>0</v>
      </c>
      <c r="F709" s="50">
        <v>0</v>
      </c>
      <c r="G709" s="50">
        <v>1</v>
      </c>
      <c r="H709" s="50">
        <v>0</v>
      </c>
      <c r="I709" s="50">
        <v>0</v>
      </c>
      <c r="J709" s="50">
        <v>3.7499999999999999E-2</v>
      </c>
      <c r="K709" s="50"/>
      <c r="L709" s="50">
        <v>0</v>
      </c>
      <c r="M709" s="50">
        <v>0</v>
      </c>
      <c r="N709" s="50">
        <v>0</v>
      </c>
      <c r="O709" s="50">
        <v>0</v>
      </c>
      <c r="P709" s="13">
        <v>0</v>
      </c>
      <c r="Q709" s="13">
        <v>0</v>
      </c>
      <c r="R709" s="13">
        <v>1</v>
      </c>
      <c r="T709" s="35">
        <f t="shared" si="30"/>
        <v>0</v>
      </c>
      <c r="U709" s="36">
        <f t="shared" si="31"/>
        <v>0</v>
      </c>
      <c r="W709" s="20">
        <f t="shared" si="32"/>
        <v>497117</v>
      </c>
    </row>
    <row r="710" spans="1:23" x14ac:dyDescent="0.2">
      <c r="A710" s="20">
        <v>497</v>
      </c>
      <c r="B710" s="2">
        <v>497117159</v>
      </c>
      <c r="C710" s="5" t="s">
        <v>80</v>
      </c>
      <c r="D710" s="50">
        <v>0</v>
      </c>
      <c r="E710" s="50">
        <v>0</v>
      </c>
      <c r="F710" s="50">
        <v>0</v>
      </c>
      <c r="G710" s="50">
        <v>1</v>
      </c>
      <c r="H710" s="50">
        <v>2</v>
      </c>
      <c r="I710" s="50">
        <v>1</v>
      </c>
      <c r="J710" s="50">
        <v>0.15</v>
      </c>
      <c r="K710" s="50"/>
      <c r="L710" s="50">
        <v>0</v>
      </c>
      <c r="M710" s="50">
        <v>0</v>
      </c>
      <c r="N710" s="50">
        <v>0</v>
      </c>
      <c r="O710" s="50">
        <v>0</v>
      </c>
      <c r="P710" s="13">
        <v>0</v>
      </c>
      <c r="Q710" s="13">
        <v>0</v>
      </c>
      <c r="R710" s="13">
        <v>4</v>
      </c>
      <c r="T710" s="35">
        <f t="shared" si="30"/>
        <v>0</v>
      </c>
      <c r="U710" s="36">
        <f t="shared" si="31"/>
        <v>0</v>
      </c>
      <c r="W710" s="20">
        <f t="shared" si="32"/>
        <v>497117</v>
      </c>
    </row>
    <row r="711" spans="1:23" x14ac:dyDescent="0.2">
      <c r="A711" s="20">
        <v>497</v>
      </c>
      <c r="B711" s="2">
        <v>497117210</v>
      </c>
      <c r="C711" s="5" t="s">
        <v>80</v>
      </c>
      <c r="D711" s="50">
        <v>0</v>
      </c>
      <c r="E711" s="50">
        <v>0</v>
      </c>
      <c r="F711" s="50">
        <v>2</v>
      </c>
      <c r="G711" s="50">
        <v>29</v>
      </c>
      <c r="H711" s="50">
        <v>6</v>
      </c>
      <c r="I711" s="50">
        <v>5</v>
      </c>
      <c r="J711" s="50">
        <v>1.6125</v>
      </c>
      <c r="K711" s="50"/>
      <c r="L711" s="50">
        <v>0</v>
      </c>
      <c r="M711" s="50">
        <v>0</v>
      </c>
      <c r="N711" s="50">
        <v>1</v>
      </c>
      <c r="O711" s="50">
        <v>0</v>
      </c>
      <c r="P711" s="13">
        <v>1</v>
      </c>
      <c r="Q711" s="13">
        <v>1</v>
      </c>
      <c r="R711" s="13">
        <v>43</v>
      </c>
      <c r="T711" s="35">
        <f t="shared" si="30"/>
        <v>2</v>
      </c>
      <c r="U711" s="36">
        <f t="shared" si="31"/>
        <v>4.6511627906976744E-2</v>
      </c>
      <c r="W711" s="20">
        <f t="shared" si="32"/>
        <v>497117</v>
      </c>
    </row>
    <row r="712" spans="1:23" x14ac:dyDescent="0.2">
      <c r="A712" s="20">
        <v>497</v>
      </c>
      <c r="B712" s="2">
        <v>497117223</v>
      </c>
      <c r="C712" s="5" t="s">
        <v>80</v>
      </c>
      <c r="D712" s="50">
        <v>0</v>
      </c>
      <c r="E712" s="50">
        <v>0</v>
      </c>
      <c r="F712" s="50">
        <v>0</v>
      </c>
      <c r="G712" s="50">
        <v>1</v>
      </c>
      <c r="H712" s="50">
        <v>0</v>
      </c>
      <c r="I712" s="50">
        <v>0</v>
      </c>
      <c r="J712" s="50">
        <v>3.7499999999999999E-2</v>
      </c>
      <c r="K712" s="50"/>
      <c r="L712" s="50">
        <v>0</v>
      </c>
      <c r="M712" s="50">
        <v>0</v>
      </c>
      <c r="N712" s="50">
        <v>0</v>
      </c>
      <c r="O712" s="50">
        <v>0</v>
      </c>
      <c r="P712" s="13">
        <v>0</v>
      </c>
      <c r="Q712" s="13">
        <v>0</v>
      </c>
      <c r="R712" s="13">
        <v>1</v>
      </c>
      <c r="T712" s="35">
        <f t="shared" si="30"/>
        <v>0</v>
      </c>
      <c r="U712" s="36">
        <f t="shared" si="31"/>
        <v>0</v>
      </c>
      <c r="W712" s="20">
        <f t="shared" si="32"/>
        <v>497117</v>
      </c>
    </row>
    <row r="713" spans="1:23" x14ac:dyDescent="0.2">
      <c r="A713" s="20">
        <v>497</v>
      </c>
      <c r="B713" s="2">
        <v>497117278</v>
      </c>
      <c r="C713" s="5" t="s">
        <v>80</v>
      </c>
      <c r="D713" s="50">
        <v>0</v>
      </c>
      <c r="E713" s="50">
        <v>0</v>
      </c>
      <c r="F713" s="50">
        <v>2</v>
      </c>
      <c r="G713" s="50">
        <v>23</v>
      </c>
      <c r="H713" s="50">
        <v>14</v>
      </c>
      <c r="I713" s="50">
        <v>0</v>
      </c>
      <c r="J713" s="50">
        <v>1.4624999999999999</v>
      </c>
      <c r="K713" s="50"/>
      <c r="L713" s="50">
        <v>0</v>
      </c>
      <c r="M713" s="50">
        <v>0</v>
      </c>
      <c r="N713" s="50">
        <v>0</v>
      </c>
      <c r="O713" s="50">
        <v>0</v>
      </c>
      <c r="P713" s="13">
        <v>1</v>
      </c>
      <c r="Q713" s="13">
        <v>1</v>
      </c>
      <c r="R713" s="13">
        <v>39</v>
      </c>
      <c r="T713" s="35">
        <f t="shared" si="30"/>
        <v>2</v>
      </c>
      <c r="U713" s="36">
        <f t="shared" si="31"/>
        <v>5.128205128205128E-2</v>
      </c>
      <c r="W713" s="20">
        <f t="shared" si="32"/>
        <v>497117</v>
      </c>
    </row>
    <row r="714" spans="1:23" x14ac:dyDescent="0.2">
      <c r="A714" s="20">
        <v>497</v>
      </c>
      <c r="B714" s="2">
        <v>497117281</v>
      </c>
      <c r="C714" s="5" t="s">
        <v>80</v>
      </c>
      <c r="D714" s="50">
        <v>0</v>
      </c>
      <c r="E714" s="50">
        <v>0</v>
      </c>
      <c r="F714" s="50">
        <v>2</v>
      </c>
      <c r="G714" s="50">
        <v>13</v>
      </c>
      <c r="H714" s="50">
        <v>12</v>
      </c>
      <c r="I714" s="50">
        <v>6</v>
      </c>
      <c r="J714" s="50">
        <v>1.2375</v>
      </c>
      <c r="K714" s="50"/>
      <c r="L714" s="50">
        <v>0</v>
      </c>
      <c r="M714" s="50">
        <v>0</v>
      </c>
      <c r="N714" s="50">
        <v>0</v>
      </c>
      <c r="O714" s="50">
        <v>0</v>
      </c>
      <c r="P714" s="13">
        <v>16</v>
      </c>
      <c r="Q714" s="13">
        <v>6</v>
      </c>
      <c r="R714" s="13">
        <v>33</v>
      </c>
      <c r="T714" s="35">
        <f t="shared" ref="T714:T777" si="33">P714+Q714</f>
        <v>22</v>
      </c>
      <c r="U714" s="36">
        <f t="shared" ref="U714:U777" si="34">T714/R714</f>
        <v>0.66666666666666663</v>
      </c>
      <c r="W714" s="20">
        <f t="shared" si="32"/>
        <v>497117</v>
      </c>
    </row>
    <row r="715" spans="1:23" x14ac:dyDescent="0.2">
      <c r="A715" s="20">
        <v>497</v>
      </c>
      <c r="B715" s="2">
        <v>497117289</v>
      </c>
      <c r="C715" s="5" t="s">
        <v>80</v>
      </c>
      <c r="D715" s="50">
        <v>0</v>
      </c>
      <c r="E715" s="50">
        <v>0</v>
      </c>
      <c r="F715" s="50">
        <v>0</v>
      </c>
      <c r="G715" s="50">
        <v>0</v>
      </c>
      <c r="H715" s="50">
        <v>1</v>
      </c>
      <c r="I715" s="50">
        <v>0</v>
      </c>
      <c r="J715" s="50">
        <v>3.7499999999999999E-2</v>
      </c>
      <c r="K715" s="50"/>
      <c r="L715" s="50">
        <v>0</v>
      </c>
      <c r="M715" s="50">
        <v>0</v>
      </c>
      <c r="N715" s="50">
        <v>0</v>
      </c>
      <c r="O715" s="50">
        <v>0</v>
      </c>
      <c r="P715" s="13">
        <v>0</v>
      </c>
      <c r="Q715" s="13">
        <v>0</v>
      </c>
      <c r="R715" s="13">
        <v>1</v>
      </c>
      <c r="T715" s="35">
        <f t="shared" si="33"/>
        <v>0</v>
      </c>
      <c r="U715" s="36">
        <f t="shared" si="34"/>
        <v>0</v>
      </c>
      <c r="W715" s="20">
        <f t="shared" ref="W715:W778" si="35">VALUE(IF($B715&lt;499999999,MID($B715,1,3)*1000+MID($B715,4,3),MID($B715,1,4)*1000+MID($B715,5,3)))</f>
        <v>497117</v>
      </c>
    </row>
    <row r="716" spans="1:23" x14ac:dyDescent="0.2">
      <c r="A716" s="20">
        <v>497</v>
      </c>
      <c r="B716" s="2">
        <v>497117325</v>
      </c>
      <c r="C716" s="5" t="s">
        <v>80</v>
      </c>
      <c r="D716" s="50">
        <v>0</v>
      </c>
      <c r="E716" s="50">
        <v>0</v>
      </c>
      <c r="F716" s="50">
        <v>1</v>
      </c>
      <c r="G716" s="50">
        <v>3</v>
      </c>
      <c r="H716" s="50">
        <v>2</v>
      </c>
      <c r="I716" s="50">
        <v>0</v>
      </c>
      <c r="J716" s="50">
        <v>0.22500000000000001</v>
      </c>
      <c r="K716" s="50"/>
      <c r="L716" s="50">
        <v>0</v>
      </c>
      <c r="M716" s="50">
        <v>0</v>
      </c>
      <c r="N716" s="50">
        <v>0</v>
      </c>
      <c r="O716" s="50">
        <v>0</v>
      </c>
      <c r="P716" s="13">
        <v>0</v>
      </c>
      <c r="Q716" s="13">
        <v>0</v>
      </c>
      <c r="R716" s="13">
        <v>6</v>
      </c>
      <c r="T716" s="35">
        <f t="shared" si="33"/>
        <v>0</v>
      </c>
      <c r="U716" s="36">
        <f t="shared" si="34"/>
        <v>0</v>
      </c>
      <c r="W716" s="20">
        <f t="shared" si="35"/>
        <v>497117</v>
      </c>
    </row>
    <row r="717" spans="1:23" x14ac:dyDescent="0.2">
      <c r="A717" s="20">
        <v>497</v>
      </c>
      <c r="B717" s="2">
        <v>497117327</v>
      </c>
      <c r="C717" s="5" t="s">
        <v>80</v>
      </c>
      <c r="D717" s="50">
        <v>0</v>
      </c>
      <c r="E717" s="50">
        <v>0</v>
      </c>
      <c r="F717" s="50">
        <v>0</v>
      </c>
      <c r="G717" s="50">
        <v>1</v>
      </c>
      <c r="H717" s="50">
        <v>0</v>
      </c>
      <c r="I717" s="50">
        <v>0</v>
      </c>
      <c r="J717" s="50">
        <v>3.7499999999999999E-2</v>
      </c>
      <c r="K717" s="50"/>
      <c r="L717" s="50">
        <v>0</v>
      </c>
      <c r="M717" s="50">
        <v>0</v>
      </c>
      <c r="N717" s="50">
        <v>0</v>
      </c>
      <c r="O717" s="50">
        <v>0</v>
      </c>
      <c r="P717" s="13">
        <v>0</v>
      </c>
      <c r="Q717" s="13">
        <v>0</v>
      </c>
      <c r="R717" s="13">
        <v>1</v>
      </c>
      <c r="T717" s="35">
        <f t="shared" si="33"/>
        <v>0</v>
      </c>
      <c r="U717" s="36">
        <f t="shared" si="34"/>
        <v>0</v>
      </c>
      <c r="W717" s="20">
        <f t="shared" si="35"/>
        <v>497117</v>
      </c>
    </row>
    <row r="718" spans="1:23" x14ac:dyDescent="0.2">
      <c r="A718" s="20">
        <v>497</v>
      </c>
      <c r="B718" s="2">
        <v>497117332</v>
      </c>
      <c r="C718" s="5" t="s">
        <v>80</v>
      </c>
      <c r="D718" s="50">
        <v>0</v>
      </c>
      <c r="E718" s="50">
        <v>0</v>
      </c>
      <c r="F718" s="50">
        <v>0</v>
      </c>
      <c r="G718" s="50">
        <v>1</v>
      </c>
      <c r="H718" s="50">
        <v>1</v>
      </c>
      <c r="I718" s="50">
        <v>1</v>
      </c>
      <c r="J718" s="50">
        <v>0.1125</v>
      </c>
      <c r="K718" s="50"/>
      <c r="L718" s="50">
        <v>0</v>
      </c>
      <c r="M718" s="50">
        <v>0</v>
      </c>
      <c r="N718" s="50">
        <v>0</v>
      </c>
      <c r="O718" s="50">
        <v>0</v>
      </c>
      <c r="P718" s="13">
        <v>0</v>
      </c>
      <c r="Q718" s="13">
        <v>0</v>
      </c>
      <c r="R718" s="13">
        <v>3</v>
      </c>
      <c r="T718" s="35">
        <f t="shared" si="33"/>
        <v>0</v>
      </c>
      <c r="U718" s="36">
        <f t="shared" si="34"/>
        <v>0</v>
      </c>
      <c r="W718" s="20">
        <f t="shared" si="35"/>
        <v>497117</v>
      </c>
    </row>
    <row r="719" spans="1:23" x14ac:dyDescent="0.2">
      <c r="A719" s="20">
        <v>497</v>
      </c>
      <c r="B719" s="2">
        <v>497117337</v>
      </c>
      <c r="C719" s="5" t="s">
        <v>80</v>
      </c>
      <c r="D719" s="50">
        <v>0</v>
      </c>
      <c r="E719" s="50">
        <v>0</v>
      </c>
      <c r="F719" s="50">
        <v>0</v>
      </c>
      <c r="G719" s="50">
        <v>1</v>
      </c>
      <c r="H719" s="50">
        <v>0</v>
      </c>
      <c r="I719" s="50">
        <v>0</v>
      </c>
      <c r="J719" s="50">
        <v>3.7499999999999999E-2</v>
      </c>
      <c r="K719" s="50"/>
      <c r="L719" s="50">
        <v>0</v>
      </c>
      <c r="M719" s="50">
        <v>0</v>
      </c>
      <c r="N719" s="50">
        <v>0</v>
      </c>
      <c r="O719" s="50">
        <v>0</v>
      </c>
      <c r="P719" s="13">
        <v>0</v>
      </c>
      <c r="Q719" s="13">
        <v>0</v>
      </c>
      <c r="R719" s="13">
        <v>1</v>
      </c>
      <c r="T719" s="35">
        <f t="shared" si="33"/>
        <v>0</v>
      </c>
      <c r="U719" s="36">
        <f t="shared" si="34"/>
        <v>0</v>
      </c>
      <c r="W719" s="20">
        <f t="shared" si="35"/>
        <v>497117</v>
      </c>
    </row>
    <row r="720" spans="1:23" x14ac:dyDescent="0.2">
      <c r="A720" s="20">
        <v>497</v>
      </c>
      <c r="B720" s="2">
        <v>497117605</v>
      </c>
      <c r="C720" s="5" t="s">
        <v>80</v>
      </c>
      <c r="D720" s="50">
        <v>0</v>
      </c>
      <c r="E720" s="50">
        <v>0</v>
      </c>
      <c r="F720" s="50">
        <v>0</v>
      </c>
      <c r="G720" s="50">
        <v>0</v>
      </c>
      <c r="H720" s="50">
        <v>11</v>
      </c>
      <c r="I720" s="50">
        <v>5</v>
      </c>
      <c r="J720" s="50">
        <v>0.6</v>
      </c>
      <c r="K720" s="50"/>
      <c r="L720" s="50">
        <v>0</v>
      </c>
      <c r="M720" s="50">
        <v>0</v>
      </c>
      <c r="N720" s="50">
        <v>0</v>
      </c>
      <c r="O720" s="50">
        <v>0</v>
      </c>
      <c r="P720" s="13">
        <v>3</v>
      </c>
      <c r="Q720" s="13">
        <v>1</v>
      </c>
      <c r="R720" s="13">
        <v>16</v>
      </c>
      <c r="T720" s="35">
        <f t="shared" si="33"/>
        <v>4</v>
      </c>
      <c r="U720" s="36">
        <f t="shared" si="34"/>
        <v>0.25</v>
      </c>
      <c r="W720" s="20">
        <f t="shared" si="35"/>
        <v>497117</v>
      </c>
    </row>
    <row r="721" spans="1:23" x14ac:dyDescent="0.2">
      <c r="A721" s="20">
        <v>497</v>
      </c>
      <c r="B721" s="2">
        <v>497117615</v>
      </c>
      <c r="C721" s="5" t="s">
        <v>80</v>
      </c>
      <c r="D721" s="50">
        <v>0</v>
      </c>
      <c r="E721" s="50">
        <v>0</v>
      </c>
      <c r="F721" s="50">
        <v>1</v>
      </c>
      <c r="G721" s="50">
        <v>0</v>
      </c>
      <c r="H721" s="50">
        <v>0</v>
      </c>
      <c r="I721" s="50">
        <v>0</v>
      </c>
      <c r="J721" s="50">
        <v>3.7499999999999999E-2</v>
      </c>
      <c r="K721" s="50"/>
      <c r="L721" s="50">
        <v>0</v>
      </c>
      <c r="M721" s="50">
        <v>0</v>
      </c>
      <c r="N721" s="50">
        <v>0</v>
      </c>
      <c r="O721" s="50">
        <v>0</v>
      </c>
      <c r="P721" s="13">
        <v>0</v>
      </c>
      <c r="Q721" s="13">
        <v>0</v>
      </c>
      <c r="R721" s="13">
        <v>1</v>
      </c>
      <c r="T721" s="35">
        <f t="shared" si="33"/>
        <v>0</v>
      </c>
      <c r="U721" s="36">
        <f t="shared" si="34"/>
        <v>0</v>
      </c>
      <c r="W721" s="20">
        <f t="shared" si="35"/>
        <v>497117</v>
      </c>
    </row>
    <row r="722" spans="1:23" x14ac:dyDescent="0.2">
      <c r="A722" s="20">
        <v>497</v>
      </c>
      <c r="B722" s="2">
        <v>497117635</v>
      </c>
      <c r="C722" s="5" t="s">
        <v>80</v>
      </c>
      <c r="D722" s="50">
        <v>0</v>
      </c>
      <c r="E722" s="50">
        <v>0</v>
      </c>
      <c r="F722" s="50">
        <v>0</v>
      </c>
      <c r="G722" s="50">
        <v>0</v>
      </c>
      <c r="H722" s="50">
        <v>0</v>
      </c>
      <c r="I722" s="50">
        <v>1</v>
      </c>
      <c r="J722" s="50">
        <v>3.7499999999999999E-2</v>
      </c>
      <c r="K722" s="50"/>
      <c r="L722" s="50">
        <v>0</v>
      </c>
      <c r="M722" s="50">
        <v>0</v>
      </c>
      <c r="N722" s="50">
        <v>0</v>
      </c>
      <c r="O722" s="50">
        <v>0</v>
      </c>
      <c r="P722" s="13">
        <v>0</v>
      </c>
      <c r="Q722" s="13">
        <v>0</v>
      </c>
      <c r="R722" s="13">
        <v>1</v>
      </c>
      <c r="T722" s="35">
        <f t="shared" si="33"/>
        <v>0</v>
      </c>
      <c r="U722" s="36">
        <f t="shared" si="34"/>
        <v>0</v>
      </c>
      <c r="W722" s="20">
        <f t="shared" si="35"/>
        <v>497117</v>
      </c>
    </row>
    <row r="723" spans="1:23" x14ac:dyDescent="0.2">
      <c r="A723" s="20">
        <v>497</v>
      </c>
      <c r="B723" s="2">
        <v>497117670</v>
      </c>
      <c r="C723" s="5" t="s">
        <v>80</v>
      </c>
      <c r="D723" s="50">
        <v>0</v>
      </c>
      <c r="E723" s="50">
        <v>0</v>
      </c>
      <c r="F723" s="50">
        <v>0</v>
      </c>
      <c r="G723" s="50">
        <v>0</v>
      </c>
      <c r="H723" s="50">
        <v>1</v>
      </c>
      <c r="I723" s="50">
        <v>2</v>
      </c>
      <c r="J723" s="50">
        <v>0.1125</v>
      </c>
      <c r="K723" s="50"/>
      <c r="L723" s="50">
        <v>0</v>
      </c>
      <c r="M723" s="50">
        <v>0</v>
      </c>
      <c r="N723" s="50">
        <v>0</v>
      </c>
      <c r="O723" s="50">
        <v>0</v>
      </c>
      <c r="P723" s="13">
        <v>0</v>
      </c>
      <c r="Q723" s="13">
        <v>0</v>
      </c>
      <c r="R723" s="13">
        <v>3</v>
      </c>
      <c r="T723" s="35">
        <f t="shared" si="33"/>
        <v>0</v>
      </c>
      <c r="U723" s="36">
        <f t="shared" si="34"/>
        <v>0</v>
      </c>
      <c r="W723" s="20">
        <f t="shared" si="35"/>
        <v>497117</v>
      </c>
    </row>
    <row r="724" spans="1:23" x14ac:dyDescent="0.2">
      <c r="A724" s="20">
        <v>497</v>
      </c>
      <c r="B724" s="2">
        <v>497117674</v>
      </c>
      <c r="C724" s="5" t="s">
        <v>80</v>
      </c>
      <c r="D724" s="50">
        <v>0</v>
      </c>
      <c r="E724" s="50">
        <v>0</v>
      </c>
      <c r="F724" s="50">
        <v>3</v>
      </c>
      <c r="G724" s="50">
        <v>12</v>
      </c>
      <c r="H724" s="50">
        <v>2</v>
      </c>
      <c r="I724" s="50">
        <v>1</v>
      </c>
      <c r="J724" s="50">
        <v>0.67500000000000004</v>
      </c>
      <c r="K724" s="50"/>
      <c r="L724" s="50">
        <v>0</v>
      </c>
      <c r="M724" s="50">
        <v>0</v>
      </c>
      <c r="N724" s="50">
        <v>0</v>
      </c>
      <c r="O724" s="50">
        <v>0</v>
      </c>
      <c r="P724" s="13">
        <v>0</v>
      </c>
      <c r="Q724" s="13">
        <v>0</v>
      </c>
      <c r="R724" s="13">
        <v>18</v>
      </c>
      <c r="T724" s="35">
        <f t="shared" si="33"/>
        <v>0</v>
      </c>
      <c r="U724" s="36">
        <f t="shared" si="34"/>
        <v>0</v>
      </c>
      <c r="W724" s="20">
        <f t="shared" si="35"/>
        <v>497117</v>
      </c>
    </row>
    <row r="725" spans="1:23" x14ac:dyDescent="0.2">
      <c r="A725" s="20">
        <v>497</v>
      </c>
      <c r="B725" s="2">
        <v>497117683</v>
      </c>
      <c r="C725" s="5" t="s">
        <v>80</v>
      </c>
      <c r="D725" s="50">
        <v>0</v>
      </c>
      <c r="E725" s="50">
        <v>0</v>
      </c>
      <c r="F725" s="50">
        <v>0</v>
      </c>
      <c r="G725" s="50">
        <v>0</v>
      </c>
      <c r="H725" s="50">
        <v>1</v>
      </c>
      <c r="I725" s="50">
        <v>0</v>
      </c>
      <c r="J725" s="50">
        <v>3.7499999999999999E-2</v>
      </c>
      <c r="K725" s="50"/>
      <c r="L725" s="50">
        <v>0</v>
      </c>
      <c r="M725" s="50">
        <v>0</v>
      </c>
      <c r="N725" s="50">
        <v>0</v>
      </c>
      <c r="O725" s="50">
        <v>0</v>
      </c>
      <c r="P725" s="13">
        <v>0</v>
      </c>
      <c r="Q725" s="13">
        <v>0</v>
      </c>
      <c r="R725" s="13">
        <v>1</v>
      </c>
      <c r="T725" s="35">
        <f t="shared" si="33"/>
        <v>0</v>
      </c>
      <c r="U725" s="36">
        <f t="shared" si="34"/>
        <v>0</v>
      </c>
      <c r="W725" s="20">
        <f t="shared" si="35"/>
        <v>497117</v>
      </c>
    </row>
    <row r="726" spans="1:23" x14ac:dyDescent="0.2">
      <c r="A726" s="20">
        <v>497</v>
      </c>
      <c r="B726" s="2">
        <v>497117717</v>
      </c>
      <c r="C726" s="5" t="s">
        <v>80</v>
      </c>
      <c r="D726" s="50">
        <v>0</v>
      </c>
      <c r="E726" s="50">
        <v>0</v>
      </c>
      <c r="F726" s="50">
        <v>0</v>
      </c>
      <c r="G726" s="50">
        <v>0</v>
      </c>
      <c r="H726" s="50">
        <v>1</v>
      </c>
      <c r="I726" s="50">
        <v>0</v>
      </c>
      <c r="J726" s="50">
        <v>3.7499999999999999E-2</v>
      </c>
      <c r="K726" s="50"/>
      <c r="L726" s="50">
        <v>0</v>
      </c>
      <c r="M726" s="50">
        <v>0</v>
      </c>
      <c r="N726" s="50">
        <v>0</v>
      </c>
      <c r="O726" s="50">
        <v>0</v>
      </c>
      <c r="P726" s="13">
        <v>0</v>
      </c>
      <c r="Q726" s="13">
        <v>0</v>
      </c>
      <c r="R726" s="13">
        <v>1</v>
      </c>
      <c r="T726" s="35">
        <f t="shared" si="33"/>
        <v>0</v>
      </c>
      <c r="U726" s="36">
        <f t="shared" si="34"/>
        <v>0</v>
      </c>
      <c r="W726" s="20">
        <f t="shared" si="35"/>
        <v>497117</v>
      </c>
    </row>
    <row r="727" spans="1:23" x14ac:dyDescent="0.2">
      <c r="A727" s="20">
        <v>498</v>
      </c>
      <c r="B727" s="2">
        <v>498281137</v>
      </c>
      <c r="C727" s="5" t="s">
        <v>81</v>
      </c>
      <c r="D727" s="50">
        <v>0</v>
      </c>
      <c r="E727" s="50">
        <v>0</v>
      </c>
      <c r="F727" s="50">
        <v>0</v>
      </c>
      <c r="G727" s="50">
        <v>0</v>
      </c>
      <c r="H727" s="50">
        <v>1</v>
      </c>
      <c r="I727" s="50">
        <v>0</v>
      </c>
      <c r="J727" s="50">
        <v>3.7499999999999999E-2</v>
      </c>
      <c r="K727" s="50"/>
      <c r="L727" s="50">
        <v>0</v>
      </c>
      <c r="M727" s="50">
        <v>0</v>
      </c>
      <c r="N727" s="50">
        <v>0</v>
      </c>
      <c r="O727" s="50">
        <v>0</v>
      </c>
      <c r="P727" s="13">
        <v>1</v>
      </c>
      <c r="Q727" s="13">
        <v>0</v>
      </c>
      <c r="R727" s="13">
        <v>1</v>
      </c>
      <c r="T727" s="35">
        <f t="shared" si="33"/>
        <v>1</v>
      </c>
      <c r="U727" s="36">
        <f t="shared" si="34"/>
        <v>1</v>
      </c>
      <c r="W727" s="20">
        <f t="shared" si="35"/>
        <v>498281</v>
      </c>
    </row>
    <row r="728" spans="1:23" x14ac:dyDescent="0.2">
      <c r="A728" s="20">
        <v>498</v>
      </c>
      <c r="B728" s="2">
        <v>498281281</v>
      </c>
      <c r="C728" s="5" t="s">
        <v>81</v>
      </c>
      <c r="D728" s="50">
        <v>0</v>
      </c>
      <c r="E728" s="50">
        <v>0</v>
      </c>
      <c r="F728" s="50">
        <v>0</v>
      </c>
      <c r="G728" s="50">
        <v>76</v>
      </c>
      <c r="H728" s="50">
        <v>151</v>
      </c>
      <c r="I728" s="50">
        <v>0</v>
      </c>
      <c r="J728" s="50">
        <v>9.1875</v>
      </c>
      <c r="K728" s="50"/>
      <c r="L728" s="50">
        <v>0</v>
      </c>
      <c r="M728" s="50">
        <v>0</v>
      </c>
      <c r="N728" s="50">
        <v>18</v>
      </c>
      <c r="O728" s="50">
        <v>0</v>
      </c>
      <c r="P728" s="13">
        <v>204</v>
      </c>
      <c r="Q728" s="13">
        <v>0</v>
      </c>
      <c r="R728" s="13">
        <v>245</v>
      </c>
      <c r="T728" s="35">
        <f t="shared" si="33"/>
        <v>204</v>
      </c>
      <c r="U728" s="36">
        <f t="shared" si="34"/>
        <v>0.83265306122448979</v>
      </c>
      <c r="W728" s="20">
        <f t="shared" si="35"/>
        <v>498281</v>
      </c>
    </row>
    <row r="729" spans="1:23" x14ac:dyDescent="0.2">
      <c r="A729" s="20">
        <v>499</v>
      </c>
      <c r="B729" s="2">
        <v>499061005</v>
      </c>
      <c r="C729" s="5" t="s">
        <v>82</v>
      </c>
      <c r="D729" s="50">
        <v>0</v>
      </c>
      <c r="E729" s="50">
        <v>0</v>
      </c>
      <c r="F729" s="50">
        <v>0</v>
      </c>
      <c r="G729" s="50">
        <v>0</v>
      </c>
      <c r="H729" s="50">
        <v>1</v>
      </c>
      <c r="I729" s="50">
        <v>1</v>
      </c>
      <c r="J729" s="50">
        <v>0.1125</v>
      </c>
      <c r="K729" s="50"/>
      <c r="L729" s="50">
        <v>0</v>
      </c>
      <c r="M729" s="50">
        <v>0</v>
      </c>
      <c r="N729" s="50">
        <v>1</v>
      </c>
      <c r="O729" s="50">
        <v>0</v>
      </c>
      <c r="P729" s="13">
        <v>2</v>
      </c>
      <c r="Q729" s="13">
        <v>1</v>
      </c>
      <c r="R729" s="13">
        <v>3</v>
      </c>
      <c r="T729" s="35">
        <f t="shared" si="33"/>
        <v>3</v>
      </c>
      <c r="U729" s="36">
        <f t="shared" si="34"/>
        <v>1</v>
      </c>
      <c r="W729" s="20">
        <f t="shared" si="35"/>
        <v>499061</v>
      </c>
    </row>
    <row r="730" spans="1:23" x14ac:dyDescent="0.2">
      <c r="A730" s="20">
        <v>499</v>
      </c>
      <c r="B730" s="2">
        <v>499061061</v>
      </c>
      <c r="C730" s="5" t="s">
        <v>82</v>
      </c>
      <c r="D730" s="50">
        <v>0</v>
      </c>
      <c r="E730" s="50">
        <v>0</v>
      </c>
      <c r="F730" s="50">
        <v>0</v>
      </c>
      <c r="G730" s="50">
        <v>0</v>
      </c>
      <c r="H730" s="50">
        <v>47</v>
      </c>
      <c r="I730" s="50">
        <v>25</v>
      </c>
      <c r="J730" s="50">
        <v>2.8875000000000002</v>
      </c>
      <c r="K730" s="50"/>
      <c r="L730" s="50">
        <v>0</v>
      </c>
      <c r="M730" s="50">
        <v>0</v>
      </c>
      <c r="N730" s="50">
        <v>5</v>
      </c>
      <c r="O730" s="50">
        <v>0</v>
      </c>
      <c r="P730" s="13">
        <v>26</v>
      </c>
      <c r="Q730" s="13">
        <v>13</v>
      </c>
      <c r="R730" s="13">
        <v>77</v>
      </c>
      <c r="T730" s="35">
        <f t="shared" si="33"/>
        <v>39</v>
      </c>
      <c r="U730" s="36">
        <f t="shared" si="34"/>
        <v>0.50649350649350644</v>
      </c>
      <c r="W730" s="20">
        <f t="shared" si="35"/>
        <v>499061</v>
      </c>
    </row>
    <row r="731" spans="1:23" x14ac:dyDescent="0.2">
      <c r="A731" s="20">
        <v>499</v>
      </c>
      <c r="B731" s="2">
        <v>499061161</v>
      </c>
      <c r="C731" s="5" t="s">
        <v>82</v>
      </c>
      <c r="D731" s="50">
        <v>0</v>
      </c>
      <c r="E731" s="50">
        <v>0</v>
      </c>
      <c r="F731" s="50">
        <v>0</v>
      </c>
      <c r="G731" s="50">
        <v>0</v>
      </c>
      <c r="H731" s="50">
        <v>4</v>
      </c>
      <c r="I731" s="50">
        <v>11</v>
      </c>
      <c r="J731" s="50">
        <v>0.78749999999999998</v>
      </c>
      <c r="K731" s="50"/>
      <c r="L731" s="50">
        <v>0</v>
      </c>
      <c r="M731" s="50">
        <v>0</v>
      </c>
      <c r="N731" s="50">
        <v>6</v>
      </c>
      <c r="O731" s="50">
        <v>0</v>
      </c>
      <c r="P731" s="13">
        <v>9</v>
      </c>
      <c r="Q731" s="13">
        <v>11</v>
      </c>
      <c r="R731" s="13">
        <v>21</v>
      </c>
      <c r="T731" s="35">
        <f t="shared" si="33"/>
        <v>20</v>
      </c>
      <c r="U731" s="36">
        <f t="shared" si="34"/>
        <v>0.95238095238095233</v>
      </c>
      <c r="W731" s="20">
        <f t="shared" si="35"/>
        <v>499061</v>
      </c>
    </row>
    <row r="732" spans="1:23" x14ac:dyDescent="0.2">
      <c r="A732" s="20">
        <v>499</v>
      </c>
      <c r="B732" s="2">
        <v>499061281</v>
      </c>
      <c r="C732" s="5" t="s">
        <v>82</v>
      </c>
      <c r="D732" s="50">
        <v>0</v>
      </c>
      <c r="E732" s="50">
        <v>0</v>
      </c>
      <c r="F732" s="50">
        <v>0</v>
      </c>
      <c r="G732" s="50">
        <v>0</v>
      </c>
      <c r="H732" s="50">
        <v>104</v>
      </c>
      <c r="I732" s="50">
        <v>120</v>
      </c>
      <c r="J732" s="50">
        <v>8.4375</v>
      </c>
      <c r="K732" s="50"/>
      <c r="L732" s="50">
        <v>0</v>
      </c>
      <c r="M732" s="50">
        <v>0</v>
      </c>
      <c r="N732" s="50">
        <v>1</v>
      </c>
      <c r="O732" s="50">
        <v>0</v>
      </c>
      <c r="P732" s="13">
        <v>70</v>
      </c>
      <c r="Q732" s="13">
        <v>71</v>
      </c>
      <c r="R732" s="13">
        <v>225</v>
      </c>
      <c r="T732" s="35">
        <f t="shared" si="33"/>
        <v>141</v>
      </c>
      <c r="U732" s="36">
        <f t="shared" si="34"/>
        <v>0.62666666666666671</v>
      </c>
      <c r="W732" s="20">
        <f t="shared" si="35"/>
        <v>499061</v>
      </c>
    </row>
    <row r="733" spans="1:23" x14ac:dyDescent="0.2">
      <c r="A733" s="20">
        <v>499</v>
      </c>
      <c r="B733" s="2">
        <v>499061332</v>
      </c>
      <c r="C733" s="5" t="s">
        <v>82</v>
      </c>
      <c r="D733" s="50">
        <v>0</v>
      </c>
      <c r="E733" s="50">
        <v>0</v>
      </c>
      <c r="F733" s="50">
        <v>0</v>
      </c>
      <c r="G733" s="50">
        <v>0</v>
      </c>
      <c r="H733" s="50">
        <v>13</v>
      </c>
      <c r="I733" s="50">
        <v>18</v>
      </c>
      <c r="J733" s="50">
        <v>1.3125</v>
      </c>
      <c r="K733" s="50"/>
      <c r="L733" s="50">
        <v>0</v>
      </c>
      <c r="M733" s="50">
        <v>0</v>
      </c>
      <c r="N733" s="50">
        <v>4</v>
      </c>
      <c r="O733" s="50">
        <v>0</v>
      </c>
      <c r="P733" s="13">
        <v>11</v>
      </c>
      <c r="Q733" s="13">
        <v>15</v>
      </c>
      <c r="R733" s="13">
        <v>35</v>
      </c>
      <c r="T733" s="35">
        <f t="shared" si="33"/>
        <v>26</v>
      </c>
      <c r="U733" s="36">
        <f t="shared" si="34"/>
        <v>0.74285714285714288</v>
      </c>
      <c r="W733" s="20">
        <f t="shared" si="35"/>
        <v>499061</v>
      </c>
    </row>
    <row r="734" spans="1:23" x14ac:dyDescent="0.2">
      <c r="A734" s="20">
        <v>3501</v>
      </c>
      <c r="B734" s="2">
        <v>3501061005</v>
      </c>
      <c r="C734" s="5" t="s">
        <v>83</v>
      </c>
      <c r="D734" s="50">
        <v>0</v>
      </c>
      <c r="E734" s="50">
        <v>0</v>
      </c>
      <c r="F734" s="50">
        <v>0</v>
      </c>
      <c r="G734" s="50">
        <v>0</v>
      </c>
      <c r="H734" s="50">
        <v>0</v>
      </c>
      <c r="I734" s="50">
        <v>1</v>
      </c>
      <c r="J734" s="50">
        <v>3.7499999999999999E-2</v>
      </c>
      <c r="K734" s="50"/>
      <c r="L734" s="50">
        <v>0</v>
      </c>
      <c r="M734" s="50">
        <v>0</v>
      </c>
      <c r="N734" s="50">
        <v>0</v>
      </c>
      <c r="O734" s="50">
        <v>0</v>
      </c>
      <c r="P734" s="13">
        <v>0</v>
      </c>
      <c r="Q734" s="13">
        <v>0</v>
      </c>
      <c r="R734" s="13">
        <v>1</v>
      </c>
      <c r="T734" s="35">
        <f t="shared" si="33"/>
        <v>0</v>
      </c>
      <c r="U734" s="36">
        <f t="shared" si="34"/>
        <v>0</v>
      </c>
      <c r="W734" s="20">
        <f t="shared" si="35"/>
        <v>3501061</v>
      </c>
    </row>
    <row r="735" spans="1:23" x14ac:dyDescent="0.2">
      <c r="A735" s="20">
        <v>3501</v>
      </c>
      <c r="B735" s="2">
        <v>3501061061</v>
      </c>
      <c r="C735" s="5" t="s">
        <v>83</v>
      </c>
      <c r="D735" s="50">
        <v>0</v>
      </c>
      <c r="E735" s="50">
        <v>0</v>
      </c>
      <c r="F735" s="50">
        <v>0</v>
      </c>
      <c r="G735" s="50">
        <v>0</v>
      </c>
      <c r="H735" s="50">
        <v>0</v>
      </c>
      <c r="I735" s="50">
        <v>15</v>
      </c>
      <c r="J735" s="50">
        <v>0.5625</v>
      </c>
      <c r="K735" s="50"/>
      <c r="L735" s="50">
        <v>0</v>
      </c>
      <c r="M735" s="50">
        <v>0</v>
      </c>
      <c r="N735" s="50">
        <v>0</v>
      </c>
      <c r="O735" s="50">
        <v>0</v>
      </c>
      <c r="P735" s="13">
        <v>0</v>
      </c>
      <c r="Q735" s="13">
        <v>11</v>
      </c>
      <c r="R735" s="13">
        <v>15</v>
      </c>
      <c r="T735" s="35">
        <f t="shared" si="33"/>
        <v>11</v>
      </c>
      <c r="U735" s="36">
        <f t="shared" si="34"/>
        <v>0.73333333333333328</v>
      </c>
      <c r="W735" s="20">
        <f t="shared" si="35"/>
        <v>3501061</v>
      </c>
    </row>
    <row r="736" spans="1:23" x14ac:dyDescent="0.2">
      <c r="A736" s="20">
        <v>3501</v>
      </c>
      <c r="B736" s="2">
        <v>3501061086</v>
      </c>
      <c r="C736" s="5" t="s">
        <v>83</v>
      </c>
      <c r="D736" s="50">
        <v>0</v>
      </c>
      <c r="E736" s="50">
        <v>0</v>
      </c>
      <c r="F736" s="50">
        <v>0</v>
      </c>
      <c r="G736" s="50">
        <v>0</v>
      </c>
      <c r="H736" s="50">
        <v>0</v>
      </c>
      <c r="I736" s="50">
        <v>1</v>
      </c>
      <c r="J736" s="50">
        <v>3.7499999999999999E-2</v>
      </c>
      <c r="K736" s="50"/>
      <c r="L736" s="50">
        <v>0</v>
      </c>
      <c r="M736" s="50">
        <v>0</v>
      </c>
      <c r="N736" s="50">
        <v>0</v>
      </c>
      <c r="O736" s="50">
        <v>0</v>
      </c>
      <c r="P736" s="13">
        <v>0</v>
      </c>
      <c r="Q736" s="13">
        <v>0</v>
      </c>
      <c r="R736" s="13">
        <v>1</v>
      </c>
      <c r="T736" s="35">
        <f t="shared" si="33"/>
        <v>0</v>
      </c>
      <c r="U736" s="36">
        <f t="shared" si="34"/>
        <v>0</v>
      </c>
      <c r="W736" s="20">
        <f t="shared" si="35"/>
        <v>3501061</v>
      </c>
    </row>
    <row r="737" spans="1:23" x14ac:dyDescent="0.2">
      <c r="A737" s="20">
        <v>3501</v>
      </c>
      <c r="B737" s="2">
        <v>3501061127</v>
      </c>
      <c r="C737" s="5" t="s">
        <v>83</v>
      </c>
      <c r="D737" s="50">
        <v>0</v>
      </c>
      <c r="E737" s="50">
        <v>0</v>
      </c>
      <c r="F737" s="50">
        <v>0</v>
      </c>
      <c r="G737" s="50">
        <v>0</v>
      </c>
      <c r="H737" s="50">
        <v>0</v>
      </c>
      <c r="I737" s="50">
        <v>1</v>
      </c>
      <c r="J737" s="50">
        <v>3.7499999999999999E-2</v>
      </c>
      <c r="K737" s="50"/>
      <c r="L737" s="50">
        <v>0</v>
      </c>
      <c r="M737" s="50">
        <v>0</v>
      </c>
      <c r="N737" s="50">
        <v>0</v>
      </c>
      <c r="O737" s="50">
        <v>0</v>
      </c>
      <c r="P737" s="13">
        <v>0</v>
      </c>
      <c r="Q737" s="13">
        <v>0</v>
      </c>
      <c r="R737" s="13">
        <v>1</v>
      </c>
      <c r="T737" s="35">
        <f t="shared" si="33"/>
        <v>0</v>
      </c>
      <c r="U737" s="36">
        <f t="shared" si="34"/>
        <v>0</v>
      </c>
      <c r="W737" s="20">
        <f t="shared" si="35"/>
        <v>3501061</v>
      </c>
    </row>
    <row r="738" spans="1:23" x14ac:dyDescent="0.2">
      <c r="A738" s="20">
        <v>3501</v>
      </c>
      <c r="B738" s="2">
        <v>3501061137</v>
      </c>
      <c r="C738" s="5" t="s">
        <v>83</v>
      </c>
      <c r="D738" s="50">
        <v>0</v>
      </c>
      <c r="E738" s="50">
        <v>0</v>
      </c>
      <c r="F738" s="50">
        <v>0</v>
      </c>
      <c r="G738" s="50">
        <v>0</v>
      </c>
      <c r="H738" s="50">
        <v>0</v>
      </c>
      <c r="I738" s="50">
        <v>155</v>
      </c>
      <c r="J738" s="50">
        <v>6.5625</v>
      </c>
      <c r="K738" s="50"/>
      <c r="L738" s="50">
        <v>0</v>
      </c>
      <c r="M738" s="50">
        <v>0</v>
      </c>
      <c r="N738" s="50">
        <v>20</v>
      </c>
      <c r="O738" s="50">
        <v>0</v>
      </c>
      <c r="P738" s="13">
        <v>0</v>
      </c>
      <c r="Q738" s="13">
        <v>154</v>
      </c>
      <c r="R738" s="13">
        <v>175</v>
      </c>
      <c r="T738" s="35">
        <f t="shared" si="33"/>
        <v>154</v>
      </c>
      <c r="U738" s="36">
        <f t="shared" si="34"/>
        <v>0.88</v>
      </c>
      <c r="W738" s="20">
        <f t="shared" si="35"/>
        <v>3501061</v>
      </c>
    </row>
    <row r="739" spans="1:23" x14ac:dyDescent="0.2">
      <c r="A739" s="20">
        <v>3501</v>
      </c>
      <c r="B739" s="2">
        <v>3501061210</v>
      </c>
      <c r="C739" s="5" t="s">
        <v>83</v>
      </c>
      <c r="D739" s="50">
        <v>0</v>
      </c>
      <c r="E739" s="50">
        <v>0</v>
      </c>
      <c r="F739" s="50">
        <v>0</v>
      </c>
      <c r="G739" s="50">
        <v>0</v>
      </c>
      <c r="H739" s="50">
        <v>0</v>
      </c>
      <c r="I739" s="50">
        <v>2</v>
      </c>
      <c r="J739" s="50">
        <v>7.4999999999999997E-2</v>
      </c>
      <c r="K739" s="50"/>
      <c r="L739" s="50">
        <v>0</v>
      </c>
      <c r="M739" s="50">
        <v>0</v>
      </c>
      <c r="N739" s="50">
        <v>0</v>
      </c>
      <c r="O739" s="50">
        <v>0</v>
      </c>
      <c r="P739" s="13">
        <v>0</v>
      </c>
      <c r="Q739" s="13">
        <v>1</v>
      </c>
      <c r="R739" s="13">
        <v>2</v>
      </c>
      <c r="T739" s="35">
        <f t="shared" si="33"/>
        <v>1</v>
      </c>
      <c r="U739" s="36">
        <f t="shared" si="34"/>
        <v>0.5</v>
      </c>
      <c r="W739" s="20">
        <f t="shared" si="35"/>
        <v>3501061</v>
      </c>
    </row>
    <row r="740" spans="1:23" x14ac:dyDescent="0.2">
      <c r="A740" s="20">
        <v>3501</v>
      </c>
      <c r="B740" s="2">
        <v>3501061281</v>
      </c>
      <c r="C740" s="5" t="s">
        <v>83</v>
      </c>
      <c r="D740" s="50">
        <v>0</v>
      </c>
      <c r="E740" s="50">
        <v>0</v>
      </c>
      <c r="F740" s="50">
        <v>0</v>
      </c>
      <c r="G740" s="50">
        <v>0</v>
      </c>
      <c r="H740" s="50">
        <v>0</v>
      </c>
      <c r="I740" s="50">
        <v>41</v>
      </c>
      <c r="J740" s="50">
        <v>1.65</v>
      </c>
      <c r="K740" s="50"/>
      <c r="L740" s="50">
        <v>0</v>
      </c>
      <c r="M740" s="50">
        <v>0</v>
      </c>
      <c r="N740" s="50">
        <v>3</v>
      </c>
      <c r="O740" s="50">
        <v>0</v>
      </c>
      <c r="P740" s="13">
        <v>0</v>
      </c>
      <c r="Q740" s="13">
        <v>39</v>
      </c>
      <c r="R740" s="13">
        <v>44</v>
      </c>
      <c r="T740" s="35">
        <f t="shared" si="33"/>
        <v>39</v>
      </c>
      <c r="U740" s="36">
        <f t="shared" si="34"/>
        <v>0.88636363636363635</v>
      </c>
      <c r="W740" s="20">
        <f t="shared" si="35"/>
        <v>3501061</v>
      </c>
    </row>
    <row r="741" spans="1:23" x14ac:dyDescent="0.2">
      <c r="A741" s="20">
        <v>3501</v>
      </c>
      <c r="B741" s="2">
        <v>3501061325</v>
      </c>
      <c r="C741" s="5" t="s">
        <v>83</v>
      </c>
      <c r="D741" s="50">
        <v>0</v>
      </c>
      <c r="E741" s="50">
        <v>0</v>
      </c>
      <c r="F741" s="50">
        <v>0</v>
      </c>
      <c r="G741" s="50">
        <v>0</v>
      </c>
      <c r="H741" s="50">
        <v>0</v>
      </c>
      <c r="I741" s="50">
        <v>2</v>
      </c>
      <c r="J741" s="50">
        <v>7.4999999999999997E-2</v>
      </c>
      <c r="K741" s="50"/>
      <c r="L741" s="50">
        <v>0</v>
      </c>
      <c r="M741" s="50">
        <v>0</v>
      </c>
      <c r="N741" s="50">
        <v>0</v>
      </c>
      <c r="O741" s="50">
        <v>0</v>
      </c>
      <c r="P741" s="13">
        <v>0</v>
      </c>
      <c r="Q741" s="13">
        <v>2</v>
      </c>
      <c r="R741" s="13">
        <v>2</v>
      </c>
      <c r="T741" s="35">
        <f t="shared" si="33"/>
        <v>2</v>
      </c>
      <c r="U741" s="36">
        <f t="shared" si="34"/>
        <v>1</v>
      </c>
      <c r="W741" s="20">
        <f t="shared" si="35"/>
        <v>3501061</v>
      </c>
    </row>
    <row r="742" spans="1:23" x14ac:dyDescent="0.2">
      <c r="A742" s="20">
        <v>3501</v>
      </c>
      <c r="B742" s="2">
        <v>3501061332</v>
      </c>
      <c r="C742" s="5" t="s">
        <v>83</v>
      </c>
      <c r="D742" s="50">
        <v>0</v>
      </c>
      <c r="E742" s="50">
        <v>0</v>
      </c>
      <c r="F742" s="50">
        <v>0</v>
      </c>
      <c r="G742" s="50">
        <v>0</v>
      </c>
      <c r="H742" s="50">
        <v>0</v>
      </c>
      <c r="I742" s="50">
        <v>1</v>
      </c>
      <c r="J742" s="50">
        <v>3.7499999999999999E-2</v>
      </c>
      <c r="K742" s="50"/>
      <c r="L742" s="50">
        <v>0</v>
      </c>
      <c r="M742" s="50">
        <v>0</v>
      </c>
      <c r="N742" s="50">
        <v>0</v>
      </c>
      <c r="O742" s="50">
        <v>0</v>
      </c>
      <c r="P742" s="13">
        <v>0</v>
      </c>
      <c r="Q742" s="13">
        <v>1</v>
      </c>
      <c r="R742" s="13">
        <v>1</v>
      </c>
      <c r="T742" s="35">
        <f t="shared" si="33"/>
        <v>1</v>
      </c>
      <c r="U742" s="36">
        <f t="shared" si="34"/>
        <v>1</v>
      </c>
      <c r="W742" s="20">
        <f t="shared" si="35"/>
        <v>3501061</v>
      </c>
    </row>
    <row r="743" spans="1:23" x14ac:dyDescent="0.2">
      <c r="A743" s="20">
        <v>3501</v>
      </c>
      <c r="B743" s="2">
        <v>3501061605</v>
      </c>
      <c r="C743" s="5" t="s">
        <v>83</v>
      </c>
      <c r="D743" s="50">
        <v>0</v>
      </c>
      <c r="E743" s="50">
        <v>0</v>
      </c>
      <c r="F743" s="50">
        <v>0</v>
      </c>
      <c r="G743" s="50">
        <v>0</v>
      </c>
      <c r="H743" s="50">
        <v>0</v>
      </c>
      <c r="I743" s="50">
        <v>1</v>
      </c>
      <c r="J743" s="50">
        <v>3.7499999999999999E-2</v>
      </c>
      <c r="K743" s="50"/>
      <c r="L743" s="50">
        <v>0</v>
      </c>
      <c r="M743" s="50">
        <v>0</v>
      </c>
      <c r="N743" s="50">
        <v>0</v>
      </c>
      <c r="O743" s="50">
        <v>0</v>
      </c>
      <c r="P743" s="13">
        <v>0</v>
      </c>
      <c r="Q743" s="13">
        <v>0</v>
      </c>
      <c r="R743" s="13">
        <v>1</v>
      </c>
      <c r="T743" s="35">
        <f t="shared" si="33"/>
        <v>0</v>
      </c>
      <c r="U743" s="36">
        <f t="shared" si="34"/>
        <v>0</v>
      </c>
      <c r="W743" s="20">
        <f t="shared" si="35"/>
        <v>3501061</v>
      </c>
    </row>
    <row r="744" spans="1:23" x14ac:dyDescent="0.2">
      <c r="A744" s="20">
        <v>3502</v>
      </c>
      <c r="B744" s="2">
        <v>3502281137</v>
      </c>
      <c r="C744" s="5" t="s">
        <v>84</v>
      </c>
      <c r="D744" s="50">
        <v>0</v>
      </c>
      <c r="E744" s="50">
        <v>0</v>
      </c>
      <c r="F744" s="50">
        <v>0</v>
      </c>
      <c r="G744" s="50">
        <v>0</v>
      </c>
      <c r="H744" s="50">
        <v>0</v>
      </c>
      <c r="I744" s="50">
        <v>0</v>
      </c>
      <c r="J744" s="50">
        <v>3.7499999999999999E-2</v>
      </c>
      <c r="K744" s="50"/>
      <c r="L744" s="50">
        <v>0</v>
      </c>
      <c r="M744" s="50">
        <v>0</v>
      </c>
      <c r="N744" s="50">
        <v>1</v>
      </c>
      <c r="O744" s="50">
        <v>0</v>
      </c>
      <c r="P744" s="13">
        <v>1</v>
      </c>
      <c r="Q744" s="13">
        <v>0</v>
      </c>
      <c r="R744" s="13">
        <v>1</v>
      </c>
      <c r="T744" s="35">
        <f t="shared" si="33"/>
        <v>1</v>
      </c>
      <c r="U744" s="36">
        <f t="shared" si="34"/>
        <v>1</v>
      </c>
      <c r="W744" s="20">
        <f t="shared" si="35"/>
        <v>3502281</v>
      </c>
    </row>
    <row r="745" spans="1:23" x14ac:dyDescent="0.2">
      <c r="A745" s="20">
        <v>3502</v>
      </c>
      <c r="B745" s="2">
        <v>3502281281</v>
      </c>
      <c r="C745" s="5" t="s">
        <v>84</v>
      </c>
      <c r="D745" s="50">
        <v>0</v>
      </c>
      <c r="E745" s="50">
        <v>0</v>
      </c>
      <c r="F745" s="50">
        <v>0</v>
      </c>
      <c r="G745" s="50">
        <v>0</v>
      </c>
      <c r="H745" s="50">
        <v>203</v>
      </c>
      <c r="I745" s="50">
        <v>0</v>
      </c>
      <c r="J745" s="50">
        <v>8.1374999999999993</v>
      </c>
      <c r="K745" s="50"/>
      <c r="L745" s="50">
        <v>0</v>
      </c>
      <c r="M745" s="50">
        <v>0</v>
      </c>
      <c r="N745" s="50">
        <v>14</v>
      </c>
      <c r="O745" s="50">
        <v>0</v>
      </c>
      <c r="P745" s="13">
        <v>172</v>
      </c>
      <c r="Q745" s="13">
        <v>0</v>
      </c>
      <c r="R745" s="13">
        <v>217</v>
      </c>
      <c r="T745" s="35">
        <f t="shared" si="33"/>
        <v>172</v>
      </c>
      <c r="U745" s="36">
        <f t="shared" si="34"/>
        <v>0.79262672811059909</v>
      </c>
      <c r="W745" s="20">
        <f t="shared" si="35"/>
        <v>3502281</v>
      </c>
    </row>
    <row r="746" spans="1:23" x14ac:dyDescent="0.2">
      <c r="A746" s="20">
        <v>3503</v>
      </c>
      <c r="B746" s="2">
        <v>3503160017</v>
      </c>
      <c r="C746" s="5" t="s">
        <v>85</v>
      </c>
      <c r="D746" s="50">
        <v>0</v>
      </c>
      <c r="E746" s="50">
        <v>0</v>
      </c>
      <c r="F746" s="50">
        <v>0</v>
      </c>
      <c r="G746" s="50">
        <v>1</v>
      </c>
      <c r="H746" s="50">
        <v>0</v>
      </c>
      <c r="I746" s="50">
        <v>0</v>
      </c>
      <c r="J746" s="50">
        <v>3.7499999999999999E-2</v>
      </c>
      <c r="K746" s="50"/>
      <c r="L746" s="50">
        <v>0</v>
      </c>
      <c r="M746" s="50">
        <v>0</v>
      </c>
      <c r="N746" s="50">
        <v>0</v>
      </c>
      <c r="O746" s="50">
        <v>0</v>
      </c>
      <c r="P746" s="13">
        <v>0</v>
      </c>
      <c r="Q746" s="13">
        <v>0</v>
      </c>
      <c r="R746" s="13">
        <v>1</v>
      </c>
      <c r="T746" s="35">
        <f t="shared" si="33"/>
        <v>0</v>
      </c>
      <c r="U746" s="36">
        <f t="shared" si="34"/>
        <v>0</v>
      </c>
      <c r="W746" s="20">
        <f t="shared" si="35"/>
        <v>3503160</v>
      </c>
    </row>
    <row r="747" spans="1:23" x14ac:dyDescent="0.2">
      <c r="A747" s="20">
        <v>3503</v>
      </c>
      <c r="B747" s="2">
        <v>3503160031</v>
      </c>
      <c r="C747" s="5" t="s">
        <v>85</v>
      </c>
      <c r="D747" s="50">
        <v>0</v>
      </c>
      <c r="E747" s="50">
        <v>0</v>
      </c>
      <c r="F747" s="50">
        <v>2</v>
      </c>
      <c r="G747" s="50">
        <v>6</v>
      </c>
      <c r="H747" s="50">
        <v>0</v>
      </c>
      <c r="I747" s="50">
        <v>0</v>
      </c>
      <c r="J747" s="50">
        <v>0.3</v>
      </c>
      <c r="K747" s="50"/>
      <c r="L747" s="50">
        <v>0</v>
      </c>
      <c r="M747" s="50">
        <v>0</v>
      </c>
      <c r="N747" s="50">
        <v>0</v>
      </c>
      <c r="O747" s="50">
        <v>0</v>
      </c>
      <c r="P747" s="13">
        <v>1</v>
      </c>
      <c r="Q747" s="13">
        <v>1</v>
      </c>
      <c r="R747" s="13">
        <v>8</v>
      </c>
      <c r="T747" s="35">
        <f t="shared" si="33"/>
        <v>2</v>
      </c>
      <c r="U747" s="36">
        <f t="shared" si="34"/>
        <v>0.25</v>
      </c>
      <c r="W747" s="20">
        <f t="shared" si="35"/>
        <v>3503160</v>
      </c>
    </row>
    <row r="748" spans="1:23" x14ac:dyDescent="0.2">
      <c r="A748" s="20">
        <v>3503</v>
      </c>
      <c r="B748" s="2">
        <v>3503160056</v>
      </c>
      <c r="C748" s="5" t="s">
        <v>85</v>
      </c>
      <c r="D748" s="50">
        <v>0</v>
      </c>
      <c r="E748" s="50">
        <v>0</v>
      </c>
      <c r="F748" s="50">
        <v>1</v>
      </c>
      <c r="G748" s="50">
        <v>1</v>
      </c>
      <c r="H748" s="50">
        <v>0</v>
      </c>
      <c r="I748" s="50">
        <v>0</v>
      </c>
      <c r="J748" s="50">
        <v>0.15</v>
      </c>
      <c r="K748" s="50"/>
      <c r="L748" s="50">
        <v>0</v>
      </c>
      <c r="M748" s="50">
        <v>0</v>
      </c>
      <c r="N748" s="50">
        <v>2</v>
      </c>
      <c r="O748" s="50">
        <v>0</v>
      </c>
      <c r="P748" s="13">
        <v>3</v>
      </c>
      <c r="Q748" s="13">
        <v>0</v>
      </c>
      <c r="R748" s="13">
        <v>4</v>
      </c>
      <c r="T748" s="35">
        <f t="shared" si="33"/>
        <v>3</v>
      </c>
      <c r="U748" s="36">
        <f t="shared" si="34"/>
        <v>0.75</v>
      </c>
      <c r="W748" s="20">
        <f t="shared" si="35"/>
        <v>3503160</v>
      </c>
    </row>
    <row r="749" spans="1:23" x14ac:dyDescent="0.2">
      <c r="A749" s="20">
        <v>3503</v>
      </c>
      <c r="B749" s="2">
        <v>3503160079</v>
      </c>
      <c r="C749" s="5" t="s">
        <v>85</v>
      </c>
      <c r="D749" s="50">
        <v>0</v>
      </c>
      <c r="E749" s="50">
        <v>0</v>
      </c>
      <c r="F749" s="50">
        <v>0</v>
      </c>
      <c r="G749" s="50">
        <v>11</v>
      </c>
      <c r="H749" s="50">
        <v>0</v>
      </c>
      <c r="I749" s="50">
        <v>0</v>
      </c>
      <c r="J749" s="50">
        <v>0.41249999999999998</v>
      </c>
      <c r="K749" s="50"/>
      <c r="L749" s="50">
        <v>0</v>
      </c>
      <c r="M749" s="50">
        <v>0</v>
      </c>
      <c r="N749" s="50">
        <v>0</v>
      </c>
      <c r="O749" s="50">
        <v>0</v>
      </c>
      <c r="P749" s="13">
        <v>2</v>
      </c>
      <c r="Q749" s="13">
        <v>0</v>
      </c>
      <c r="R749" s="13">
        <v>11</v>
      </c>
      <c r="T749" s="35">
        <f t="shared" si="33"/>
        <v>2</v>
      </c>
      <c r="U749" s="36">
        <f t="shared" si="34"/>
        <v>0.18181818181818182</v>
      </c>
      <c r="W749" s="20">
        <f t="shared" si="35"/>
        <v>3503160</v>
      </c>
    </row>
    <row r="750" spans="1:23" x14ac:dyDescent="0.2">
      <c r="A750" s="20">
        <v>3503</v>
      </c>
      <c r="B750" s="2">
        <v>3503160160</v>
      </c>
      <c r="C750" s="5" t="s">
        <v>85</v>
      </c>
      <c r="D750" s="50">
        <v>0</v>
      </c>
      <c r="E750" s="50">
        <v>0</v>
      </c>
      <c r="F750" s="50">
        <v>43</v>
      </c>
      <c r="G750" s="50">
        <v>215</v>
      </c>
      <c r="H750" s="50">
        <v>0</v>
      </c>
      <c r="I750" s="50">
        <v>0</v>
      </c>
      <c r="J750" s="50">
        <v>11.4</v>
      </c>
      <c r="K750" s="50"/>
      <c r="L750" s="50">
        <v>0</v>
      </c>
      <c r="M750" s="50">
        <v>0</v>
      </c>
      <c r="N750" s="50">
        <v>46</v>
      </c>
      <c r="O750" s="50">
        <v>0</v>
      </c>
      <c r="P750" s="13">
        <v>140</v>
      </c>
      <c r="Q750" s="13">
        <v>32</v>
      </c>
      <c r="R750" s="13">
        <v>304</v>
      </c>
      <c r="T750" s="35">
        <f t="shared" si="33"/>
        <v>172</v>
      </c>
      <c r="U750" s="36">
        <f t="shared" si="34"/>
        <v>0.56578947368421051</v>
      </c>
      <c r="W750" s="20">
        <f t="shared" si="35"/>
        <v>3503160</v>
      </c>
    </row>
    <row r="751" spans="1:23" x14ac:dyDescent="0.2">
      <c r="A751" s="20">
        <v>3503</v>
      </c>
      <c r="B751" s="2">
        <v>3503160258</v>
      </c>
      <c r="C751" s="5" t="s">
        <v>85</v>
      </c>
      <c r="D751" s="50">
        <v>0</v>
      </c>
      <c r="E751" s="50">
        <v>0</v>
      </c>
      <c r="F751" s="50">
        <v>0</v>
      </c>
      <c r="G751" s="50">
        <v>1</v>
      </c>
      <c r="H751" s="50">
        <v>0</v>
      </c>
      <c r="I751" s="50">
        <v>0</v>
      </c>
      <c r="J751" s="50">
        <v>3.7499999999999999E-2</v>
      </c>
      <c r="K751" s="50"/>
      <c r="L751" s="50">
        <v>0</v>
      </c>
      <c r="M751" s="50">
        <v>0</v>
      </c>
      <c r="N751" s="50">
        <v>0</v>
      </c>
      <c r="O751" s="50">
        <v>0</v>
      </c>
      <c r="P751" s="13">
        <v>1</v>
      </c>
      <c r="Q751" s="13">
        <v>0</v>
      </c>
      <c r="R751" s="13">
        <v>1</v>
      </c>
      <c r="T751" s="35">
        <f t="shared" si="33"/>
        <v>1</v>
      </c>
      <c r="U751" s="36">
        <f t="shared" si="34"/>
        <v>1</v>
      </c>
      <c r="W751" s="20">
        <f t="shared" si="35"/>
        <v>3503160</v>
      </c>
    </row>
    <row r="752" spans="1:23" x14ac:dyDescent="0.2">
      <c r="A752" s="20">
        <v>3503</v>
      </c>
      <c r="B752" s="2">
        <v>3503160295</v>
      </c>
      <c r="C752" s="5" t="s">
        <v>85</v>
      </c>
      <c r="D752" s="50">
        <v>0</v>
      </c>
      <c r="E752" s="50">
        <v>0</v>
      </c>
      <c r="F752" s="50">
        <v>2</v>
      </c>
      <c r="G752" s="50">
        <v>4</v>
      </c>
      <c r="H752" s="50">
        <v>0</v>
      </c>
      <c r="I752" s="50">
        <v>0</v>
      </c>
      <c r="J752" s="50">
        <v>0.22500000000000001</v>
      </c>
      <c r="K752" s="50"/>
      <c r="L752" s="50">
        <v>0</v>
      </c>
      <c r="M752" s="50">
        <v>0</v>
      </c>
      <c r="N752" s="50">
        <v>0</v>
      </c>
      <c r="O752" s="50">
        <v>0</v>
      </c>
      <c r="P752" s="13">
        <v>0</v>
      </c>
      <c r="Q752" s="13">
        <v>1</v>
      </c>
      <c r="R752" s="13">
        <v>6</v>
      </c>
      <c r="T752" s="35">
        <f t="shared" si="33"/>
        <v>1</v>
      </c>
      <c r="U752" s="36">
        <f t="shared" si="34"/>
        <v>0.16666666666666666</v>
      </c>
      <c r="W752" s="20">
        <f t="shared" si="35"/>
        <v>3503160</v>
      </c>
    </row>
    <row r="753" spans="1:23" x14ac:dyDescent="0.2">
      <c r="A753" s="20">
        <v>3503</v>
      </c>
      <c r="B753" s="2">
        <v>3503160301</v>
      </c>
      <c r="C753" s="5" t="s">
        <v>85</v>
      </c>
      <c r="D753" s="50">
        <v>0</v>
      </c>
      <c r="E753" s="50">
        <v>0</v>
      </c>
      <c r="F753" s="50">
        <v>1</v>
      </c>
      <c r="G753" s="50">
        <v>3</v>
      </c>
      <c r="H753" s="50">
        <v>0</v>
      </c>
      <c r="I753" s="50">
        <v>0</v>
      </c>
      <c r="J753" s="50">
        <v>0.15</v>
      </c>
      <c r="K753" s="50"/>
      <c r="L753" s="50">
        <v>0</v>
      </c>
      <c r="M753" s="50">
        <v>0</v>
      </c>
      <c r="N753" s="50">
        <v>0</v>
      </c>
      <c r="O753" s="50">
        <v>0</v>
      </c>
      <c r="P753" s="13">
        <v>3</v>
      </c>
      <c r="Q753" s="13">
        <v>1</v>
      </c>
      <c r="R753" s="13">
        <v>4</v>
      </c>
      <c r="T753" s="35">
        <f t="shared" si="33"/>
        <v>4</v>
      </c>
      <c r="U753" s="36">
        <f t="shared" si="34"/>
        <v>1</v>
      </c>
      <c r="W753" s="20">
        <f t="shared" si="35"/>
        <v>3503160</v>
      </c>
    </row>
    <row r="754" spans="1:23" x14ac:dyDescent="0.2">
      <c r="A754" s="20">
        <v>3503</v>
      </c>
      <c r="B754" s="2">
        <v>3503160342</v>
      </c>
      <c r="C754" s="5" t="s">
        <v>85</v>
      </c>
      <c r="D754" s="50">
        <v>0</v>
      </c>
      <c r="E754" s="50">
        <v>0</v>
      </c>
      <c r="F754" s="50">
        <v>0</v>
      </c>
      <c r="G754" s="50">
        <v>1</v>
      </c>
      <c r="H754" s="50">
        <v>0</v>
      </c>
      <c r="I754" s="50">
        <v>0</v>
      </c>
      <c r="J754" s="50">
        <v>3.7499999999999999E-2</v>
      </c>
      <c r="K754" s="50"/>
      <c r="L754" s="50">
        <v>0</v>
      </c>
      <c r="M754" s="50">
        <v>0</v>
      </c>
      <c r="N754" s="50">
        <v>0</v>
      </c>
      <c r="O754" s="50">
        <v>0</v>
      </c>
      <c r="P754" s="13">
        <v>0</v>
      </c>
      <c r="Q754" s="13">
        <v>0</v>
      </c>
      <c r="R754" s="13">
        <v>1</v>
      </c>
      <c r="T754" s="35">
        <f t="shared" si="33"/>
        <v>0</v>
      </c>
      <c r="U754" s="36">
        <f t="shared" si="34"/>
        <v>0</v>
      </c>
      <c r="W754" s="20">
        <f t="shared" si="35"/>
        <v>3503160</v>
      </c>
    </row>
    <row r="755" spans="1:23" x14ac:dyDescent="0.2">
      <c r="A755" s="20">
        <v>3504</v>
      </c>
      <c r="B755" s="2">
        <v>3504035035</v>
      </c>
      <c r="C755" s="5" t="s">
        <v>86</v>
      </c>
      <c r="D755" s="50">
        <v>0</v>
      </c>
      <c r="E755" s="50">
        <v>0</v>
      </c>
      <c r="F755" s="50">
        <v>0</v>
      </c>
      <c r="G755" s="50">
        <v>0</v>
      </c>
      <c r="H755" s="50">
        <v>0</v>
      </c>
      <c r="I755" s="50">
        <v>171</v>
      </c>
      <c r="J755" s="50">
        <v>7.125</v>
      </c>
      <c r="K755" s="50"/>
      <c r="L755" s="50">
        <v>0</v>
      </c>
      <c r="M755" s="50">
        <v>0</v>
      </c>
      <c r="N755" s="50">
        <v>19</v>
      </c>
      <c r="O755" s="50">
        <v>0</v>
      </c>
      <c r="P755" s="13">
        <v>0</v>
      </c>
      <c r="Q755" s="13">
        <v>141</v>
      </c>
      <c r="R755" s="13">
        <v>190</v>
      </c>
      <c r="T755" s="35">
        <f t="shared" si="33"/>
        <v>141</v>
      </c>
      <c r="U755" s="36">
        <f t="shared" si="34"/>
        <v>0.74210526315789471</v>
      </c>
      <c r="W755" s="20">
        <f t="shared" si="35"/>
        <v>3504035</v>
      </c>
    </row>
    <row r="756" spans="1:23" x14ac:dyDescent="0.2">
      <c r="A756" s="20">
        <v>3504</v>
      </c>
      <c r="B756" s="2">
        <v>3504035044</v>
      </c>
      <c r="C756" s="5" t="s">
        <v>86</v>
      </c>
      <c r="D756" s="50">
        <v>0</v>
      </c>
      <c r="E756" s="50">
        <v>0</v>
      </c>
      <c r="F756" s="50">
        <v>0</v>
      </c>
      <c r="G756" s="50">
        <v>0</v>
      </c>
      <c r="H756" s="50">
        <v>0</v>
      </c>
      <c r="I756" s="50">
        <v>1</v>
      </c>
      <c r="J756" s="50">
        <v>3.7499999999999999E-2</v>
      </c>
      <c r="K756" s="50"/>
      <c r="L756" s="50">
        <v>0</v>
      </c>
      <c r="M756" s="50">
        <v>0</v>
      </c>
      <c r="N756" s="50">
        <v>0</v>
      </c>
      <c r="O756" s="50">
        <v>0</v>
      </c>
      <c r="P756" s="13">
        <v>0</v>
      </c>
      <c r="Q756" s="13">
        <v>1</v>
      </c>
      <c r="R756" s="13">
        <v>1</v>
      </c>
      <c r="T756" s="35">
        <f t="shared" si="33"/>
        <v>1</v>
      </c>
      <c r="U756" s="36">
        <f t="shared" si="34"/>
        <v>1</v>
      </c>
      <c r="W756" s="20">
        <f t="shared" si="35"/>
        <v>3504035</v>
      </c>
    </row>
    <row r="757" spans="1:23" x14ac:dyDescent="0.2">
      <c r="A757" s="20">
        <v>3504</v>
      </c>
      <c r="B757" s="2">
        <v>3504035243</v>
      </c>
      <c r="C757" s="5" t="s">
        <v>86</v>
      </c>
      <c r="D757" s="50">
        <v>0</v>
      </c>
      <c r="E757" s="50">
        <v>0</v>
      </c>
      <c r="F757" s="50">
        <v>0</v>
      </c>
      <c r="G757" s="50">
        <v>0</v>
      </c>
      <c r="H757" s="50">
        <v>0</v>
      </c>
      <c r="I757" s="50">
        <v>1</v>
      </c>
      <c r="J757" s="50">
        <v>3.7499999999999999E-2</v>
      </c>
      <c r="K757" s="50"/>
      <c r="L757" s="50">
        <v>0</v>
      </c>
      <c r="M757" s="50">
        <v>0</v>
      </c>
      <c r="N757" s="50">
        <v>0</v>
      </c>
      <c r="O757" s="50">
        <v>0</v>
      </c>
      <c r="P757" s="13">
        <v>0</v>
      </c>
      <c r="Q757" s="13">
        <v>0</v>
      </c>
      <c r="R757" s="13">
        <v>1</v>
      </c>
      <c r="T757" s="35">
        <f t="shared" si="33"/>
        <v>0</v>
      </c>
      <c r="U757" s="36">
        <f t="shared" si="34"/>
        <v>0</v>
      </c>
      <c r="W757" s="20">
        <f t="shared" si="35"/>
        <v>3504035</v>
      </c>
    </row>
    <row r="758" spans="1:23" x14ac:dyDescent="0.2">
      <c r="A758" s="20">
        <v>3506</v>
      </c>
      <c r="B758" s="2">
        <v>3506262030</v>
      </c>
      <c r="C758" s="5" t="s">
        <v>87</v>
      </c>
      <c r="D758" s="50">
        <v>0</v>
      </c>
      <c r="E758" s="50">
        <v>0</v>
      </c>
      <c r="F758" s="50">
        <v>0</v>
      </c>
      <c r="G758" s="50">
        <v>0</v>
      </c>
      <c r="H758" s="50">
        <v>1</v>
      </c>
      <c r="I758" s="50">
        <v>0</v>
      </c>
      <c r="J758" s="50">
        <v>3.7499999999999999E-2</v>
      </c>
      <c r="K758" s="50"/>
      <c r="L758" s="50">
        <v>0</v>
      </c>
      <c r="M758" s="50">
        <v>0</v>
      </c>
      <c r="N758" s="50">
        <v>0</v>
      </c>
      <c r="O758" s="50">
        <v>0</v>
      </c>
      <c r="P758" s="13">
        <v>0</v>
      </c>
      <c r="Q758" s="13">
        <v>0</v>
      </c>
      <c r="R758" s="13">
        <v>1</v>
      </c>
      <c r="T758" s="35">
        <f t="shared" si="33"/>
        <v>0</v>
      </c>
      <c r="U758" s="36">
        <f t="shared" si="34"/>
        <v>0</v>
      </c>
      <c r="W758" s="20">
        <f t="shared" si="35"/>
        <v>3506262</v>
      </c>
    </row>
    <row r="759" spans="1:23" x14ac:dyDescent="0.2">
      <c r="A759" s="20">
        <v>3506</v>
      </c>
      <c r="B759" s="2">
        <v>3506262035</v>
      </c>
      <c r="C759" s="5" t="s">
        <v>87</v>
      </c>
      <c r="D759" s="50">
        <v>0</v>
      </c>
      <c r="E759" s="50">
        <v>0</v>
      </c>
      <c r="F759" s="50">
        <v>0</v>
      </c>
      <c r="G759" s="50">
        <v>0</v>
      </c>
      <c r="H759" s="50">
        <v>2</v>
      </c>
      <c r="I759" s="50">
        <v>1</v>
      </c>
      <c r="J759" s="50">
        <v>0.1125</v>
      </c>
      <c r="K759" s="50"/>
      <c r="L759" s="50">
        <v>0</v>
      </c>
      <c r="M759" s="50">
        <v>0</v>
      </c>
      <c r="N759" s="50">
        <v>0</v>
      </c>
      <c r="O759" s="50">
        <v>0</v>
      </c>
      <c r="P759" s="13">
        <v>2</v>
      </c>
      <c r="Q759" s="13">
        <v>1</v>
      </c>
      <c r="R759" s="13">
        <v>3</v>
      </c>
      <c r="T759" s="35">
        <f t="shared" si="33"/>
        <v>3</v>
      </c>
      <c r="U759" s="36">
        <f t="shared" si="34"/>
        <v>1</v>
      </c>
      <c r="W759" s="20">
        <f t="shared" si="35"/>
        <v>3506262</v>
      </c>
    </row>
    <row r="760" spans="1:23" x14ac:dyDescent="0.2">
      <c r="A760" s="20">
        <v>3506</v>
      </c>
      <c r="B760" s="2">
        <v>3506262057</v>
      </c>
      <c r="C760" s="5" t="s">
        <v>87</v>
      </c>
      <c r="D760" s="50">
        <v>0</v>
      </c>
      <c r="E760" s="50">
        <v>0</v>
      </c>
      <c r="F760" s="50">
        <v>0</v>
      </c>
      <c r="G760" s="50">
        <v>0</v>
      </c>
      <c r="H760" s="50">
        <v>1</v>
      </c>
      <c r="I760" s="50">
        <v>2</v>
      </c>
      <c r="J760" s="50">
        <v>0.1125</v>
      </c>
      <c r="K760" s="50"/>
      <c r="L760" s="50">
        <v>0</v>
      </c>
      <c r="M760" s="50">
        <v>0</v>
      </c>
      <c r="N760" s="50">
        <v>0</v>
      </c>
      <c r="O760" s="50">
        <v>0</v>
      </c>
      <c r="P760" s="13">
        <v>1</v>
      </c>
      <c r="Q760" s="13">
        <v>1</v>
      </c>
      <c r="R760" s="13">
        <v>3</v>
      </c>
      <c r="T760" s="35">
        <f t="shared" si="33"/>
        <v>2</v>
      </c>
      <c r="U760" s="36">
        <f t="shared" si="34"/>
        <v>0.66666666666666663</v>
      </c>
      <c r="W760" s="20">
        <f t="shared" si="35"/>
        <v>3506262</v>
      </c>
    </row>
    <row r="761" spans="1:23" x14ac:dyDescent="0.2">
      <c r="A761" s="20">
        <v>3506</v>
      </c>
      <c r="B761" s="2">
        <v>3506262071</v>
      </c>
      <c r="C761" s="5" t="s">
        <v>87</v>
      </c>
      <c r="D761" s="50">
        <v>0</v>
      </c>
      <c r="E761" s="50">
        <v>0</v>
      </c>
      <c r="F761" s="50">
        <v>0</v>
      </c>
      <c r="G761" s="50">
        <v>0</v>
      </c>
      <c r="H761" s="50">
        <v>1</v>
      </c>
      <c r="I761" s="50">
        <v>1</v>
      </c>
      <c r="J761" s="50">
        <v>7.4999999999999997E-2</v>
      </c>
      <c r="K761" s="50"/>
      <c r="L761" s="50">
        <v>0</v>
      </c>
      <c r="M761" s="50">
        <v>0</v>
      </c>
      <c r="N761" s="50">
        <v>0</v>
      </c>
      <c r="O761" s="50">
        <v>0</v>
      </c>
      <c r="P761" s="13">
        <v>0</v>
      </c>
      <c r="Q761" s="13">
        <v>0</v>
      </c>
      <c r="R761" s="13">
        <v>2</v>
      </c>
      <c r="T761" s="35">
        <f t="shared" si="33"/>
        <v>0</v>
      </c>
      <c r="U761" s="36">
        <f t="shared" si="34"/>
        <v>0</v>
      </c>
      <c r="W761" s="20">
        <f t="shared" si="35"/>
        <v>3506262</v>
      </c>
    </row>
    <row r="762" spans="1:23" x14ac:dyDescent="0.2">
      <c r="A762" s="20">
        <v>3506</v>
      </c>
      <c r="B762" s="2">
        <v>3506262093</v>
      </c>
      <c r="C762" s="5" t="s">
        <v>87</v>
      </c>
      <c r="D762" s="50">
        <v>0</v>
      </c>
      <c r="E762" s="50">
        <v>0</v>
      </c>
      <c r="F762" s="50">
        <v>0</v>
      </c>
      <c r="G762" s="50">
        <v>0</v>
      </c>
      <c r="H762" s="50">
        <v>5</v>
      </c>
      <c r="I762" s="50">
        <v>5</v>
      </c>
      <c r="J762" s="50">
        <v>0.5625</v>
      </c>
      <c r="K762" s="50"/>
      <c r="L762" s="50">
        <v>0</v>
      </c>
      <c r="M762" s="50">
        <v>0</v>
      </c>
      <c r="N762" s="50">
        <v>5</v>
      </c>
      <c r="O762" s="50">
        <v>0</v>
      </c>
      <c r="P762" s="13">
        <v>9</v>
      </c>
      <c r="Q762" s="13">
        <v>3</v>
      </c>
      <c r="R762" s="13">
        <v>15</v>
      </c>
      <c r="T762" s="35">
        <f t="shared" si="33"/>
        <v>12</v>
      </c>
      <c r="U762" s="36">
        <f t="shared" si="34"/>
        <v>0.8</v>
      </c>
      <c r="W762" s="20">
        <f t="shared" si="35"/>
        <v>3506262</v>
      </c>
    </row>
    <row r="763" spans="1:23" x14ac:dyDescent="0.2">
      <c r="A763" s="20">
        <v>3506</v>
      </c>
      <c r="B763" s="2">
        <v>3506262163</v>
      </c>
      <c r="C763" s="5" t="s">
        <v>87</v>
      </c>
      <c r="D763" s="50">
        <v>0</v>
      </c>
      <c r="E763" s="50">
        <v>0</v>
      </c>
      <c r="F763" s="50">
        <v>0</v>
      </c>
      <c r="G763" s="50">
        <v>0</v>
      </c>
      <c r="H763" s="50">
        <v>43</v>
      </c>
      <c r="I763" s="50">
        <v>30</v>
      </c>
      <c r="J763" s="50">
        <v>2.9624999999999999</v>
      </c>
      <c r="K763" s="50"/>
      <c r="L763" s="50">
        <v>0</v>
      </c>
      <c r="M763" s="50">
        <v>0</v>
      </c>
      <c r="N763" s="50">
        <v>6</v>
      </c>
      <c r="O763" s="50">
        <v>0</v>
      </c>
      <c r="P763" s="13">
        <v>30</v>
      </c>
      <c r="Q763" s="13">
        <v>24</v>
      </c>
      <c r="R763" s="13">
        <v>79</v>
      </c>
      <c r="T763" s="35">
        <f t="shared" si="33"/>
        <v>54</v>
      </c>
      <c r="U763" s="36">
        <f t="shared" si="34"/>
        <v>0.68354430379746833</v>
      </c>
      <c r="W763" s="20">
        <f t="shared" si="35"/>
        <v>3506262</v>
      </c>
    </row>
    <row r="764" spans="1:23" x14ac:dyDescent="0.2">
      <c r="A764" s="20">
        <v>3506</v>
      </c>
      <c r="B764" s="2">
        <v>3506262165</v>
      </c>
      <c r="C764" s="5" t="s">
        <v>87</v>
      </c>
      <c r="D764" s="50">
        <v>0</v>
      </c>
      <c r="E764" s="50">
        <v>0</v>
      </c>
      <c r="F764" s="50">
        <v>0</v>
      </c>
      <c r="G764" s="50">
        <v>0</v>
      </c>
      <c r="H764" s="50">
        <v>24</v>
      </c>
      <c r="I764" s="50">
        <v>13</v>
      </c>
      <c r="J764" s="50">
        <v>1.5</v>
      </c>
      <c r="K764" s="50"/>
      <c r="L764" s="50">
        <v>0</v>
      </c>
      <c r="M764" s="50">
        <v>0</v>
      </c>
      <c r="N764" s="50">
        <v>3</v>
      </c>
      <c r="O764" s="50">
        <v>0</v>
      </c>
      <c r="P764" s="13">
        <v>10</v>
      </c>
      <c r="Q764" s="13">
        <v>11</v>
      </c>
      <c r="R764" s="13">
        <v>40</v>
      </c>
      <c r="T764" s="35">
        <f t="shared" si="33"/>
        <v>21</v>
      </c>
      <c r="U764" s="36">
        <f t="shared" si="34"/>
        <v>0.52500000000000002</v>
      </c>
      <c r="W764" s="20">
        <f t="shared" si="35"/>
        <v>3506262</v>
      </c>
    </row>
    <row r="765" spans="1:23" x14ac:dyDescent="0.2">
      <c r="A765" s="20">
        <v>3506</v>
      </c>
      <c r="B765" s="2">
        <v>3506262176</v>
      </c>
      <c r="C765" s="5" t="s">
        <v>87</v>
      </c>
      <c r="D765" s="50">
        <v>0</v>
      </c>
      <c r="E765" s="50">
        <v>0</v>
      </c>
      <c r="F765" s="50">
        <v>0</v>
      </c>
      <c r="G765" s="50">
        <v>0</v>
      </c>
      <c r="H765" s="50">
        <v>5</v>
      </c>
      <c r="I765" s="50">
        <v>1</v>
      </c>
      <c r="J765" s="50">
        <v>0.26250000000000001</v>
      </c>
      <c r="K765" s="50"/>
      <c r="L765" s="50">
        <v>0</v>
      </c>
      <c r="M765" s="50">
        <v>0</v>
      </c>
      <c r="N765" s="50">
        <v>1</v>
      </c>
      <c r="O765" s="50">
        <v>0</v>
      </c>
      <c r="P765" s="13">
        <v>3</v>
      </c>
      <c r="Q765" s="13">
        <v>2</v>
      </c>
      <c r="R765" s="13">
        <v>7</v>
      </c>
      <c r="T765" s="35">
        <f t="shared" si="33"/>
        <v>5</v>
      </c>
      <c r="U765" s="36">
        <f t="shared" si="34"/>
        <v>0.7142857142857143</v>
      </c>
      <c r="W765" s="20">
        <f t="shared" si="35"/>
        <v>3506262</v>
      </c>
    </row>
    <row r="766" spans="1:23" x14ac:dyDescent="0.2">
      <c r="A766" s="20">
        <v>3506</v>
      </c>
      <c r="B766" s="2">
        <v>3506262178</v>
      </c>
      <c r="C766" s="5" t="s">
        <v>87</v>
      </c>
      <c r="D766" s="50">
        <v>0</v>
      </c>
      <c r="E766" s="50">
        <v>0</v>
      </c>
      <c r="F766" s="50">
        <v>0</v>
      </c>
      <c r="G766" s="50">
        <v>0</v>
      </c>
      <c r="H766" s="50">
        <v>3</v>
      </c>
      <c r="I766" s="50">
        <v>3</v>
      </c>
      <c r="J766" s="50">
        <v>0.22500000000000001</v>
      </c>
      <c r="K766" s="50"/>
      <c r="L766" s="50">
        <v>0</v>
      </c>
      <c r="M766" s="50">
        <v>0</v>
      </c>
      <c r="N766" s="50">
        <v>0</v>
      </c>
      <c r="O766" s="50">
        <v>0</v>
      </c>
      <c r="P766" s="13">
        <v>2</v>
      </c>
      <c r="Q766" s="13">
        <v>3</v>
      </c>
      <c r="R766" s="13">
        <v>6</v>
      </c>
      <c r="T766" s="35">
        <f t="shared" si="33"/>
        <v>5</v>
      </c>
      <c r="U766" s="36">
        <f t="shared" si="34"/>
        <v>0.83333333333333337</v>
      </c>
      <c r="W766" s="20">
        <f t="shared" si="35"/>
        <v>3506262</v>
      </c>
    </row>
    <row r="767" spans="1:23" x14ac:dyDescent="0.2">
      <c r="A767" s="20">
        <v>3506</v>
      </c>
      <c r="B767" s="2">
        <v>3506262229</v>
      </c>
      <c r="C767" s="5" t="s">
        <v>87</v>
      </c>
      <c r="D767" s="50">
        <v>0</v>
      </c>
      <c r="E767" s="50">
        <v>0</v>
      </c>
      <c r="F767" s="50">
        <v>0</v>
      </c>
      <c r="G767" s="50">
        <v>0</v>
      </c>
      <c r="H767" s="50">
        <v>9</v>
      </c>
      <c r="I767" s="50">
        <v>2</v>
      </c>
      <c r="J767" s="50">
        <v>0.41249999999999998</v>
      </c>
      <c r="K767" s="50"/>
      <c r="L767" s="50">
        <v>0</v>
      </c>
      <c r="M767" s="50">
        <v>0</v>
      </c>
      <c r="N767" s="50">
        <v>0</v>
      </c>
      <c r="O767" s="50">
        <v>0</v>
      </c>
      <c r="P767" s="13">
        <v>5</v>
      </c>
      <c r="Q767" s="13">
        <v>1</v>
      </c>
      <c r="R767" s="13">
        <v>11</v>
      </c>
      <c r="T767" s="35">
        <f t="shared" si="33"/>
        <v>6</v>
      </c>
      <c r="U767" s="36">
        <f t="shared" si="34"/>
        <v>0.54545454545454541</v>
      </c>
      <c r="W767" s="20">
        <f t="shared" si="35"/>
        <v>3506262</v>
      </c>
    </row>
    <row r="768" spans="1:23" x14ac:dyDescent="0.2">
      <c r="A768" s="20">
        <v>3506</v>
      </c>
      <c r="B768" s="2">
        <v>3506262248</v>
      </c>
      <c r="C768" s="5" t="s">
        <v>87</v>
      </c>
      <c r="D768" s="50">
        <v>0</v>
      </c>
      <c r="E768" s="50">
        <v>0</v>
      </c>
      <c r="F768" s="50">
        <v>0</v>
      </c>
      <c r="G768" s="50">
        <v>0</v>
      </c>
      <c r="H768" s="50">
        <v>2</v>
      </c>
      <c r="I768" s="50">
        <v>3</v>
      </c>
      <c r="J768" s="50">
        <v>0.1875</v>
      </c>
      <c r="K768" s="50"/>
      <c r="L768" s="50">
        <v>0</v>
      </c>
      <c r="M768" s="50">
        <v>0</v>
      </c>
      <c r="N768" s="50">
        <v>0</v>
      </c>
      <c r="O768" s="50">
        <v>0</v>
      </c>
      <c r="P768" s="13">
        <v>2</v>
      </c>
      <c r="Q768" s="13">
        <v>2</v>
      </c>
      <c r="R768" s="13">
        <v>5</v>
      </c>
      <c r="T768" s="35">
        <f t="shared" si="33"/>
        <v>4</v>
      </c>
      <c r="U768" s="36">
        <f t="shared" si="34"/>
        <v>0.8</v>
      </c>
      <c r="W768" s="20">
        <f t="shared" si="35"/>
        <v>3506262</v>
      </c>
    </row>
    <row r="769" spans="1:23" x14ac:dyDescent="0.2">
      <c r="A769" s="20">
        <v>3506</v>
      </c>
      <c r="B769" s="2">
        <v>3506262258</v>
      </c>
      <c r="C769" s="5" t="s">
        <v>87</v>
      </c>
      <c r="D769" s="50">
        <v>0</v>
      </c>
      <c r="E769" s="50">
        <v>0</v>
      </c>
      <c r="F769" s="50">
        <v>0</v>
      </c>
      <c r="G769" s="50">
        <v>0</v>
      </c>
      <c r="H769" s="50">
        <v>2</v>
      </c>
      <c r="I769" s="50">
        <v>0</v>
      </c>
      <c r="J769" s="50">
        <v>7.4999999999999997E-2</v>
      </c>
      <c r="K769" s="50"/>
      <c r="L769" s="50">
        <v>0</v>
      </c>
      <c r="M769" s="50">
        <v>0</v>
      </c>
      <c r="N769" s="50">
        <v>0</v>
      </c>
      <c r="O769" s="50">
        <v>0</v>
      </c>
      <c r="P769" s="13">
        <v>1</v>
      </c>
      <c r="Q769" s="13">
        <v>0</v>
      </c>
      <c r="R769" s="13">
        <v>2</v>
      </c>
      <c r="T769" s="35">
        <f t="shared" si="33"/>
        <v>1</v>
      </c>
      <c r="U769" s="36">
        <f t="shared" si="34"/>
        <v>0.5</v>
      </c>
      <c r="W769" s="20">
        <f t="shared" si="35"/>
        <v>3506262</v>
      </c>
    </row>
    <row r="770" spans="1:23" x14ac:dyDescent="0.2">
      <c r="A770" s="20">
        <v>3506</v>
      </c>
      <c r="B770" s="2">
        <v>3506262262</v>
      </c>
      <c r="C770" s="5" t="s">
        <v>87</v>
      </c>
      <c r="D770" s="50">
        <v>0</v>
      </c>
      <c r="E770" s="50">
        <v>0</v>
      </c>
      <c r="F770" s="50">
        <v>0</v>
      </c>
      <c r="G770" s="50">
        <v>0</v>
      </c>
      <c r="H770" s="50">
        <v>31</v>
      </c>
      <c r="I770" s="50">
        <v>13</v>
      </c>
      <c r="J770" s="50">
        <v>1.6875</v>
      </c>
      <c r="K770" s="50"/>
      <c r="L770" s="50">
        <v>0</v>
      </c>
      <c r="M770" s="50">
        <v>0</v>
      </c>
      <c r="N770" s="50">
        <v>1</v>
      </c>
      <c r="O770" s="50">
        <v>0</v>
      </c>
      <c r="P770" s="13">
        <v>10</v>
      </c>
      <c r="Q770" s="13">
        <v>7</v>
      </c>
      <c r="R770" s="13">
        <v>45</v>
      </c>
      <c r="T770" s="35">
        <f t="shared" si="33"/>
        <v>17</v>
      </c>
      <c r="U770" s="36">
        <f t="shared" si="34"/>
        <v>0.37777777777777777</v>
      </c>
      <c r="W770" s="20">
        <f t="shared" si="35"/>
        <v>3506262</v>
      </c>
    </row>
    <row r="771" spans="1:23" x14ac:dyDescent="0.2">
      <c r="A771" s="20">
        <v>3506</v>
      </c>
      <c r="B771" s="2">
        <v>3506262274</v>
      </c>
      <c r="C771" s="5" t="s">
        <v>87</v>
      </c>
      <c r="D771" s="50">
        <v>0</v>
      </c>
      <c r="E771" s="50">
        <v>0</v>
      </c>
      <c r="F771" s="50">
        <v>0</v>
      </c>
      <c r="G771" s="50">
        <v>0</v>
      </c>
      <c r="H771" s="50">
        <v>2</v>
      </c>
      <c r="I771" s="50">
        <v>2</v>
      </c>
      <c r="J771" s="50">
        <v>0.15</v>
      </c>
      <c r="K771" s="50"/>
      <c r="L771" s="50">
        <v>0</v>
      </c>
      <c r="M771" s="50">
        <v>0</v>
      </c>
      <c r="N771" s="50">
        <v>0</v>
      </c>
      <c r="O771" s="50">
        <v>0</v>
      </c>
      <c r="P771" s="13">
        <v>0</v>
      </c>
      <c r="Q771" s="13">
        <v>1</v>
      </c>
      <c r="R771" s="13">
        <v>4</v>
      </c>
      <c r="T771" s="35">
        <f t="shared" si="33"/>
        <v>1</v>
      </c>
      <c r="U771" s="36">
        <f t="shared" si="34"/>
        <v>0.25</v>
      </c>
      <c r="W771" s="20">
        <f t="shared" si="35"/>
        <v>3506262</v>
      </c>
    </row>
    <row r="772" spans="1:23" x14ac:dyDescent="0.2">
      <c r="A772" s="20">
        <v>3506</v>
      </c>
      <c r="B772" s="2">
        <v>3506262305</v>
      </c>
      <c r="C772" s="5" t="s">
        <v>87</v>
      </c>
      <c r="D772" s="50">
        <v>0</v>
      </c>
      <c r="E772" s="50">
        <v>0</v>
      </c>
      <c r="F772" s="50">
        <v>0</v>
      </c>
      <c r="G772" s="50">
        <v>0</v>
      </c>
      <c r="H772" s="50">
        <v>2</v>
      </c>
      <c r="I772" s="50">
        <v>0</v>
      </c>
      <c r="J772" s="50">
        <v>7.4999999999999997E-2</v>
      </c>
      <c r="K772" s="50"/>
      <c r="L772" s="50">
        <v>0</v>
      </c>
      <c r="M772" s="50">
        <v>0</v>
      </c>
      <c r="N772" s="50">
        <v>0</v>
      </c>
      <c r="O772" s="50">
        <v>0</v>
      </c>
      <c r="P772" s="13">
        <v>0</v>
      </c>
      <c r="Q772" s="13">
        <v>0</v>
      </c>
      <c r="R772" s="13">
        <v>2</v>
      </c>
      <c r="T772" s="35">
        <f t="shared" si="33"/>
        <v>0</v>
      </c>
      <c r="U772" s="36">
        <f t="shared" si="34"/>
        <v>0</v>
      </c>
      <c r="W772" s="20">
        <f t="shared" si="35"/>
        <v>3506262</v>
      </c>
    </row>
    <row r="773" spans="1:23" x14ac:dyDescent="0.2">
      <c r="A773" s="20">
        <v>3506</v>
      </c>
      <c r="B773" s="2">
        <v>3506262346</v>
      </c>
      <c r="C773" s="5" t="s">
        <v>87</v>
      </c>
      <c r="D773" s="50">
        <v>0</v>
      </c>
      <c r="E773" s="50">
        <v>0</v>
      </c>
      <c r="F773" s="50">
        <v>0</v>
      </c>
      <c r="G773" s="50">
        <v>0</v>
      </c>
      <c r="H773" s="50">
        <v>0</v>
      </c>
      <c r="I773" s="50">
        <v>2</v>
      </c>
      <c r="J773" s="50">
        <v>7.4999999999999997E-2</v>
      </c>
      <c r="K773" s="50"/>
      <c r="L773" s="50">
        <v>0</v>
      </c>
      <c r="M773" s="50">
        <v>0</v>
      </c>
      <c r="N773" s="50">
        <v>0</v>
      </c>
      <c r="O773" s="50">
        <v>0</v>
      </c>
      <c r="P773" s="13">
        <v>0</v>
      </c>
      <c r="Q773" s="13">
        <v>1</v>
      </c>
      <c r="R773" s="13">
        <v>2</v>
      </c>
      <c r="T773" s="35">
        <f t="shared" si="33"/>
        <v>1</v>
      </c>
      <c r="U773" s="36">
        <f t="shared" si="34"/>
        <v>0.5</v>
      </c>
      <c r="W773" s="20">
        <f t="shared" si="35"/>
        <v>3506262</v>
      </c>
    </row>
    <row r="774" spans="1:23" x14ac:dyDescent="0.2">
      <c r="A774" s="20">
        <v>3506</v>
      </c>
      <c r="B774" s="2">
        <v>3506262347</v>
      </c>
      <c r="C774" s="5" t="s">
        <v>87</v>
      </c>
      <c r="D774" s="50">
        <v>0</v>
      </c>
      <c r="E774" s="50">
        <v>0</v>
      </c>
      <c r="F774" s="50">
        <v>0</v>
      </c>
      <c r="G774" s="50">
        <v>0</v>
      </c>
      <c r="H774" s="50">
        <v>2</v>
      </c>
      <c r="I774" s="50">
        <v>0</v>
      </c>
      <c r="J774" s="50">
        <v>7.4999999999999997E-2</v>
      </c>
      <c r="K774" s="50"/>
      <c r="L774" s="50">
        <v>0</v>
      </c>
      <c r="M774" s="50">
        <v>0</v>
      </c>
      <c r="N774" s="50">
        <v>0</v>
      </c>
      <c r="O774" s="50">
        <v>0</v>
      </c>
      <c r="P774" s="13">
        <v>1</v>
      </c>
      <c r="Q774" s="13">
        <v>0</v>
      </c>
      <c r="R774" s="13">
        <v>2</v>
      </c>
      <c r="T774" s="35">
        <f t="shared" si="33"/>
        <v>1</v>
      </c>
      <c r="U774" s="36">
        <f t="shared" si="34"/>
        <v>0.5</v>
      </c>
      <c r="W774" s="20">
        <f t="shared" si="35"/>
        <v>3506262</v>
      </c>
    </row>
    <row r="775" spans="1:23" x14ac:dyDescent="0.2">
      <c r="A775" s="20">
        <v>3507</v>
      </c>
      <c r="B775" s="2">
        <v>3507201003</v>
      </c>
      <c r="C775" s="5" t="s">
        <v>88</v>
      </c>
      <c r="D775" s="50">
        <v>0</v>
      </c>
      <c r="E775" s="50">
        <v>0</v>
      </c>
      <c r="F775" s="50">
        <v>0</v>
      </c>
      <c r="G775" s="50">
        <v>0</v>
      </c>
      <c r="H775" s="50">
        <v>0</v>
      </c>
      <c r="I775" s="50">
        <v>1</v>
      </c>
      <c r="J775" s="50">
        <v>3.7499999999999999E-2</v>
      </c>
      <c r="K775" s="50"/>
      <c r="L775" s="50">
        <v>0</v>
      </c>
      <c r="M775" s="50">
        <v>0</v>
      </c>
      <c r="N775" s="50">
        <v>0</v>
      </c>
      <c r="O775" s="50">
        <v>0</v>
      </c>
      <c r="P775" s="13">
        <v>0</v>
      </c>
      <c r="Q775" s="13">
        <v>1</v>
      </c>
      <c r="R775" s="13">
        <v>1</v>
      </c>
      <c r="T775" s="35">
        <f t="shared" si="33"/>
        <v>1</v>
      </c>
      <c r="U775" s="36">
        <f t="shared" si="34"/>
        <v>1</v>
      </c>
      <c r="W775" s="20">
        <f t="shared" si="35"/>
        <v>3507201</v>
      </c>
    </row>
    <row r="776" spans="1:23" x14ac:dyDescent="0.2">
      <c r="A776" s="20">
        <v>3507</v>
      </c>
      <c r="B776" s="2">
        <v>3507201072</v>
      </c>
      <c r="C776" s="5" t="s">
        <v>88</v>
      </c>
      <c r="D776" s="50">
        <v>0</v>
      </c>
      <c r="E776" s="50">
        <v>0</v>
      </c>
      <c r="F776" s="50">
        <v>0</v>
      </c>
      <c r="G776" s="50">
        <v>0</v>
      </c>
      <c r="H776" s="50">
        <v>0</v>
      </c>
      <c r="I776" s="50">
        <v>1</v>
      </c>
      <c r="J776" s="50">
        <v>3.7499999999999999E-2</v>
      </c>
      <c r="K776" s="50"/>
      <c r="L776" s="50">
        <v>0</v>
      </c>
      <c r="M776" s="50">
        <v>0</v>
      </c>
      <c r="N776" s="50">
        <v>0</v>
      </c>
      <c r="O776" s="50">
        <v>0</v>
      </c>
      <c r="P776" s="13">
        <v>0</v>
      </c>
      <c r="Q776" s="13">
        <v>0</v>
      </c>
      <c r="R776" s="13">
        <v>1</v>
      </c>
      <c r="T776" s="35">
        <f t="shared" si="33"/>
        <v>0</v>
      </c>
      <c r="U776" s="36">
        <f t="shared" si="34"/>
        <v>0</v>
      </c>
      <c r="W776" s="20">
        <f t="shared" si="35"/>
        <v>3507201</v>
      </c>
    </row>
    <row r="777" spans="1:23" x14ac:dyDescent="0.2">
      <c r="A777" s="20">
        <v>3507</v>
      </c>
      <c r="B777" s="2">
        <v>3507201201</v>
      </c>
      <c r="C777" s="5" t="s">
        <v>88</v>
      </c>
      <c r="D777" s="50">
        <v>0</v>
      </c>
      <c r="E777" s="50">
        <v>0</v>
      </c>
      <c r="F777" s="50">
        <v>0</v>
      </c>
      <c r="G777" s="50">
        <v>0</v>
      </c>
      <c r="H777" s="50">
        <v>0</v>
      </c>
      <c r="I777" s="50">
        <v>77</v>
      </c>
      <c r="J777" s="50">
        <v>3.1875</v>
      </c>
      <c r="K777" s="50"/>
      <c r="L777" s="50">
        <v>0</v>
      </c>
      <c r="M777" s="50">
        <v>0</v>
      </c>
      <c r="N777" s="50">
        <v>8</v>
      </c>
      <c r="O777" s="50">
        <v>0</v>
      </c>
      <c r="P777" s="13">
        <v>0</v>
      </c>
      <c r="Q777" s="13">
        <v>65</v>
      </c>
      <c r="R777" s="13">
        <v>85</v>
      </c>
      <c r="T777" s="35">
        <f t="shared" si="33"/>
        <v>65</v>
      </c>
      <c r="U777" s="36">
        <f t="shared" si="34"/>
        <v>0.76470588235294112</v>
      </c>
      <c r="W777" s="20">
        <f t="shared" si="35"/>
        <v>3507201</v>
      </c>
    </row>
    <row r="778" spans="1:23" x14ac:dyDescent="0.2">
      <c r="A778" s="20">
        <v>3507</v>
      </c>
      <c r="B778" s="2">
        <v>3507201740</v>
      </c>
      <c r="C778" s="5" t="s">
        <v>88</v>
      </c>
      <c r="D778" s="50">
        <v>0</v>
      </c>
      <c r="E778" s="50">
        <v>0</v>
      </c>
      <c r="F778" s="50">
        <v>0</v>
      </c>
      <c r="G778" s="50">
        <v>0</v>
      </c>
      <c r="H778" s="50">
        <v>0</v>
      </c>
      <c r="I778" s="50">
        <v>1</v>
      </c>
      <c r="J778" s="50">
        <v>3.7499999999999999E-2</v>
      </c>
      <c r="K778" s="50"/>
      <c r="L778" s="50">
        <v>0</v>
      </c>
      <c r="M778" s="50">
        <v>0</v>
      </c>
      <c r="N778" s="50">
        <v>0</v>
      </c>
      <c r="O778" s="50">
        <v>0</v>
      </c>
      <c r="P778" s="13">
        <v>0</v>
      </c>
      <c r="Q778" s="13">
        <v>0</v>
      </c>
      <c r="R778" s="13">
        <v>1</v>
      </c>
      <c r="T778" s="35">
        <f t="shared" ref="T778:T784" si="36">P778+Q778</f>
        <v>0</v>
      </c>
      <c r="U778" s="36">
        <f t="shared" ref="U778:U784" si="37">T778/R778</f>
        <v>0</v>
      </c>
      <c r="W778" s="20">
        <f t="shared" si="35"/>
        <v>3507201</v>
      </c>
    </row>
    <row r="779" spans="1:23" x14ac:dyDescent="0.2">
      <c r="A779" s="20">
        <v>3508</v>
      </c>
      <c r="B779" s="2">
        <v>3508281061</v>
      </c>
      <c r="C779" s="5" t="s">
        <v>89</v>
      </c>
      <c r="D779" s="50">
        <v>0</v>
      </c>
      <c r="E779" s="50">
        <v>0</v>
      </c>
      <c r="F779" s="50">
        <v>0</v>
      </c>
      <c r="G779" s="50">
        <v>0</v>
      </c>
      <c r="H779" s="50">
        <v>0</v>
      </c>
      <c r="I779" s="50">
        <v>0</v>
      </c>
      <c r="J779" s="50">
        <v>3.7499999999999999E-2</v>
      </c>
      <c r="K779" s="50"/>
      <c r="L779" s="50">
        <v>0</v>
      </c>
      <c r="M779" s="50">
        <v>0</v>
      </c>
      <c r="N779" s="50">
        <v>1</v>
      </c>
      <c r="O779" s="50">
        <v>0</v>
      </c>
      <c r="P779" s="13">
        <v>0</v>
      </c>
      <c r="Q779" s="13">
        <v>1</v>
      </c>
      <c r="R779" s="13">
        <v>1</v>
      </c>
      <c r="T779" s="35">
        <f t="shared" si="36"/>
        <v>1</v>
      </c>
      <c r="U779" s="36">
        <f t="shared" si="37"/>
        <v>1</v>
      </c>
      <c r="W779" s="20">
        <f t="shared" ref="W779:W783" si="38">VALUE(IF($B779&lt;499999999,MID($B779,1,3)*1000+MID($B779,4,3),MID($B779,1,4)*1000+MID($B779,5,3)))</f>
        <v>3508281</v>
      </c>
    </row>
    <row r="780" spans="1:23" x14ac:dyDescent="0.2">
      <c r="A780" s="20">
        <v>3508</v>
      </c>
      <c r="B780" s="2">
        <v>3508281087</v>
      </c>
      <c r="C780" s="5" t="s">
        <v>89</v>
      </c>
      <c r="D780" s="50">
        <v>0</v>
      </c>
      <c r="E780" s="50">
        <v>0</v>
      </c>
      <c r="F780" s="50">
        <v>0</v>
      </c>
      <c r="G780" s="50">
        <v>0</v>
      </c>
      <c r="H780" s="50">
        <v>0</v>
      </c>
      <c r="I780" s="50">
        <v>1</v>
      </c>
      <c r="J780" s="50">
        <v>3.7499999999999999E-2</v>
      </c>
      <c r="K780" s="50"/>
      <c r="L780" s="50">
        <v>0</v>
      </c>
      <c r="M780" s="50">
        <v>0</v>
      </c>
      <c r="N780" s="50">
        <v>0</v>
      </c>
      <c r="O780" s="50">
        <v>0</v>
      </c>
      <c r="P780" s="13">
        <v>0</v>
      </c>
      <c r="Q780" s="13">
        <v>0</v>
      </c>
      <c r="R780" s="13">
        <v>1</v>
      </c>
      <c r="T780" s="35">
        <f t="shared" si="36"/>
        <v>0</v>
      </c>
      <c r="U780" s="36">
        <f t="shared" si="37"/>
        <v>0</v>
      </c>
      <c r="W780" s="20">
        <f t="shared" si="38"/>
        <v>3508281</v>
      </c>
    </row>
    <row r="781" spans="1:23" x14ac:dyDescent="0.2">
      <c r="A781" s="20">
        <v>3508</v>
      </c>
      <c r="B781" s="2">
        <v>3508281137</v>
      </c>
      <c r="C781" s="5" t="s">
        <v>89</v>
      </c>
      <c r="D781" s="50">
        <v>0</v>
      </c>
      <c r="E781" s="50">
        <v>0</v>
      </c>
      <c r="F781" s="50">
        <v>0</v>
      </c>
      <c r="G781" s="50">
        <v>0</v>
      </c>
      <c r="H781" s="50">
        <v>0</v>
      </c>
      <c r="I781" s="50">
        <v>1</v>
      </c>
      <c r="J781" s="50">
        <v>7.4999999999999997E-2</v>
      </c>
      <c r="K781" s="50"/>
      <c r="L781" s="50">
        <v>0</v>
      </c>
      <c r="M781" s="50">
        <v>0</v>
      </c>
      <c r="N781" s="50">
        <v>1</v>
      </c>
      <c r="O781" s="50">
        <v>0</v>
      </c>
      <c r="P781" s="13">
        <v>0</v>
      </c>
      <c r="Q781" s="13">
        <v>2</v>
      </c>
      <c r="R781" s="13">
        <v>2</v>
      </c>
      <c r="T781" s="35">
        <f t="shared" si="36"/>
        <v>2</v>
      </c>
      <c r="U781" s="36">
        <f t="shared" si="37"/>
        <v>1</v>
      </c>
      <c r="W781" s="20">
        <f t="shared" si="38"/>
        <v>3508281</v>
      </c>
    </row>
    <row r="782" spans="1:23" x14ac:dyDescent="0.2">
      <c r="A782" s="20">
        <v>3508</v>
      </c>
      <c r="B782" s="2">
        <v>3508281281</v>
      </c>
      <c r="C782" s="5" t="s">
        <v>89</v>
      </c>
      <c r="D782" s="50">
        <v>0</v>
      </c>
      <c r="E782" s="50">
        <v>0</v>
      </c>
      <c r="F782" s="50">
        <v>0</v>
      </c>
      <c r="G782" s="50">
        <v>0</v>
      </c>
      <c r="H782" s="50">
        <v>0</v>
      </c>
      <c r="I782" s="50">
        <v>99</v>
      </c>
      <c r="J782" s="50">
        <v>4.4249999999999998</v>
      </c>
      <c r="K782" s="50"/>
      <c r="L782" s="50">
        <v>0</v>
      </c>
      <c r="M782" s="50">
        <v>0</v>
      </c>
      <c r="N782" s="50">
        <v>19</v>
      </c>
      <c r="O782" s="50">
        <v>0</v>
      </c>
      <c r="P782" s="13">
        <v>0</v>
      </c>
      <c r="Q782" s="13">
        <v>92</v>
      </c>
      <c r="R782" s="13">
        <v>118</v>
      </c>
      <c r="T782" s="35">
        <f t="shared" si="36"/>
        <v>92</v>
      </c>
      <c r="U782" s="36">
        <f t="shared" si="37"/>
        <v>0.77966101694915257</v>
      </c>
      <c r="W782" s="20">
        <f t="shared" si="38"/>
        <v>3508281</v>
      </c>
    </row>
    <row r="783" spans="1:23" x14ac:dyDescent="0.2">
      <c r="A783" s="20">
        <v>3509</v>
      </c>
      <c r="B783" s="2">
        <v>3509095095</v>
      </c>
      <c r="C783" s="5" t="s">
        <v>90</v>
      </c>
      <c r="D783" s="50">
        <v>0</v>
      </c>
      <c r="E783" s="50">
        <v>0</v>
      </c>
      <c r="F783" s="50">
        <v>0</v>
      </c>
      <c r="G783" s="50">
        <v>0</v>
      </c>
      <c r="H783" s="50">
        <v>92</v>
      </c>
      <c r="I783" s="50">
        <v>0</v>
      </c>
      <c r="J783" s="50">
        <v>3.8624999999999998</v>
      </c>
      <c r="K783" s="50"/>
      <c r="L783" s="50">
        <v>0</v>
      </c>
      <c r="M783" s="50">
        <v>0</v>
      </c>
      <c r="N783" s="50">
        <v>11</v>
      </c>
      <c r="O783" s="50">
        <v>0</v>
      </c>
      <c r="P783" s="13">
        <v>62</v>
      </c>
      <c r="Q783" s="13">
        <v>0</v>
      </c>
      <c r="R783" s="13">
        <v>103</v>
      </c>
      <c r="T783" s="35">
        <f t="shared" si="36"/>
        <v>62</v>
      </c>
      <c r="U783" s="36">
        <f t="shared" si="37"/>
        <v>0.60194174757281549</v>
      </c>
      <c r="W783" s="20">
        <f t="shared" si="38"/>
        <v>3509095</v>
      </c>
    </row>
    <row r="784" spans="1:23" x14ac:dyDescent="0.2">
      <c r="A784" s="14">
        <v>9999</v>
      </c>
      <c r="B784" s="14">
        <v>999999999</v>
      </c>
      <c r="C784" s="15" t="s">
        <v>91</v>
      </c>
      <c r="D784" s="51">
        <f t="shared" ref="D784:R784" si="39">SUM(D10:D783)</f>
        <v>364</v>
      </c>
      <c r="E784" s="51">
        <f t="shared" si="39"/>
        <v>0</v>
      </c>
      <c r="F784" s="51">
        <f t="shared" si="39"/>
        <v>1772</v>
      </c>
      <c r="G784" s="51">
        <f t="shared" si="39"/>
        <v>9446</v>
      </c>
      <c r="H784" s="51">
        <f t="shared" si="39"/>
        <v>10520</v>
      </c>
      <c r="I784" s="51">
        <f t="shared" si="39"/>
        <v>8678</v>
      </c>
      <c r="J784" s="51">
        <f t="shared" si="39"/>
        <v>1255.6124999999988</v>
      </c>
      <c r="K784" s="51">
        <f t="shared" si="39"/>
        <v>0</v>
      </c>
      <c r="L784" s="51">
        <f t="shared" si="39"/>
        <v>134</v>
      </c>
      <c r="M784" s="51">
        <f t="shared" si="39"/>
        <v>0</v>
      </c>
      <c r="N784" s="51">
        <f t="shared" si="39"/>
        <v>3067</v>
      </c>
      <c r="O784" s="51">
        <f t="shared" si="39"/>
        <v>0</v>
      </c>
      <c r="P784" s="16">
        <f t="shared" si="39"/>
        <v>12608</v>
      </c>
      <c r="Q784" s="16">
        <f t="shared" si="39"/>
        <v>5465</v>
      </c>
      <c r="R784" s="16">
        <f t="shared" si="39"/>
        <v>33742</v>
      </c>
      <c r="T784" s="37">
        <f t="shared" si="36"/>
        <v>18073</v>
      </c>
      <c r="U784" s="38">
        <f t="shared" si="37"/>
        <v>0.53562325884654138</v>
      </c>
      <c r="W784" s="62" t="s">
        <v>97</v>
      </c>
    </row>
    <row r="785" spans="1:18" x14ac:dyDescent="0.2">
      <c r="A785" s="5"/>
    </row>
    <row r="786" spans="1:18" x14ac:dyDescent="0.2">
      <c r="A786" s="14">
        <v>9999</v>
      </c>
      <c r="B786" s="14">
        <v>999999999</v>
      </c>
      <c r="C786" s="15" t="s">
        <v>92</v>
      </c>
      <c r="D786" s="16">
        <v>16</v>
      </c>
      <c r="E786" s="16">
        <v>0</v>
      </c>
      <c r="F786" s="16">
        <v>1720</v>
      </c>
      <c r="G786" s="16">
        <v>8831</v>
      </c>
      <c r="H786" s="16">
        <v>8908</v>
      </c>
      <c r="I786" s="16">
        <v>7138</v>
      </c>
      <c r="J786" s="16">
        <v>1070.812500000002</v>
      </c>
      <c r="K786" s="16">
        <v>0</v>
      </c>
      <c r="L786" s="16">
        <v>49</v>
      </c>
      <c r="M786" s="16">
        <v>0</v>
      </c>
      <c r="N786" s="16">
        <v>1958</v>
      </c>
      <c r="O786" s="16">
        <v>0</v>
      </c>
      <c r="P786" s="16">
        <v>10318</v>
      </c>
      <c r="Q786" s="16">
        <v>4384</v>
      </c>
      <c r="R786" s="16">
        <v>28590</v>
      </c>
    </row>
    <row r="788" spans="1:18" x14ac:dyDescent="0.2">
      <c r="F788" s="17"/>
      <c r="G788" s="17"/>
      <c r="H788" s="17"/>
      <c r="I788" s="17"/>
      <c r="L788" s="17"/>
      <c r="M788" s="17"/>
      <c r="N788" s="17"/>
      <c r="P788" s="17"/>
      <c r="Q788" s="17"/>
      <c r="R788" s="17"/>
    </row>
    <row r="789" spans="1:18" x14ac:dyDescent="0.2">
      <c r="R789" s="17"/>
    </row>
    <row r="790" spans="1:18" x14ac:dyDescent="0.2">
      <c r="N790" s="17"/>
    </row>
    <row r="791" spans="1:18" x14ac:dyDescent="0.2">
      <c r="D791" s="17"/>
    </row>
  </sheetData>
  <autoFilter ref="A9:V784" xr:uid="{00000000-0009-0000-0000-000004000000}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59AFD-A455-44E2-A155-11169DABEEB2}">
  <dimension ref="A1:AI1076"/>
  <sheetViews>
    <sheetView showGridLines="0" tabSelected="1" zoomScaleNormal="100" workbookViewId="0">
      <pane ySplit="9" topLeftCell="A10" activePane="bottomLeft" state="frozen"/>
      <selection pane="bottomLeft" activeCell="A9" sqref="A9"/>
    </sheetView>
  </sheetViews>
  <sheetFormatPr defaultColWidth="8.6640625" defaultRowHeight="12" x14ac:dyDescent="0.2"/>
  <cols>
    <col min="1" max="1" width="6.5" style="145" customWidth="1"/>
    <col min="2" max="2" width="11.83203125" style="145" customWidth="1"/>
    <col min="3" max="3" width="16.6640625" style="145" customWidth="1"/>
    <col min="4" max="4" width="4.83203125" style="145" customWidth="1"/>
    <col min="5" max="5" width="5.1640625" style="145" customWidth="1"/>
    <col min="6" max="6" width="14.83203125" style="145" customWidth="1"/>
    <col min="7" max="7" width="11.5" style="144" customWidth="1"/>
    <col min="8" max="8" width="9" style="144" customWidth="1"/>
    <col min="9" max="9" width="10.1640625" style="144" customWidth="1"/>
    <col min="10" max="10" width="9.5" style="144" customWidth="1"/>
    <col min="11" max="11" width="8.1640625" style="144" customWidth="1"/>
    <col min="12" max="12" width="1.1640625" style="145" customWidth="1"/>
    <col min="13" max="13" width="11.5" style="144" customWidth="1"/>
    <col min="14" max="15" width="9" style="144" customWidth="1"/>
    <col min="16" max="16" width="1.1640625" style="145" customWidth="1"/>
    <col min="17" max="17" width="11.5" style="145" customWidth="1"/>
    <col min="18" max="21" width="13.1640625" style="145" customWidth="1"/>
    <col min="22" max="16384" width="8.6640625" style="148"/>
  </cols>
  <sheetData>
    <row r="1" spans="1:30" s="146" customFormat="1" ht="17.25" x14ac:dyDescent="0.3">
      <c r="A1" s="200" t="s">
        <v>1037</v>
      </c>
      <c r="B1" s="143"/>
      <c r="C1" s="143"/>
      <c r="D1" s="143"/>
      <c r="E1" s="143"/>
      <c r="F1" s="143"/>
      <c r="G1" s="144"/>
      <c r="H1" s="144"/>
      <c r="I1" s="178"/>
      <c r="K1" s="179"/>
      <c r="L1" s="179"/>
      <c r="M1" s="199" t="s">
        <v>1043</v>
      </c>
      <c r="N1" s="178"/>
      <c r="O1" s="178"/>
      <c r="P1" s="179"/>
      <c r="Q1" s="197"/>
      <c r="R1" s="145"/>
      <c r="S1" s="145"/>
      <c r="T1" s="145"/>
      <c r="U1" s="145"/>
    </row>
    <row r="2" spans="1:30" s="146" customFormat="1" ht="17.25" x14ac:dyDescent="0.3">
      <c r="A2" s="202" t="s">
        <v>1038</v>
      </c>
      <c r="B2" s="143"/>
      <c r="C2" s="143"/>
      <c r="D2" s="143"/>
      <c r="E2" s="143"/>
      <c r="F2" s="143"/>
      <c r="G2" s="144"/>
      <c r="H2" s="144"/>
      <c r="I2" s="143"/>
      <c r="K2" s="143"/>
      <c r="L2" s="143"/>
      <c r="M2" s="203" t="s">
        <v>1047</v>
      </c>
      <c r="N2" s="144"/>
      <c r="O2" s="144"/>
      <c r="P2" s="143"/>
      <c r="Q2" s="197"/>
      <c r="R2" s="145"/>
      <c r="S2" s="145"/>
      <c r="T2" s="145"/>
      <c r="U2" s="145"/>
    </row>
    <row r="3" spans="1:30" s="146" customFormat="1" ht="15.75" x14ac:dyDescent="0.2">
      <c r="A3" s="201" t="s">
        <v>1039</v>
      </c>
      <c r="B3" s="143"/>
      <c r="C3" s="143"/>
      <c r="D3" s="143"/>
      <c r="E3" s="143"/>
      <c r="F3" s="143"/>
      <c r="G3" s="144"/>
      <c r="H3" s="144"/>
      <c r="I3" s="143"/>
      <c r="K3" s="143"/>
      <c r="L3" s="143"/>
      <c r="M3" s="203" t="s">
        <v>1049</v>
      </c>
      <c r="N3" s="144"/>
      <c r="O3" s="144"/>
      <c r="P3" s="143"/>
      <c r="Q3" s="197"/>
      <c r="R3" s="145"/>
      <c r="S3" s="145"/>
      <c r="T3" s="145"/>
      <c r="U3" s="145"/>
    </row>
    <row r="4" spans="1:30" s="146" customFormat="1" x14ac:dyDescent="0.2">
      <c r="A4" s="143"/>
      <c r="B4" s="143"/>
      <c r="C4" s="147"/>
      <c r="D4" s="143"/>
      <c r="E4" s="143"/>
      <c r="F4" s="143"/>
      <c r="G4" s="144"/>
      <c r="H4" s="144"/>
      <c r="I4" s="143"/>
      <c r="K4" s="143"/>
      <c r="L4" s="143"/>
      <c r="M4" s="203" t="s">
        <v>1048</v>
      </c>
      <c r="N4" s="144"/>
      <c r="O4" s="144"/>
      <c r="P4" s="143"/>
      <c r="Q4" s="145"/>
      <c r="R4" s="145"/>
      <c r="S4" s="145"/>
      <c r="T4" s="145"/>
      <c r="U4" s="145"/>
    </row>
    <row r="5" spans="1:30" s="146" customFormat="1" hidden="1" x14ac:dyDescent="0.2">
      <c r="A5" s="143"/>
      <c r="B5" s="143"/>
      <c r="C5" s="143"/>
      <c r="D5" s="143"/>
      <c r="E5" s="143"/>
      <c r="F5" s="143"/>
      <c r="G5" s="144"/>
      <c r="H5" s="144"/>
      <c r="I5" s="143"/>
      <c r="J5" s="143"/>
      <c r="K5" s="143"/>
      <c r="L5" s="143"/>
      <c r="M5" s="144"/>
      <c r="N5" s="144"/>
      <c r="O5" s="144"/>
      <c r="P5" s="143"/>
      <c r="Q5" s="145"/>
      <c r="R5" s="145"/>
      <c r="S5" s="145"/>
      <c r="T5" s="145"/>
      <c r="U5" s="145"/>
    </row>
    <row r="6" spans="1:30" s="146" customFormat="1" ht="6.75" customHeight="1" x14ac:dyDescent="0.2">
      <c r="A6" s="143"/>
      <c r="B6" s="143"/>
      <c r="C6" s="143"/>
      <c r="D6" s="143"/>
      <c r="E6" s="143"/>
      <c r="F6" s="143"/>
      <c r="G6" s="144"/>
      <c r="H6" s="144"/>
      <c r="I6" s="143"/>
      <c r="J6" s="143"/>
      <c r="K6" s="143"/>
      <c r="L6" s="143"/>
      <c r="M6" s="144"/>
      <c r="N6" s="144"/>
      <c r="O6" s="144"/>
      <c r="P6" s="143"/>
      <c r="Q6" s="145"/>
      <c r="R6" s="145"/>
      <c r="S6" s="145"/>
      <c r="T6" s="145"/>
      <c r="U6" s="145"/>
    </row>
    <row r="7" spans="1:30" s="146" customFormat="1" ht="18.75" customHeight="1" x14ac:dyDescent="0.2">
      <c r="A7" s="143"/>
      <c r="B7" s="143"/>
      <c r="C7" s="147"/>
      <c r="D7" s="143"/>
      <c r="E7" s="143"/>
      <c r="F7" s="143"/>
      <c r="G7" s="170" t="s">
        <v>1034</v>
      </c>
      <c r="H7" s="149"/>
      <c r="I7" s="151"/>
      <c r="J7" s="151"/>
      <c r="K7" s="152"/>
      <c r="L7" s="143"/>
      <c r="M7" s="171" t="s">
        <v>1033</v>
      </c>
      <c r="N7" s="151"/>
      <c r="O7" s="152"/>
      <c r="P7" s="143"/>
      <c r="Q7" s="170" t="s">
        <v>1036</v>
      </c>
      <c r="R7" s="149"/>
      <c r="S7" s="149"/>
      <c r="T7" s="149"/>
      <c r="U7" s="150"/>
    </row>
    <row r="8" spans="1:30" s="159" customFormat="1" ht="34.5" customHeight="1" x14ac:dyDescent="0.2">
      <c r="A8" s="153" t="s">
        <v>1003</v>
      </c>
      <c r="B8" s="154" t="s">
        <v>6</v>
      </c>
      <c r="C8" s="155" t="s">
        <v>1004</v>
      </c>
      <c r="D8" s="154" t="s">
        <v>1007</v>
      </c>
      <c r="E8" s="154" t="s">
        <v>547</v>
      </c>
      <c r="F8" s="155" t="s">
        <v>995</v>
      </c>
      <c r="G8" s="157" t="s">
        <v>1050</v>
      </c>
      <c r="H8" s="156" t="s">
        <v>1051</v>
      </c>
      <c r="I8" s="157" t="s">
        <v>1045</v>
      </c>
      <c r="J8" s="156" t="s">
        <v>1032</v>
      </c>
      <c r="K8" s="158" t="s">
        <v>1044</v>
      </c>
      <c r="L8" s="155"/>
      <c r="M8" s="157" t="s">
        <v>1051</v>
      </c>
      <c r="N8" s="156" t="s">
        <v>1044</v>
      </c>
      <c r="O8" s="158" t="s">
        <v>1052</v>
      </c>
      <c r="P8" s="155"/>
      <c r="Q8" s="198" t="s">
        <v>1040</v>
      </c>
      <c r="R8" s="172" t="s">
        <v>1041</v>
      </c>
      <c r="S8" s="172" t="s">
        <v>1042</v>
      </c>
      <c r="T8" s="172" t="s">
        <v>1046</v>
      </c>
      <c r="U8" s="173" t="s">
        <v>1005</v>
      </c>
    </row>
    <row r="9" spans="1:30" x14ac:dyDescent="0.2">
      <c r="A9" s="191"/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AD9" s="148" t="s">
        <v>551</v>
      </c>
    </row>
    <row r="10" spans="1:30" x14ac:dyDescent="0.2">
      <c r="A10" s="160">
        <v>409</v>
      </c>
      <c r="B10" s="144">
        <v>409201003</v>
      </c>
      <c r="C10" s="161" t="s">
        <v>21</v>
      </c>
      <c r="D10" s="144">
        <v>201</v>
      </c>
      <c r="E10" s="144">
        <v>3</v>
      </c>
      <c r="F10" s="161" t="s">
        <v>566</v>
      </c>
      <c r="G10" s="180" t="str">
        <f t="shared" ref="G10:G73" si="0">IFERROR(IF(VLOOKUP($B10,ecodis_cha_16,1)=$B10,"yes",""),"")</f>
        <v/>
      </c>
      <c r="H10" s="181" t="str">
        <f t="shared" ref="H10:H73" si="1">IFERROR(IF($G10="yes",ROUND(VLOOKUP($B10,ecodis_cha_16,20),4),""),"")</f>
        <v/>
      </c>
      <c r="I10" s="184">
        <v>0</v>
      </c>
      <c r="J10" s="176">
        <v>2</v>
      </c>
      <c r="K10" s="181">
        <f>ROUND(I10/J10,4)</f>
        <v>0</v>
      </c>
      <c r="L10" s="161"/>
      <c r="M10" s="187">
        <f t="shared" ref="M10:M73" si="2">IFERROR(ROUND(VLOOKUP($E10,ecodis_distr_all,5),4),0)</f>
        <v>0.19769999999999999</v>
      </c>
      <c r="N10" s="162">
        <f t="shared" ref="N10:N73" si="3">IFERROR(ROUND(VLOOKUP($E10,ecodis_distr_all,8),4),0)</f>
        <v>0.2303</v>
      </c>
      <c r="O10" s="188">
        <f t="shared" ref="O10:O73" si="4">VLOOKUP($E10,lowinc_bysend,4)</f>
        <v>6</v>
      </c>
      <c r="P10" s="161"/>
      <c r="Q10" s="192">
        <f>(IF($G10="yes",MAX($H10,$K10),IF($O10&gt;=9,MAX($K10,$M10,$N10),$K10)))</f>
        <v>0</v>
      </c>
      <c r="R10" s="174">
        <f>ROUND($J10*$Q10,0)</f>
        <v>0</v>
      </c>
      <c r="S10" s="174">
        <f>MAX($R10-$I10,0)</f>
        <v>0</v>
      </c>
      <c r="T10" s="175" t="str">
        <f t="shared" ref="T10:T73" si="5">IF($Q10=$H10,"cha16",IF($Q10=$K10,"cha22",IF($Q10=$M10,"dist16",IF(Q10=$N10,"dist22",0))))</f>
        <v>cha22</v>
      </c>
      <c r="U10" s="193">
        <f>IF($G10="yes",1,IF($O10&gt;=9,2,3))</f>
        <v>3</v>
      </c>
    </row>
    <row r="11" spans="1:30" x14ac:dyDescent="0.2">
      <c r="A11" s="160">
        <v>409</v>
      </c>
      <c r="B11" s="144">
        <v>409201072</v>
      </c>
      <c r="C11" s="161" t="s">
        <v>21</v>
      </c>
      <c r="D11" s="144">
        <v>201</v>
      </c>
      <c r="E11" s="144">
        <v>72</v>
      </c>
      <c r="F11" s="161" t="s">
        <v>638</v>
      </c>
      <c r="G11" s="180" t="str">
        <f t="shared" si="0"/>
        <v/>
      </c>
      <c r="H11" s="181" t="str">
        <f t="shared" si="1"/>
        <v/>
      </c>
      <c r="I11" s="184">
        <v>1</v>
      </c>
      <c r="J11" s="176">
        <v>1</v>
      </c>
      <c r="K11" s="181">
        <f t="shared" ref="K11:K74" si="6">ROUND(I11/J11,4)</f>
        <v>1</v>
      </c>
      <c r="L11" s="161"/>
      <c r="M11" s="187">
        <f t="shared" si="2"/>
        <v>0.25559999999999999</v>
      </c>
      <c r="N11" s="162">
        <f t="shared" si="3"/>
        <v>0.28410000000000002</v>
      </c>
      <c r="O11" s="188">
        <f t="shared" si="4"/>
        <v>5</v>
      </c>
      <c r="P11" s="161"/>
      <c r="Q11" s="192">
        <f t="shared" ref="Q11:Q74" si="7">(IF($G11="yes",MAX($H11,$K11),IF($O11&gt;=9,MAX($K11,$M11,$N11),$K11)))</f>
        <v>1</v>
      </c>
      <c r="R11" s="174">
        <f t="shared" ref="R11:R74" si="8">ROUND($J11*$Q11,0)</f>
        <v>1</v>
      </c>
      <c r="S11" s="174">
        <f t="shared" ref="S11:S74" si="9">MAX($R11-$I11,0)</f>
        <v>0</v>
      </c>
      <c r="T11" s="175" t="str">
        <f t="shared" si="5"/>
        <v>cha22</v>
      </c>
      <c r="U11" s="193">
        <f t="shared" ref="U11:U74" si="10">IF($G11="yes",1,IF($O11&gt;=9,2,3))</f>
        <v>3</v>
      </c>
    </row>
    <row r="12" spans="1:30" x14ac:dyDescent="0.2">
      <c r="A12" s="160">
        <v>409</v>
      </c>
      <c r="B12" s="144">
        <v>409201094</v>
      </c>
      <c r="C12" s="161" t="s">
        <v>21</v>
      </c>
      <c r="D12" s="144">
        <v>201</v>
      </c>
      <c r="E12" s="144">
        <v>94</v>
      </c>
      <c r="F12" s="161" t="s">
        <v>660</v>
      </c>
      <c r="G12" s="180" t="str">
        <f t="shared" si="0"/>
        <v>yes</v>
      </c>
      <c r="H12" s="181">
        <f t="shared" si="1"/>
        <v>1</v>
      </c>
      <c r="I12" s="184">
        <v>0</v>
      </c>
      <c r="J12" s="176">
        <v>3</v>
      </c>
      <c r="K12" s="181">
        <f t="shared" si="6"/>
        <v>0</v>
      </c>
      <c r="L12" s="161"/>
      <c r="M12" s="187">
        <f t="shared" si="2"/>
        <v>0.3473</v>
      </c>
      <c r="N12" s="162">
        <f t="shared" si="3"/>
        <v>0.39779999999999999</v>
      </c>
      <c r="O12" s="188">
        <f t="shared" si="4"/>
        <v>6</v>
      </c>
      <c r="P12" s="161"/>
      <c r="Q12" s="192">
        <f t="shared" si="7"/>
        <v>1</v>
      </c>
      <c r="R12" s="174">
        <f t="shared" si="8"/>
        <v>3</v>
      </c>
      <c r="S12" s="174">
        <f t="shared" si="9"/>
        <v>3</v>
      </c>
      <c r="T12" s="175" t="str">
        <f t="shared" si="5"/>
        <v>cha16</v>
      </c>
      <c r="U12" s="193">
        <f t="shared" si="10"/>
        <v>1</v>
      </c>
    </row>
    <row r="13" spans="1:30" x14ac:dyDescent="0.2">
      <c r="A13" s="160">
        <v>409</v>
      </c>
      <c r="B13" s="144">
        <v>409201201</v>
      </c>
      <c r="C13" s="161" t="s">
        <v>21</v>
      </c>
      <c r="D13" s="144">
        <v>201</v>
      </c>
      <c r="E13" s="144">
        <v>201</v>
      </c>
      <c r="F13" s="161" t="s">
        <v>767</v>
      </c>
      <c r="G13" s="180" t="str">
        <f t="shared" si="0"/>
        <v>yes</v>
      </c>
      <c r="H13" s="181">
        <f t="shared" si="1"/>
        <v>0.78990000000000005</v>
      </c>
      <c r="I13" s="184">
        <v>563</v>
      </c>
      <c r="J13" s="176">
        <v>788</v>
      </c>
      <c r="K13" s="181">
        <f t="shared" si="6"/>
        <v>0.71450000000000002</v>
      </c>
      <c r="L13" s="161"/>
      <c r="M13" s="187">
        <f t="shared" si="2"/>
        <v>0.75229999999999997</v>
      </c>
      <c r="N13" s="162">
        <f t="shared" si="3"/>
        <v>0.754</v>
      </c>
      <c r="O13" s="188">
        <f t="shared" si="4"/>
        <v>11</v>
      </c>
      <c r="P13" s="161"/>
      <c r="Q13" s="192">
        <f t="shared" si="7"/>
        <v>0.78990000000000005</v>
      </c>
      <c r="R13" s="174">
        <f t="shared" si="8"/>
        <v>622</v>
      </c>
      <c r="S13" s="174">
        <f t="shared" si="9"/>
        <v>59</v>
      </c>
      <c r="T13" s="175" t="str">
        <f t="shared" si="5"/>
        <v>cha16</v>
      </c>
      <c r="U13" s="193">
        <f t="shared" si="10"/>
        <v>1</v>
      </c>
    </row>
    <row r="14" spans="1:30" x14ac:dyDescent="0.2">
      <c r="A14" s="160">
        <v>409</v>
      </c>
      <c r="B14" s="144">
        <v>409201293</v>
      </c>
      <c r="C14" s="161" t="s">
        <v>21</v>
      </c>
      <c r="D14" s="144">
        <v>201</v>
      </c>
      <c r="E14" s="144">
        <v>293</v>
      </c>
      <c r="F14" s="161" t="s">
        <v>859</v>
      </c>
      <c r="G14" s="180" t="str">
        <f t="shared" si="0"/>
        <v/>
      </c>
      <c r="H14" s="181" t="str">
        <f t="shared" si="1"/>
        <v/>
      </c>
      <c r="I14" s="184">
        <v>0</v>
      </c>
      <c r="J14" s="176">
        <v>1</v>
      </c>
      <c r="K14" s="181">
        <f t="shared" si="6"/>
        <v>0</v>
      </c>
      <c r="L14" s="161"/>
      <c r="M14" s="187">
        <f t="shared" si="2"/>
        <v>0.52780000000000005</v>
      </c>
      <c r="N14" s="162">
        <f t="shared" si="3"/>
        <v>0.52910000000000001</v>
      </c>
      <c r="O14" s="188">
        <f t="shared" si="4"/>
        <v>10</v>
      </c>
      <c r="P14" s="161"/>
      <c r="Q14" s="192">
        <f t="shared" si="7"/>
        <v>0.52910000000000001</v>
      </c>
      <c r="R14" s="174">
        <f t="shared" si="8"/>
        <v>1</v>
      </c>
      <c r="S14" s="174">
        <f t="shared" si="9"/>
        <v>1</v>
      </c>
      <c r="T14" s="175" t="str">
        <f t="shared" si="5"/>
        <v>dist22</v>
      </c>
      <c r="U14" s="193">
        <f t="shared" si="10"/>
        <v>2</v>
      </c>
    </row>
    <row r="15" spans="1:30" x14ac:dyDescent="0.2">
      <c r="A15" s="160">
        <v>409</v>
      </c>
      <c r="B15" s="144">
        <v>409201331</v>
      </c>
      <c r="C15" s="161" t="s">
        <v>21</v>
      </c>
      <c r="D15" s="144">
        <v>201</v>
      </c>
      <c r="E15" s="144">
        <v>331</v>
      </c>
      <c r="F15" s="161" t="s">
        <v>897</v>
      </c>
      <c r="G15" s="180" t="str">
        <f t="shared" si="0"/>
        <v/>
      </c>
      <c r="H15" s="181" t="str">
        <f t="shared" si="1"/>
        <v/>
      </c>
      <c r="I15" s="184">
        <v>0</v>
      </c>
      <c r="J15" s="176">
        <v>2</v>
      </c>
      <c r="K15" s="181">
        <f t="shared" si="6"/>
        <v>0</v>
      </c>
      <c r="L15" s="161"/>
      <c r="M15" s="187">
        <f t="shared" si="2"/>
        <v>0.29949999999999999</v>
      </c>
      <c r="N15" s="162">
        <f t="shared" si="3"/>
        <v>0.28420000000000001</v>
      </c>
      <c r="O15" s="188">
        <f t="shared" si="4"/>
        <v>6</v>
      </c>
      <c r="P15" s="161"/>
      <c r="Q15" s="192">
        <f t="shared" si="7"/>
        <v>0</v>
      </c>
      <c r="R15" s="174">
        <f t="shared" si="8"/>
        <v>0</v>
      </c>
      <c r="S15" s="174">
        <f t="shared" si="9"/>
        <v>0</v>
      </c>
      <c r="T15" s="175" t="str">
        <f t="shared" si="5"/>
        <v>cha22</v>
      </c>
      <c r="U15" s="193">
        <f t="shared" si="10"/>
        <v>3</v>
      </c>
    </row>
    <row r="16" spans="1:30" x14ac:dyDescent="0.2">
      <c r="A16" s="160">
        <v>410</v>
      </c>
      <c r="B16" s="144">
        <v>410035031</v>
      </c>
      <c r="C16" s="161" t="s">
        <v>22</v>
      </c>
      <c r="D16" s="144">
        <v>35</v>
      </c>
      <c r="E16" s="144">
        <v>31</v>
      </c>
      <c r="F16" s="161" t="s">
        <v>596</v>
      </c>
      <c r="G16" s="180" t="str">
        <f t="shared" si="0"/>
        <v/>
      </c>
      <c r="H16" s="181" t="str">
        <f t="shared" si="1"/>
        <v/>
      </c>
      <c r="I16" s="184">
        <v>0</v>
      </c>
      <c r="J16" s="176">
        <v>1</v>
      </c>
      <c r="K16" s="181">
        <f t="shared" si="6"/>
        <v>0</v>
      </c>
      <c r="L16" s="161"/>
      <c r="M16" s="187">
        <f t="shared" si="2"/>
        <v>0.2155</v>
      </c>
      <c r="N16" s="162">
        <f t="shared" si="3"/>
        <v>0.2288</v>
      </c>
      <c r="O16" s="188">
        <f t="shared" si="4"/>
        <v>4</v>
      </c>
      <c r="P16" s="161"/>
      <c r="Q16" s="192">
        <f t="shared" si="7"/>
        <v>0</v>
      </c>
      <c r="R16" s="174">
        <f t="shared" si="8"/>
        <v>0</v>
      </c>
      <c r="S16" s="174">
        <f t="shared" si="9"/>
        <v>0</v>
      </c>
      <c r="T16" s="175" t="str">
        <f t="shared" si="5"/>
        <v>cha22</v>
      </c>
      <c r="U16" s="193">
        <f t="shared" si="10"/>
        <v>3</v>
      </c>
    </row>
    <row r="17" spans="1:35" s="145" customFormat="1" x14ac:dyDescent="0.2">
      <c r="A17" s="160">
        <v>410</v>
      </c>
      <c r="B17" s="144">
        <v>410035035</v>
      </c>
      <c r="C17" s="161" t="s">
        <v>22</v>
      </c>
      <c r="D17" s="144">
        <v>35</v>
      </c>
      <c r="E17" s="144">
        <v>35</v>
      </c>
      <c r="F17" s="161" t="s">
        <v>600</v>
      </c>
      <c r="G17" s="180" t="str">
        <f t="shared" si="0"/>
        <v>yes</v>
      </c>
      <c r="H17" s="181">
        <f t="shared" si="1"/>
        <v>0.7893</v>
      </c>
      <c r="I17" s="184">
        <v>388</v>
      </c>
      <c r="J17" s="176">
        <v>646</v>
      </c>
      <c r="K17" s="181">
        <f t="shared" si="6"/>
        <v>0.60060000000000002</v>
      </c>
      <c r="L17" s="161"/>
      <c r="M17" s="187">
        <f t="shared" si="2"/>
        <v>0.77190000000000003</v>
      </c>
      <c r="N17" s="162">
        <f t="shared" si="3"/>
        <v>0.66790000000000005</v>
      </c>
      <c r="O17" s="188">
        <f t="shared" si="4"/>
        <v>11</v>
      </c>
      <c r="P17" s="161"/>
      <c r="Q17" s="192">
        <f t="shared" si="7"/>
        <v>0.7893</v>
      </c>
      <c r="R17" s="174">
        <f t="shared" si="8"/>
        <v>510</v>
      </c>
      <c r="S17" s="174">
        <f t="shared" si="9"/>
        <v>122</v>
      </c>
      <c r="T17" s="175" t="str">
        <f t="shared" si="5"/>
        <v>cha16</v>
      </c>
      <c r="U17" s="193">
        <f t="shared" si="10"/>
        <v>1</v>
      </c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</row>
    <row r="18" spans="1:35" s="145" customFormat="1" x14ac:dyDescent="0.2">
      <c r="A18" s="160">
        <v>410</v>
      </c>
      <c r="B18" s="144">
        <v>410035057</v>
      </c>
      <c r="C18" s="161" t="s">
        <v>22</v>
      </c>
      <c r="D18" s="144">
        <v>35</v>
      </c>
      <c r="E18" s="144">
        <v>57</v>
      </c>
      <c r="F18" s="161" t="s">
        <v>623</v>
      </c>
      <c r="G18" s="180" t="str">
        <f t="shared" si="0"/>
        <v>yes</v>
      </c>
      <c r="H18" s="181">
        <f t="shared" si="1"/>
        <v>0.75</v>
      </c>
      <c r="I18" s="184">
        <v>247</v>
      </c>
      <c r="J18" s="176">
        <v>406</v>
      </c>
      <c r="K18" s="181">
        <f t="shared" si="6"/>
        <v>0.60840000000000005</v>
      </c>
      <c r="L18" s="161"/>
      <c r="M18" s="187">
        <f t="shared" si="2"/>
        <v>0.84240000000000004</v>
      </c>
      <c r="N18" s="162">
        <f t="shared" si="3"/>
        <v>0.72060000000000002</v>
      </c>
      <c r="O18" s="188">
        <f t="shared" si="4"/>
        <v>12</v>
      </c>
      <c r="P18" s="161"/>
      <c r="Q18" s="192">
        <f t="shared" si="7"/>
        <v>0.75</v>
      </c>
      <c r="R18" s="174">
        <f t="shared" si="8"/>
        <v>305</v>
      </c>
      <c r="S18" s="174">
        <f t="shared" si="9"/>
        <v>58</v>
      </c>
      <c r="T18" s="175" t="str">
        <f t="shared" si="5"/>
        <v>cha16</v>
      </c>
      <c r="U18" s="193">
        <f t="shared" si="10"/>
        <v>1</v>
      </c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</row>
    <row r="19" spans="1:35" s="145" customFormat="1" x14ac:dyDescent="0.2">
      <c r="A19" s="160">
        <v>410</v>
      </c>
      <c r="B19" s="144">
        <v>410035093</v>
      </c>
      <c r="C19" s="161" t="s">
        <v>22</v>
      </c>
      <c r="D19" s="144">
        <v>35</v>
      </c>
      <c r="E19" s="144">
        <v>93</v>
      </c>
      <c r="F19" s="161" t="s">
        <v>659</v>
      </c>
      <c r="G19" s="180" t="str">
        <f t="shared" si="0"/>
        <v>yes</v>
      </c>
      <c r="H19" s="181">
        <f t="shared" si="1"/>
        <v>1</v>
      </c>
      <c r="I19" s="184">
        <v>4</v>
      </c>
      <c r="J19" s="176">
        <v>6</v>
      </c>
      <c r="K19" s="181">
        <f t="shared" si="6"/>
        <v>0.66669999999999996</v>
      </c>
      <c r="L19" s="161"/>
      <c r="M19" s="187">
        <f t="shared" si="2"/>
        <v>0.77800000000000002</v>
      </c>
      <c r="N19" s="162">
        <f t="shared" si="3"/>
        <v>0.63639999999999997</v>
      </c>
      <c r="O19" s="188">
        <f t="shared" si="4"/>
        <v>11</v>
      </c>
      <c r="P19" s="161"/>
      <c r="Q19" s="192">
        <f t="shared" si="7"/>
        <v>1</v>
      </c>
      <c r="R19" s="174">
        <f t="shared" si="8"/>
        <v>6</v>
      </c>
      <c r="S19" s="174">
        <f t="shared" si="9"/>
        <v>2</v>
      </c>
      <c r="T19" s="175" t="str">
        <f t="shared" si="5"/>
        <v>cha16</v>
      </c>
      <c r="U19" s="193">
        <f t="shared" si="10"/>
        <v>1</v>
      </c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</row>
    <row r="20" spans="1:35" s="145" customFormat="1" x14ac:dyDescent="0.2">
      <c r="A20" s="160">
        <v>410</v>
      </c>
      <c r="B20" s="144">
        <v>410035149</v>
      </c>
      <c r="C20" s="161" t="s">
        <v>22</v>
      </c>
      <c r="D20" s="144">
        <v>35</v>
      </c>
      <c r="E20" s="144">
        <v>149</v>
      </c>
      <c r="F20" s="161" t="s">
        <v>715</v>
      </c>
      <c r="G20" s="180" t="str">
        <f t="shared" si="0"/>
        <v/>
      </c>
      <c r="H20" s="181" t="str">
        <f t="shared" si="1"/>
        <v/>
      </c>
      <c r="I20" s="184">
        <v>1</v>
      </c>
      <c r="J20" s="176">
        <v>1</v>
      </c>
      <c r="K20" s="181">
        <f t="shared" si="6"/>
        <v>1</v>
      </c>
      <c r="L20" s="161"/>
      <c r="M20" s="187">
        <f t="shared" si="2"/>
        <v>0.91359999999999997</v>
      </c>
      <c r="N20" s="162">
        <f t="shared" si="3"/>
        <v>0.81120000000000003</v>
      </c>
      <c r="O20" s="188">
        <f t="shared" si="4"/>
        <v>12</v>
      </c>
      <c r="P20" s="161"/>
      <c r="Q20" s="192">
        <f t="shared" si="7"/>
        <v>1</v>
      </c>
      <c r="R20" s="174">
        <f t="shared" si="8"/>
        <v>1</v>
      </c>
      <c r="S20" s="174">
        <f t="shared" si="9"/>
        <v>0</v>
      </c>
      <c r="T20" s="175" t="str">
        <f t="shared" si="5"/>
        <v>cha22</v>
      </c>
      <c r="U20" s="193">
        <f t="shared" si="10"/>
        <v>2</v>
      </c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</row>
    <row r="21" spans="1:35" s="145" customFormat="1" x14ac:dyDescent="0.2">
      <c r="A21" s="160">
        <v>410</v>
      </c>
      <c r="B21" s="144">
        <v>410035163</v>
      </c>
      <c r="C21" s="161" t="s">
        <v>22</v>
      </c>
      <c r="D21" s="144">
        <v>35</v>
      </c>
      <c r="E21" s="144">
        <v>163</v>
      </c>
      <c r="F21" s="161" t="s">
        <v>729</v>
      </c>
      <c r="G21" s="180" t="str">
        <f t="shared" si="0"/>
        <v>yes</v>
      </c>
      <c r="H21" s="181">
        <f t="shared" si="1"/>
        <v>0.5</v>
      </c>
      <c r="I21" s="184">
        <v>7</v>
      </c>
      <c r="J21" s="176">
        <v>17</v>
      </c>
      <c r="K21" s="181">
        <f t="shared" si="6"/>
        <v>0.4118</v>
      </c>
      <c r="L21" s="161"/>
      <c r="M21" s="187">
        <f t="shared" si="2"/>
        <v>0.80389999999999995</v>
      </c>
      <c r="N21" s="162">
        <f t="shared" si="3"/>
        <v>0.68</v>
      </c>
      <c r="O21" s="188">
        <f t="shared" si="4"/>
        <v>12</v>
      </c>
      <c r="P21" s="161"/>
      <c r="Q21" s="192">
        <f t="shared" si="7"/>
        <v>0.5</v>
      </c>
      <c r="R21" s="174">
        <f t="shared" si="8"/>
        <v>9</v>
      </c>
      <c r="S21" s="174">
        <f t="shared" si="9"/>
        <v>2</v>
      </c>
      <c r="T21" s="175" t="str">
        <f t="shared" si="5"/>
        <v>cha16</v>
      </c>
      <c r="U21" s="193">
        <f t="shared" si="10"/>
        <v>1</v>
      </c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</row>
    <row r="22" spans="1:35" s="145" customFormat="1" x14ac:dyDescent="0.2">
      <c r="A22" s="160">
        <v>410</v>
      </c>
      <c r="B22" s="144">
        <v>410035165</v>
      </c>
      <c r="C22" s="161" t="s">
        <v>22</v>
      </c>
      <c r="D22" s="144">
        <v>35</v>
      </c>
      <c r="E22" s="144">
        <v>165</v>
      </c>
      <c r="F22" s="161" t="s">
        <v>731</v>
      </c>
      <c r="G22" s="180" t="str">
        <f t="shared" si="0"/>
        <v/>
      </c>
      <c r="H22" s="181" t="str">
        <f t="shared" si="1"/>
        <v/>
      </c>
      <c r="I22" s="184">
        <v>4</v>
      </c>
      <c r="J22" s="176">
        <v>6</v>
      </c>
      <c r="K22" s="181">
        <f t="shared" si="6"/>
        <v>0.66669999999999996</v>
      </c>
      <c r="L22" s="161"/>
      <c r="M22" s="187">
        <f t="shared" si="2"/>
        <v>0.59970000000000001</v>
      </c>
      <c r="N22" s="162">
        <f t="shared" si="3"/>
        <v>0.53300000000000003</v>
      </c>
      <c r="O22" s="188">
        <f t="shared" si="4"/>
        <v>10</v>
      </c>
      <c r="P22" s="161"/>
      <c r="Q22" s="192">
        <f t="shared" si="7"/>
        <v>0.66669999999999996</v>
      </c>
      <c r="R22" s="174">
        <f t="shared" si="8"/>
        <v>4</v>
      </c>
      <c r="S22" s="174">
        <f t="shared" si="9"/>
        <v>0</v>
      </c>
      <c r="T22" s="175" t="str">
        <f t="shared" si="5"/>
        <v>cha22</v>
      </c>
      <c r="U22" s="193">
        <f t="shared" si="10"/>
        <v>2</v>
      </c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</row>
    <row r="23" spans="1:35" s="145" customFormat="1" x14ac:dyDescent="0.2">
      <c r="A23" s="160">
        <v>410</v>
      </c>
      <c r="B23" s="144">
        <v>410035217</v>
      </c>
      <c r="C23" s="161" t="s">
        <v>22</v>
      </c>
      <c r="D23" s="144">
        <v>35</v>
      </c>
      <c r="E23" s="144">
        <v>217</v>
      </c>
      <c r="F23" s="161" t="s">
        <v>783</v>
      </c>
      <c r="G23" s="180" t="str">
        <f t="shared" si="0"/>
        <v/>
      </c>
      <c r="H23" s="181" t="str">
        <f t="shared" si="1"/>
        <v/>
      </c>
      <c r="I23" s="184">
        <v>0</v>
      </c>
      <c r="J23" s="176">
        <v>1</v>
      </c>
      <c r="K23" s="181">
        <f t="shared" si="6"/>
        <v>0</v>
      </c>
      <c r="L23" s="161"/>
      <c r="M23" s="187">
        <f t="shared" si="2"/>
        <v>9.0800000000000006E-2</v>
      </c>
      <c r="N23" s="162">
        <f t="shared" si="3"/>
        <v>0.1003</v>
      </c>
      <c r="O23" s="188">
        <f t="shared" si="4"/>
        <v>2</v>
      </c>
      <c r="P23" s="161"/>
      <c r="Q23" s="192">
        <f t="shared" si="7"/>
        <v>0</v>
      </c>
      <c r="R23" s="174">
        <f t="shared" si="8"/>
        <v>0</v>
      </c>
      <c r="S23" s="174">
        <f t="shared" si="9"/>
        <v>0</v>
      </c>
      <c r="T23" s="175" t="str">
        <f t="shared" si="5"/>
        <v>cha22</v>
      </c>
      <c r="U23" s="193">
        <f t="shared" si="10"/>
        <v>3</v>
      </c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</row>
    <row r="24" spans="1:35" s="145" customFormat="1" x14ac:dyDescent="0.2">
      <c r="A24" s="160">
        <v>410</v>
      </c>
      <c r="B24" s="144">
        <v>410035244</v>
      </c>
      <c r="C24" s="161" t="s">
        <v>22</v>
      </c>
      <c r="D24" s="144">
        <v>35</v>
      </c>
      <c r="E24" s="144">
        <v>244</v>
      </c>
      <c r="F24" s="161" t="s">
        <v>810</v>
      </c>
      <c r="G24" s="180" t="str">
        <f t="shared" si="0"/>
        <v/>
      </c>
      <c r="H24" s="181" t="str">
        <f t="shared" si="1"/>
        <v/>
      </c>
      <c r="I24" s="184">
        <v>1</v>
      </c>
      <c r="J24" s="176">
        <v>1</v>
      </c>
      <c r="K24" s="181">
        <f t="shared" si="6"/>
        <v>1</v>
      </c>
      <c r="L24" s="161"/>
      <c r="M24" s="187">
        <f t="shared" si="2"/>
        <v>0.53569999999999995</v>
      </c>
      <c r="N24" s="162">
        <f t="shared" si="3"/>
        <v>0.53939999999999999</v>
      </c>
      <c r="O24" s="188">
        <f t="shared" si="4"/>
        <v>10</v>
      </c>
      <c r="P24" s="161"/>
      <c r="Q24" s="192">
        <f t="shared" si="7"/>
        <v>1</v>
      </c>
      <c r="R24" s="174">
        <f t="shared" si="8"/>
        <v>1</v>
      </c>
      <c r="S24" s="174">
        <f t="shared" si="9"/>
        <v>0</v>
      </c>
      <c r="T24" s="175" t="str">
        <f t="shared" si="5"/>
        <v>cha22</v>
      </c>
      <c r="U24" s="193">
        <f t="shared" si="10"/>
        <v>2</v>
      </c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</row>
    <row r="25" spans="1:35" s="145" customFormat="1" x14ac:dyDescent="0.2">
      <c r="A25" s="160">
        <v>410</v>
      </c>
      <c r="B25" s="144">
        <v>410035248</v>
      </c>
      <c r="C25" s="161" t="s">
        <v>22</v>
      </c>
      <c r="D25" s="144">
        <v>35</v>
      </c>
      <c r="E25" s="144">
        <v>248</v>
      </c>
      <c r="F25" s="161" t="s">
        <v>814</v>
      </c>
      <c r="G25" s="180" t="str">
        <f t="shared" si="0"/>
        <v>yes</v>
      </c>
      <c r="H25" s="181">
        <f t="shared" si="1"/>
        <v>0.66669999999999996</v>
      </c>
      <c r="I25" s="184">
        <v>25</v>
      </c>
      <c r="J25" s="176">
        <v>54</v>
      </c>
      <c r="K25" s="181">
        <f t="shared" si="6"/>
        <v>0.46300000000000002</v>
      </c>
      <c r="L25" s="161"/>
      <c r="M25" s="187">
        <f t="shared" si="2"/>
        <v>0.78469999999999995</v>
      </c>
      <c r="N25" s="162">
        <f t="shared" si="3"/>
        <v>0.58950000000000002</v>
      </c>
      <c r="O25" s="188">
        <f t="shared" si="4"/>
        <v>12</v>
      </c>
      <c r="P25" s="161"/>
      <c r="Q25" s="192">
        <f t="shared" si="7"/>
        <v>0.66669999999999996</v>
      </c>
      <c r="R25" s="174">
        <f t="shared" si="8"/>
        <v>36</v>
      </c>
      <c r="S25" s="174">
        <f t="shared" si="9"/>
        <v>11</v>
      </c>
      <c r="T25" s="175" t="str">
        <f t="shared" si="5"/>
        <v>cha16</v>
      </c>
      <c r="U25" s="193">
        <f t="shared" si="10"/>
        <v>1</v>
      </c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</row>
    <row r="26" spans="1:35" s="145" customFormat="1" x14ac:dyDescent="0.2">
      <c r="A26" s="160">
        <v>410</v>
      </c>
      <c r="B26" s="144">
        <v>410035258</v>
      </c>
      <c r="C26" s="161" t="s">
        <v>22</v>
      </c>
      <c r="D26" s="144">
        <v>35</v>
      </c>
      <c r="E26" s="144">
        <v>258</v>
      </c>
      <c r="F26" s="161" t="s">
        <v>824</v>
      </c>
      <c r="G26" s="180" t="str">
        <f t="shared" si="0"/>
        <v/>
      </c>
      <c r="H26" s="181" t="str">
        <f t="shared" si="1"/>
        <v/>
      </c>
      <c r="I26" s="184">
        <v>1</v>
      </c>
      <c r="J26" s="176">
        <v>1</v>
      </c>
      <c r="K26" s="181">
        <f t="shared" si="6"/>
        <v>1</v>
      </c>
      <c r="L26" s="161"/>
      <c r="M26" s="187">
        <f t="shared" si="2"/>
        <v>0.57420000000000004</v>
      </c>
      <c r="N26" s="162">
        <f t="shared" si="3"/>
        <v>0.55500000000000005</v>
      </c>
      <c r="O26" s="188">
        <f t="shared" si="4"/>
        <v>10</v>
      </c>
      <c r="P26" s="161"/>
      <c r="Q26" s="192">
        <f t="shared" si="7"/>
        <v>1</v>
      </c>
      <c r="R26" s="174">
        <f t="shared" si="8"/>
        <v>1</v>
      </c>
      <c r="S26" s="174">
        <f t="shared" si="9"/>
        <v>0</v>
      </c>
      <c r="T26" s="175" t="str">
        <f t="shared" si="5"/>
        <v>cha22</v>
      </c>
      <c r="U26" s="193">
        <f t="shared" si="10"/>
        <v>2</v>
      </c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</row>
    <row r="27" spans="1:35" s="145" customFormat="1" x14ac:dyDescent="0.2">
      <c r="A27" s="160">
        <v>410</v>
      </c>
      <c r="B27" s="144">
        <v>410035262</v>
      </c>
      <c r="C27" s="161" t="s">
        <v>22</v>
      </c>
      <c r="D27" s="144">
        <v>35</v>
      </c>
      <c r="E27" s="144">
        <v>262</v>
      </c>
      <c r="F27" s="161" t="s">
        <v>828</v>
      </c>
      <c r="G27" s="180" t="str">
        <f t="shared" si="0"/>
        <v/>
      </c>
      <c r="H27" s="181" t="str">
        <f t="shared" si="1"/>
        <v/>
      </c>
      <c r="I27" s="184">
        <v>2</v>
      </c>
      <c r="J27" s="176">
        <v>5</v>
      </c>
      <c r="K27" s="181">
        <f t="shared" si="6"/>
        <v>0.4</v>
      </c>
      <c r="L27" s="161"/>
      <c r="M27" s="187">
        <f t="shared" si="2"/>
        <v>0.32079999999999997</v>
      </c>
      <c r="N27" s="162">
        <f t="shared" si="3"/>
        <v>0.38129999999999997</v>
      </c>
      <c r="O27" s="188">
        <f t="shared" si="4"/>
        <v>7</v>
      </c>
      <c r="P27" s="161"/>
      <c r="Q27" s="192">
        <f t="shared" si="7"/>
        <v>0.4</v>
      </c>
      <c r="R27" s="174">
        <f t="shared" si="8"/>
        <v>2</v>
      </c>
      <c r="S27" s="174">
        <f t="shared" si="9"/>
        <v>0</v>
      </c>
      <c r="T27" s="175" t="str">
        <f t="shared" si="5"/>
        <v>cha22</v>
      </c>
      <c r="U27" s="193">
        <f t="shared" si="10"/>
        <v>3</v>
      </c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</row>
    <row r="28" spans="1:35" s="145" customFormat="1" x14ac:dyDescent="0.2">
      <c r="A28" s="160">
        <v>410</v>
      </c>
      <c r="B28" s="144">
        <v>410035284</v>
      </c>
      <c r="C28" s="161" t="s">
        <v>22</v>
      </c>
      <c r="D28" s="144">
        <v>35</v>
      </c>
      <c r="E28" s="144">
        <v>284</v>
      </c>
      <c r="F28" s="161" t="s">
        <v>850</v>
      </c>
      <c r="G28" s="180" t="str">
        <f t="shared" si="0"/>
        <v/>
      </c>
      <c r="H28" s="181" t="str">
        <f t="shared" si="1"/>
        <v/>
      </c>
      <c r="I28" s="184">
        <v>1</v>
      </c>
      <c r="J28" s="176">
        <v>1</v>
      </c>
      <c r="K28" s="181">
        <f t="shared" si="6"/>
        <v>1</v>
      </c>
      <c r="L28" s="161"/>
      <c r="M28" s="187">
        <f t="shared" si="2"/>
        <v>0.24260000000000001</v>
      </c>
      <c r="N28" s="162">
        <f t="shared" si="3"/>
        <v>0.2117</v>
      </c>
      <c r="O28" s="188">
        <f t="shared" si="4"/>
        <v>5</v>
      </c>
      <c r="P28" s="161"/>
      <c r="Q28" s="192">
        <f t="shared" si="7"/>
        <v>1</v>
      </c>
      <c r="R28" s="174">
        <f t="shared" si="8"/>
        <v>1</v>
      </c>
      <c r="S28" s="174">
        <f t="shared" si="9"/>
        <v>0</v>
      </c>
      <c r="T28" s="175" t="str">
        <f t="shared" si="5"/>
        <v>cha22</v>
      </c>
      <c r="U28" s="193">
        <f t="shared" si="10"/>
        <v>3</v>
      </c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</row>
    <row r="29" spans="1:35" s="145" customFormat="1" x14ac:dyDescent="0.2">
      <c r="A29" s="160">
        <v>410</v>
      </c>
      <c r="B29" s="144">
        <v>410035346</v>
      </c>
      <c r="C29" s="161" t="s">
        <v>22</v>
      </c>
      <c r="D29" s="144">
        <v>35</v>
      </c>
      <c r="E29" s="144">
        <v>346</v>
      </c>
      <c r="F29" s="161" t="s">
        <v>912</v>
      </c>
      <c r="G29" s="180" t="str">
        <f t="shared" si="0"/>
        <v>yes</v>
      </c>
      <c r="H29" s="181">
        <f t="shared" si="1"/>
        <v>0.33329999999999999</v>
      </c>
      <c r="I29" s="184">
        <v>3</v>
      </c>
      <c r="J29" s="176">
        <v>8</v>
      </c>
      <c r="K29" s="181">
        <f t="shared" si="6"/>
        <v>0.375</v>
      </c>
      <c r="L29" s="161"/>
      <c r="M29" s="187">
        <f t="shared" si="2"/>
        <v>0.27700000000000002</v>
      </c>
      <c r="N29" s="162">
        <f t="shared" si="3"/>
        <v>0.35339999999999999</v>
      </c>
      <c r="O29" s="188">
        <f t="shared" si="4"/>
        <v>6</v>
      </c>
      <c r="P29" s="161"/>
      <c r="Q29" s="192">
        <f t="shared" si="7"/>
        <v>0.375</v>
      </c>
      <c r="R29" s="174">
        <f t="shared" si="8"/>
        <v>3</v>
      </c>
      <c r="S29" s="174">
        <f t="shared" si="9"/>
        <v>0</v>
      </c>
      <c r="T29" s="175" t="str">
        <f t="shared" si="5"/>
        <v>cha22</v>
      </c>
      <c r="U29" s="193">
        <f t="shared" si="10"/>
        <v>1</v>
      </c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</row>
    <row r="30" spans="1:35" s="145" customFormat="1" x14ac:dyDescent="0.2">
      <c r="A30" s="160">
        <v>410</v>
      </c>
      <c r="B30" s="144">
        <v>410057035</v>
      </c>
      <c r="C30" s="161" t="s">
        <v>22</v>
      </c>
      <c r="D30" s="144">
        <v>57</v>
      </c>
      <c r="E30" s="144">
        <v>35</v>
      </c>
      <c r="F30" s="161" t="s">
        <v>600</v>
      </c>
      <c r="G30" s="180" t="str">
        <f t="shared" si="0"/>
        <v>yes</v>
      </c>
      <c r="H30" s="181">
        <f t="shared" si="1"/>
        <v>0.25</v>
      </c>
      <c r="I30" s="184">
        <v>6</v>
      </c>
      <c r="J30" s="176">
        <v>10</v>
      </c>
      <c r="K30" s="181">
        <f t="shared" si="6"/>
        <v>0.6</v>
      </c>
      <c r="L30" s="161"/>
      <c r="M30" s="187">
        <f t="shared" si="2"/>
        <v>0.77190000000000003</v>
      </c>
      <c r="N30" s="162">
        <f t="shared" si="3"/>
        <v>0.66790000000000005</v>
      </c>
      <c r="O30" s="188">
        <f t="shared" si="4"/>
        <v>11</v>
      </c>
      <c r="P30" s="161"/>
      <c r="Q30" s="192">
        <f t="shared" si="7"/>
        <v>0.6</v>
      </c>
      <c r="R30" s="174">
        <f t="shared" si="8"/>
        <v>6</v>
      </c>
      <c r="S30" s="174">
        <f t="shared" si="9"/>
        <v>0</v>
      </c>
      <c r="T30" s="175" t="str">
        <f t="shared" si="5"/>
        <v>cha22</v>
      </c>
      <c r="U30" s="193">
        <f t="shared" si="10"/>
        <v>1</v>
      </c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</row>
    <row r="31" spans="1:35" s="145" customFormat="1" x14ac:dyDescent="0.2">
      <c r="A31" s="160">
        <v>410</v>
      </c>
      <c r="B31" s="144">
        <v>410057057</v>
      </c>
      <c r="C31" s="161" t="s">
        <v>22</v>
      </c>
      <c r="D31" s="144">
        <v>57</v>
      </c>
      <c r="E31" s="144">
        <v>57</v>
      </c>
      <c r="F31" s="161" t="s">
        <v>623</v>
      </c>
      <c r="G31" s="180" t="str">
        <f t="shared" si="0"/>
        <v>yes</v>
      </c>
      <c r="H31" s="181">
        <f t="shared" si="1"/>
        <v>0.83330000000000004</v>
      </c>
      <c r="I31" s="184">
        <v>135</v>
      </c>
      <c r="J31" s="176">
        <v>207</v>
      </c>
      <c r="K31" s="181">
        <f t="shared" si="6"/>
        <v>0.6522</v>
      </c>
      <c r="L31" s="161"/>
      <c r="M31" s="187">
        <f t="shared" si="2"/>
        <v>0.84240000000000004</v>
      </c>
      <c r="N31" s="162">
        <f t="shared" si="3"/>
        <v>0.72060000000000002</v>
      </c>
      <c r="O31" s="188">
        <f t="shared" si="4"/>
        <v>12</v>
      </c>
      <c r="P31" s="161"/>
      <c r="Q31" s="192">
        <f t="shared" si="7"/>
        <v>0.83330000000000004</v>
      </c>
      <c r="R31" s="174">
        <f t="shared" si="8"/>
        <v>172</v>
      </c>
      <c r="S31" s="174">
        <f t="shared" si="9"/>
        <v>37</v>
      </c>
      <c r="T31" s="175" t="str">
        <f t="shared" si="5"/>
        <v>cha16</v>
      </c>
      <c r="U31" s="193">
        <f t="shared" si="10"/>
        <v>1</v>
      </c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</row>
    <row r="32" spans="1:35" s="145" customFormat="1" x14ac:dyDescent="0.2">
      <c r="A32" s="160">
        <v>410</v>
      </c>
      <c r="B32" s="144">
        <v>410057093</v>
      </c>
      <c r="C32" s="161" t="s">
        <v>22</v>
      </c>
      <c r="D32" s="144">
        <v>57</v>
      </c>
      <c r="E32" s="144">
        <v>93</v>
      </c>
      <c r="F32" s="161" t="s">
        <v>659</v>
      </c>
      <c r="G32" s="180" t="str">
        <f t="shared" si="0"/>
        <v>yes</v>
      </c>
      <c r="H32" s="181">
        <f t="shared" si="1"/>
        <v>1</v>
      </c>
      <c r="I32" s="184">
        <v>3</v>
      </c>
      <c r="J32" s="176">
        <v>5</v>
      </c>
      <c r="K32" s="181">
        <f t="shared" si="6"/>
        <v>0.6</v>
      </c>
      <c r="L32" s="161"/>
      <c r="M32" s="187">
        <f t="shared" si="2"/>
        <v>0.77800000000000002</v>
      </c>
      <c r="N32" s="162">
        <f t="shared" si="3"/>
        <v>0.63639999999999997</v>
      </c>
      <c r="O32" s="188">
        <f t="shared" si="4"/>
        <v>11</v>
      </c>
      <c r="P32" s="161"/>
      <c r="Q32" s="192">
        <f t="shared" si="7"/>
        <v>1</v>
      </c>
      <c r="R32" s="174">
        <f t="shared" si="8"/>
        <v>5</v>
      </c>
      <c r="S32" s="174">
        <f t="shared" si="9"/>
        <v>2</v>
      </c>
      <c r="T32" s="175" t="str">
        <f t="shared" si="5"/>
        <v>cha16</v>
      </c>
      <c r="U32" s="193">
        <f t="shared" si="10"/>
        <v>1</v>
      </c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</row>
    <row r="33" spans="1:35" s="145" customFormat="1" x14ac:dyDescent="0.2">
      <c r="A33" s="160">
        <v>410</v>
      </c>
      <c r="B33" s="144">
        <v>410057163</v>
      </c>
      <c r="C33" s="161" t="s">
        <v>22</v>
      </c>
      <c r="D33" s="144">
        <v>57</v>
      </c>
      <c r="E33" s="144">
        <v>163</v>
      </c>
      <c r="F33" s="161" t="s">
        <v>729</v>
      </c>
      <c r="G33" s="180" t="str">
        <f t="shared" si="0"/>
        <v/>
      </c>
      <c r="H33" s="181" t="str">
        <f t="shared" si="1"/>
        <v/>
      </c>
      <c r="I33" s="184">
        <v>4</v>
      </c>
      <c r="J33" s="176">
        <v>5</v>
      </c>
      <c r="K33" s="181">
        <f t="shared" si="6"/>
        <v>0.8</v>
      </c>
      <c r="L33" s="161"/>
      <c r="M33" s="187">
        <f t="shared" si="2"/>
        <v>0.80389999999999995</v>
      </c>
      <c r="N33" s="162">
        <f t="shared" si="3"/>
        <v>0.68</v>
      </c>
      <c r="O33" s="188">
        <f t="shared" si="4"/>
        <v>12</v>
      </c>
      <c r="P33" s="161"/>
      <c r="Q33" s="192">
        <f t="shared" si="7"/>
        <v>0.80389999999999995</v>
      </c>
      <c r="R33" s="174">
        <f t="shared" si="8"/>
        <v>4</v>
      </c>
      <c r="S33" s="174">
        <f t="shared" si="9"/>
        <v>0</v>
      </c>
      <c r="T33" s="175" t="str">
        <f t="shared" si="5"/>
        <v>dist16</v>
      </c>
      <c r="U33" s="193">
        <f t="shared" si="10"/>
        <v>2</v>
      </c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</row>
    <row r="34" spans="1:35" s="145" customFormat="1" x14ac:dyDescent="0.2">
      <c r="A34" s="160">
        <v>410</v>
      </c>
      <c r="B34" s="144">
        <v>410057248</v>
      </c>
      <c r="C34" s="161" t="s">
        <v>22</v>
      </c>
      <c r="D34" s="144">
        <v>57</v>
      </c>
      <c r="E34" s="144">
        <v>248</v>
      </c>
      <c r="F34" s="161" t="s">
        <v>814</v>
      </c>
      <c r="G34" s="180" t="str">
        <f t="shared" si="0"/>
        <v>yes</v>
      </c>
      <c r="H34" s="181">
        <f t="shared" si="1"/>
        <v>1</v>
      </c>
      <c r="I34" s="184">
        <v>2</v>
      </c>
      <c r="J34" s="176">
        <v>8</v>
      </c>
      <c r="K34" s="181">
        <f t="shared" si="6"/>
        <v>0.25</v>
      </c>
      <c r="L34" s="161"/>
      <c r="M34" s="187">
        <f t="shared" si="2"/>
        <v>0.78469999999999995</v>
      </c>
      <c r="N34" s="162">
        <f t="shared" si="3"/>
        <v>0.58950000000000002</v>
      </c>
      <c r="O34" s="188">
        <f t="shared" si="4"/>
        <v>12</v>
      </c>
      <c r="P34" s="161"/>
      <c r="Q34" s="192">
        <f t="shared" si="7"/>
        <v>1</v>
      </c>
      <c r="R34" s="174">
        <f t="shared" si="8"/>
        <v>8</v>
      </c>
      <c r="S34" s="174">
        <f t="shared" si="9"/>
        <v>6</v>
      </c>
      <c r="T34" s="175" t="str">
        <f t="shared" si="5"/>
        <v>cha16</v>
      </c>
      <c r="U34" s="193">
        <f t="shared" si="10"/>
        <v>1</v>
      </c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</row>
    <row r="35" spans="1:35" s="145" customFormat="1" x14ac:dyDescent="0.2">
      <c r="A35" s="160">
        <v>412</v>
      </c>
      <c r="B35" s="144">
        <v>412035035</v>
      </c>
      <c r="C35" s="161" t="s">
        <v>23</v>
      </c>
      <c r="D35" s="144">
        <v>35</v>
      </c>
      <c r="E35" s="144">
        <v>35</v>
      </c>
      <c r="F35" s="161" t="s">
        <v>600</v>
      </c>
      <c r="G35" s="180" t="str">
        <f t="shared" si="0"/>
        <v>yes</v>
      </c>
      <c r="H35" s="181">
        <f t="shared" si="1"/>
        <v>0.56299999999999994</v>
      </c>
      <c r="I35" s="184">
        <v>282</v>
      </c>
      <c r="J35" s="176">
        <v>497</v>
      </c>
      <c r="K35" s="181">
        <f t="shared" si="6"/>
        <v>0.56740000000000002</v>
      </c>
      <c r="L35" s="161"/>
      <c r="M35" s="187">
        <f t="shared" si="2"/>
        <v>0.77190000000000003</v>
      </c>
      <c r="N35" s="162">
        <f t="shared" si="3"/>
        <v>0.66790000000000005</v>
      </c>
      <c r="O35" s="188">
        <f t="shared" si="4"/>
        <v>11</v>
      </c>
      <c r="P35" s="161"/>
      <c r="Q35" s="192">
        <f t="shared" si="7"/>
        <v>0.56740000000000002</v>
      </c>
      <c r="R35" s="174">
        <f t="shared" si="8"/>
        <v>282</v>
      </c>
      <c r="S35" s="174">
        <f t="shared" si="9"/>
        <v>0</v>
      </c>
      <c r="T35" s="175" t="str">
        <f t="shared" si="5"/>
        <v>cha22</v>
      </c>
      <c r="U35" s="193">
        <f t="shared" si="10"/>
        <v>1</v>
      </c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</row>
    <row r="36" spans="1:35" s="145" customFormat="1" x14ac:dyDescent="0.2">
      <c r="A36" s="160">
        <v>412</v>
      </c>
      <c r="B36" s="144">
        <v>412035044</v>
      </c>
      <c r="C36" s="161" t="s">
        <v>23</v>
      </c>
      <c r="D36" s="144">
        <v>35</v>
      </c>
      <c r="E36" s="144">
        <v>44</v>
      </c>
      <c r="F36" s="161" t="s">
        <v>609</v>
      </c>
      <c r="G36" s="180" t="str">
        <f t="shared" si="0"/>
        <v>yes</v>
      </c>
      <c r="H36" s="181">
        <f t="shared" si="1"/>
        <v>1</v>
      </c>
      <c r="I36" s="184">
        <v>4</v>
      </c>
      <c r="J36" s="176">
        <v>13</v>
      </c>
      <c r="K36" s="181">
        <f t="shared" si="6"/>
        <v>0.30769999999999997</v>
      </c>
      <c r="L36" s="161"/>
      <c r="M36" s="187">
        <f t="shared" si="2"/>
        <v>0.81100000000000005</v>
      </c>
      <c r="N36" s="162">
        <f t="shared" si="3"/>
        <v>0.67620000000000002</v>
      </c>
      <c r="O36" s="188">
        <f t="shared" si="4"/>
        <v>12</v>
      </c>
      <c r="P36" s="161"/>
      <c r="Q36" s="192">
        <f t="shared" si="7"/>
        <v>1</v>
      </c>
      <c r="R36" s="174">
        <f t="shared" si="8"/>
        <v>13</v>
      </c>
      <c r="S36" s="174">
        <f t="shared" si="9"/>
        <v>9</v>
      </c>
      <c r="T36" s="175" t="str">
        <f t="shared" si="5"/>
        <v>cha16</v>
      </c>
      <c r="U36" s="193">
        <f t="shared" si="10"/>
        <v>1</v>
      </c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</row>
    <row r="37" spans="1:35" s="145" customFormat="1" x14ac:dyDescent="0.2">
      <c r="A37" s="160">
        <v>412</v>
      </c>
      <c r="B37" s="144">
        <v>412035207</v>
      </c>
      <c r="C37" s="161" t="s">
        <v>23</v>
      </c>
      <c r="D37" s="144">
        <v>35</v>
      </c>
      <c r="E37" s="144">
        <v>207</v>
      </c>
      <c r="F37" s="161" t="s">
        <v>773</v>
      </c>
      <c r="G37" s="180" t="str">
        <f t="shared" si="0"/>
        <v/>
      </c>
      <c r="H37" s="181" t="str">
        <f t="shared" si="1"/>
        <v/>
      </c>
      <c r="I37" s="184">
        <v>1</v>
      </c>
      <c r="J37" s="176">
        <v>1</v>
      </c>
      <c r="K37" s="181">
        <f t="shared" si="6"/>
        <v>1</v>
      </c>
      <c r="L37" s="161"/>
      <c r="M37" s="187">
        <f t="shared" si="2"/>
        <v>0.12820000000000001</v>
      </c>
      <c r="N37" s="162">
        <f t="shared" si="3"/>
        <v>0.11609999999999999</v>
      </c>
      <c r="O37" s="188">
        <f t="shared" si="4"/>
        <v>3</v>
      </c>
      <c r="P37" s="161"/>
      <c r="Q37" s="192">
        <f t="shared" si="7"/>
        <v>1</v>
      </c>
      <c r="R37" s="174">
        <f t="shared" si="8"/>
        <v>1</v>
      </c>
      <c r="S37" s="174">
        <f t="shared" si="9"/>
        <v>0</v>
      </c>
      <c r="T37" s="175" t="str">
        <f t="shared" si="5"/>
        <v>cha22</v>
      </c>
      <c r="U37" s="193">
        <f t="shared" si="10"/>
        <v>3</v>
      </c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</row>
    <row r="38" spans="1:35" s="145" customFormat="1" x14ac:dyDescent="0.2">
      <c r="A38" s="160">
        <v>412</v>
      </c>
      <c r="B38" s="144">
        <v>412035220</v>
      </c>
      <c r="C38" s="161" t="s">
        <v>23</v>
      </c>
      <c r="D38" s="144">
        <v>35</v>
      </c>
      <c r="E38" s="144">
        <v>220</v>
      </c>
      <c r="F38" s="161" t="s">
        <v>786</v>
      </c>
      <c r="G38" s="180" t="str">
        <f t="shared" si="0"/>
        <v>yes</v>
      </c>
      <c r="H38" s="181">
        <f t="shared" si="1"/>
        <v>1</v>
      </c>
      <c r="I38" s="184">
        <v>3</v>
      </c>
      <c r="J38" s="176">
        <v>3</v>
      </c>
      <c r="K38" s="181">
        <f t="shared" si="6"/>
        <v>1</v>
      </c>
      <c r="L38" s="161"/>
      <c r="M38" s="187">
        <f t="shared" si="2"/>
        <v>0.29039999999999999</v>
      </c>
      <c r="N38" s="162">
        <f t="shared" si="3"/>
        <v>0.31969999999999998</v>
      </c>
      <c r="O38" s="188">
        <f t="shared" si="4"/>
        <v>6</v>
      </c>
      <c r="P38" s="161"/>
      <c r="Q38" s="192">
        <f t="shared" si="7"/>
        <v>1</v>
      </c>
      <c r="R38" s="174">
        <f t="shared" si="8"/>
        <v>3</v>
      </c>
      <c r="S38" s="174">
        <f t="shared" si="9"/>
        <v>0</v>
      </c>
      <c r="T38" s="175" t="str">
        <f t="shared" si="5"/>
        <v>cha16</v>
      </c>
      <c r="U38" s="193">
        <f t="shared" si="10"/>
        <v>1</v>
      </c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</row>
    <row r="39" spans="1:35" s="145" customFormat="1" x14ac:dyDescent="0.2">
      <c r="A39" s="160">
        <v>412</v>
      </c>
      <c r="B39" s="144">
        <v>412035243</v>
      </c>
      <c r="C39" s="161" t="s">
        <v>23</v>
      </c>
      <c r="D39" s="144">
        <v>35</v>
      </c>
      <c r="E39" s="144">
        <v>243</v>
      </c>
      <c r="F39" s="161" t="s">
        <v>809</v>
      </c>
      <c r="G39" s="180" t="str">
        <f t="shared" si="0"/>
        <v/>
      </c>
      <c r="H39" s="181" t="str">
        <f t="shared" si="1"/>
        <v/>
      </c>
      <c r="I39" s="184">
        <v>0</v>
      </c>
      <c r="J39" s="176">
        <v>1</v>
      </c>
      <c r="K39" s="181">
        <f t="shared" si="6"/>
        <v>0</v>
      </c>
      <c r="L39" s="161"/>
      <c r="M39" s="187">
        <f t="shared" si="2"/>
        <v>0.52959999999999996</v>
      </c>
      <c r="N39" s="162">
        <f t="shared" si="3"/>
        <v>0.42309999999999998</v>
      </c>
      <c r="O39" s="188">
        <f t="shared" si="4"/>
        <v>9</v>
      </c>
      <c r="P39" s="161"/>
      <c r="Q39" s="192">
        <f t="shared" si="7"/>
        <v>0.52959999999999996</v>
      </c>
      <c r="R39" s="174">
        <f t="shared" si="8"/>
        <v>1</v>
      </c>
      <c r="S39" s="174">
        <f t="shared" si="9"/>
        <v>1</v>
      </c>
      <c r="T39" s="175" t="str">
        <f t="shared" si="5"/>
        <v>dist16</v>
      </c>
      <c r="U39" s="193">
        <f t="shared" si="10"/>
        <v>2</v>
      </c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</row>
    <row r="40" spans="1:35" s="145" customFormat="1" x14ac:dyDescent="0.2">
      <c r="A40" s="160">
        <v>412</v>
      </c>
      <c r="B40" s="144">
        <v>412035244</v>
      </c>
      <c r="C40" s="161" t="s">
        <v>23</v>
      </c>
      <c r="D40" s="144">
        <v>35</v>
      </c>
      <c r="E40" s="144">
        <v>244</v>
      </c>
      <c r="F40" s="161" t="s">
        <v>810</v>
      </c>
      <c r="G40" s="180" t="str">
        <f t="shared" si="0"/>
        <v>yes</v>
      </c>
      <c r="H40" s="181">
        <f t="shared" si="1"/>
        <v>0.77780000000000005</v>
      </c>
      <c r="I40" s="184">
        <v>8</v>
      </c>
      <c r="J40" s="176">
        <v>14</v>
      </c>
      <c r="K40" s="181">
        <f t="shared" si="6"/>
        <v>0.57140000000000002</v>
      </c>
      <c r="L40" s="161"/>
      <c r="M40" s="187">
        <f t="shared" si="2"/>
        <v>0.53569999999999995</v>
      </c>
      <c r="N40" s="162">
        <f t="shared" si="3"/>
        <v>0.53939999999999999</v>
      </c>
      <c r="O40" s="188">
        <f t="shared" si="4"/>
        <v>10</v>
      </c>
      <c r="P40" s="161"/>
      <c r="Q40" s="192">
        <f t="shared" si="7"/>
        <v>0.77780000000000005</v>
      </c>
      <c r="R40" s="174">
        <f t="shared" si="8"/>
        <v>11</v>
      </c>
      <c r="S40" s="174">
        <f t="shared" si="9"/>
        <v>3</v>
      </c>
      <c r="T40" s="175" t="str">
        <f t="shared" si="5"/>
        <v>cha16</v>
      </c>
      <c r="U40" s="193">
        <f t="shared" si="10"/>
        <v>1</v>
      </c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</row>
    <row r="41" spans="1:35" s="145" customFormat="1" x14ac:dyDescent="0.2">
      <c r="A41" s="160">
        <v>412</v>
      </c>
      <c r="B41" s="144">
        <v>412035285</v>
      </c>
      <c r="C41" s="161" t="s">
        <v>23</v>
      </c>
      <c r="D41" s="144">
        <v>35</v>
      </c>
      <c r="E41" s="144">
        <v>285</v>
      </c>
      <c r="F41" s="161" t="s">
        <v>851</v>
      </c>
      <c r="G41" s="180" t="str">
        <f t="shared" si="0"/>
        <v/>
      </c>
      <c r="H41" s="181" t="str">
        <f t="shared" si="1"/>
        <v/>
      </c>
      <c r="I41" s="184">
        <v>1</v>
      </c>
      <c r="J41" s="176">
        <v>8</v>
      </c>
      <c r="K41" s="181">
        <f t="shared" si="6"/>
        <v>0.125</v>
      </c>
      <c r="L41" s="161"/>
      <c r="M41" s="187">
        <f t="shared" si="2"/>
        <v>0.36309999999999998</v>
      </c>
      <c r="N41" s="162">
        <f t="shared" si="3"/>
        <v>0.39889999999999998</v>
      </c>
      <c r="O41" s="188">
        <f t="shared" si="4"/>
        <v>7</v>
      </c>
      <c r="P41" s="161"/>
      <c r="Q41" s="192">
        <f t="shared" si="7"/>
        <v>0.125</v>
      </c>
      <c r="R41" s="174">
        <f t="shared" si="8"/>
        <v>1</v>
      </c>
      <c r="S41" s="174">
        <f t="shared" si="9"/>
        <v>0</v>
      </c>
      <c r="T41" s="175" t="str">
        <f t="shared" si="5"/>
        <v>cha22</v>
      </c>
      <c r="U41" s="193">
        <f t="shared" si="10"/>
        <v>3</v>
      </c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</row>
    <row r="42" spans="1:35" s="145" customFormat="1" x14ac:dyDescent="0.2">
      <c r="A42" s="160">
        <v>412</v>
      </c>
      <c r="B42" s="144">
        <v>412035293</v>
      </c>
      <c r="C42" s="161" t="s">
        <v>23</v>
      </c>
      <c r="D42" s="144">
        <v>35</v>
      </c>
      <c r="E42" s="144">
        <v>293</v>
      </c>
      <c r="F42" s="161" t="s">
        <v>859</v>
      </c>
      <c r="G42" s="180" t="str">
        <f t="shared" si="0"/>
        <v/>
      </c>
      <c r="H42" s="181" t="str">
        <f t="shared" si="1"/>
        <v/>
      </c>
      <c r="I42" s="184">
        <v>0</v>
      </c>
      <c r="J42" s="176">
        <v>1</v>
      </c>
      <c r="K42" s="181">
        <f t="shared" si="6"/>
        <v>0</v>
      </c>
      <c r="L42" s="161"/>
      <c r="M42" s="187">
        <f t="shared" si="2"/>
        <v>0.52780000000000005</v>
      </c>
      <c r="N42" s="162">
        <f t="shared" si="3"/>
        <v>0.52910000000000001</v>
      </c>
      <c r="O42" s="188">
        <f t="shared" si="4"/>
        <v>10</v>
      </c>
      <c r="P42" s="161"/>
      <c r="Q42" s="192">
        <f t="shared" si="7"/>
        <v>0.52910000000000001</v>
      </c>
      <c r="R42" s="174">
        <f t="shared" si="8"/>
        <v>1</v>
      </c>
      <c r="S42" s="174">
        <f t="shared" si="9"/>
        <v>1</v>
      </c>
      <c r="T42" s="175" t="str">
        <f t="shared" si="5"/>
        <v>dist22</v>
      </c>
      <c r="U42" s="193">
        <f t="shared" si="10"/>
        <v>2</v>
      </c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</row>
    <row r="43" spans="1:35" s="145" customFormat="1" x14ac:dyDescent="0.2">
      <c r="A43" s="160">
        <v>412</v>
      </c>
      <c r="B43" s="144">
        <v>412035314</v>
      </c>
      <c r="C43" s="161" t="s">
        <v>23</v>
      </c>
      <c r="D43" s="144">
        <v>35</v>
      </c>
      <c r="E43" s="144">
        <v>314</v>
      </c>
      <c r="F43" s="161" t="s">
        <v>880</v>
      </c>
      <c r="G43" s="180" t="str">
        <f t="shared" si="0"/>
        <v>yes</v>
      </c>
      <c r="H43" s="181">
        <f t="shared" si="1"/>
        <v>1</v>
      </c>
      <c r="I43" s="184">
        <v>0</v>
      </c>
      <c r="J43" s="176">
        <v>1</v>
      </c>
      <c r="K43" s="181">
        <f t="shared" si="6"/>
        <v>0</v>
      </c>
      <c r="L43" s="161"/>
      <c r="M43" s="187">
        <f t="shared" si="2"/>
        <v>0.27339999999999998</v>
      </c>
      <c r="N43" s="162">
        <f t="shared" si="3"/>
        <v>0.33950000000000002</v>
      </c>
      <c r="O43" s="188">
        <f t="shared" si="4"/>
        <v>6</v>
      </c>
      <c r="P43" s="161"/>
      <c r="Q43" s="192">
        <f t="shared" si="7"/>
        <v>1</v>
      </c>
      <c r="R43" s="174">
        <f t="shared" si="8"/>
        <v>1</v>
      </c>
      <c r="S43" s="174">
        <f t="shared" si="9"/>
        <v>1</v>
      </c>
      <c r="T43" s="175" t="str">
        <f t="shared" si="5"/>
        <v>cha16</v>
      </c>
      <c r="U43" s="193">
        <f t="shared" si="10"/>
        <v>1</v>
      </c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</row>
    <row r="44" spans="1:35" s="145" customFormat="1" x14ac:dyDescent="0.2">
      <c r="A44" s="160">
        <v>412</v>
      </c>
      <c r="B44" s="144">
        <v>412035336</v>
      </c>
      <c r="C44" s="161" t="s">
        <v>23</v>
      </c>
      <c r="D44" s="144">
        <v>35</v>
      </c>
      <c r="E44" s="144">
        <v>336</v>
      </c>
      <c r="F44" s="161" t="s">
        <v>902</v>
      </c>
      <c r="G44" s="180" t="str">
        <f t="shared" si="0"/>
        <v>yes</v>
      </c>
      <c r="H44" s="181">
        <f t="shared" si="1"/>
        <v>0</v>
      </c>
      <c r="I44" s="184">
        <v>0</v>
      </c>
      <c r="J44" s="176">
        <v>1</v>
      </c>
      <c r="K44" s="181">
        <f t="shared" si="6"/>
        <v>0</v>
      </c>
      <c r="L44" s="161"/>
      <c r="M44" s="187">
        <f t="shared" si="2"/>
        <v>0.32319999999999999</v>
      </c>
      <c r="N44" s="162">
        <f t="shared" si="3"/>
        <v>0.35859999999999997</v>
      </c>
      <c r="O44" s="188">
        <f t="shared" si="4"/>
        <v>7</v>
      </c>
      <c r="P44" s="161"/>
      <c r="Q44" s="192">
        <f t="shared" si="7"/>
        <v>0</v>
      </c>
      <c r="R44" s="174">
        <f t="shared" si="8"/>
        <v>0</v>
      </c>
      <c r="S44" s="174">
        <f t="shared" si="9"/>
        <v>0</v>
      </c>
      <c r="T44" s="175" t="str">
        <f t="shared" si="5"/>
        <v>cha16</v>
      </c>
      <c r="U44" s="193">
        <f t="shared" si="10"/>
        <v>1</v>
      </c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</row>
    <row r="45" spans="1:35" s="145" customFormat="1" x14ac:dyDescent="0.2">
      <c r="A45" s="160">
        <v>413</v>
      </c>
      <c r="B45" s="144">
        <v>413114091</v>
      </c>
      <c r="C45" s="161" t="s">
        <v>24</v>
      </c>
      <c r="D45" s="144">
        <v>114</v>
      </c>
      <c r="E45" s="144">
        <v>91</v>
      </c>
      <c r="F45" s="161" t="s">
        <v>657</v>
      </c>
      <c r="G45" s="180" t="str">
        <f t="shared" si="0"/>
        <v>yes</v>
      </c>
      <c r="H45" s="181">
        <f t="shared" si="1"/>
        <v>9.0899999999999995E-2</v>
      </c>
      <c r="I45" s="184">
        <v>2</v>
      </c>
      <c r="J45" s="176">
        <v>2</v>
      </c>
      <c r="K45" s="181">
        <f t="shared" si="6"/>
        <v>1</v>
      </c>
      <c r="L45" s="161"/>
      <c r="M45" s="187">
        <f t="shared" si="2"/>
        <v>0.24709999999999999</v>
      </c>
      <c r="N45" s="162">
        <f t="shared" si="3"/>
        <v>0.15939999999999999</v>
      </c>
      <c r="O45" s="188">
        <f t="shared" si="4"/>
        <v>8</v>
      </c>
      <c r="P45" s="161"/>
      <c r="Q45" s="192">
        <f t="shared" si="7"/>
        <v>1</v>
      </c>
      <c r="R45" s="174">
        <f t="shared" si="8"/>
        <v>2</v>
      </c>
      <c r="S45" s="174">
        <f t="shared" si="9"/>
        <v>0</v>
      </c>
      <c r="T45" s="175" t="str">
        <f t="shared" si="5"/>
        <v>cha22</v>
      </c>
      <c r="U45" s="193">
        <f t="shared" si="10"/>
        <v>1</v>
      </c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</row>
    <row r="46" spans="1:35" s="145" customFormat="1" x14ac:dyDescent="0.2">
      <c r="A46" s="160">
        <v>413</v>
      </c>
      <c r="B46" s="144">
        <v>413114114</v>
      </c>
      <c r="C46" s="161" t="s">
        <v>24</v>
      </c>
      <c r="D46" s="144">
        <v>114</v>
      </c>
      <c r="E46" s="144">
        <v>114</v>
      </c>
      <c r="F46" s="161" t="s">
        <v>679</v>
      </c>
      <c r="G46" s="180" t="str">
        <f t="shared" si="0"/>
        <v>yes</v>
      </c>
      <c r="H46" s="181">
        <f t="shared" si="1"/>
        <v>0.36759999999999998</v>
      </c>
      <c r="I46" s="184">
        <v>25</v>
      </c>
      <c r="J46" s="176">
        <v>76</v>
      </c>
      <c r="K46" s="181">
        <f t="shared" si="6"/>
        <v>0.32890000000000003</v>
      </c>
      <c r="L46" s="161"/>
      <c r="M46" s="187">
        <f t="shared" si="2"/>
        <v>0.49659999999999999</v>
      </c>
      <c r="N46" s="162">
        <f t="shared" si="3"/>
        <v>0.497</v>
      </c>
      <c r="O46" s="188">
        <f t="shared" si="4"/>
        <v>10</v>
      </c>
      <c r="P46" s="161"/>
      <c r="Q46" s="192">
        <f t="shared" si="7"/>
        <v>0.36759999999999998</v>
      </c>
      <c r="R46" s="174">
        <f t="shared" si="8"/>
        <v>28</v>
      </c>
      <c r="S46" s="174">
        <f t="shared" si="9"/>
        <v>3</v>
      </c>
      <c r="T46" s="175" t="str">
        <f t="shared" si="5"/>
        <v>cha16</v>
      </c>
      <c r="U46" s="193">
        <f t="shared" si="10"/>
        <v>1</v>
      </c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</row>
    <row r="47" spans="1:35" s="145" customFormat="1" x14ac:dyDescent="0.2">
      <c r="A47" s="160">
        <v>413</v>
      </c>
      <c r="B47" s="144">
        <v>413114127</v>
      </c>
      <c r="C47" s="161" t="s">
        <v>24</v>
      </c>
      <c r="D47" s="144">
        <v>114</v>
      </c>
      <c r="E47" s="144">
        <v>127</v>
      </c>
      <c r="F47" s="161" t="s">
        <v>692</v>
      </c>
      <c r="G47" s="180" t="str">
        <f t="shared" si="0"/>
        <v/>
      </c>
      <c r="H47" s="181" t="str">
        <f t="shared" si="1"/>
        <v/>
      </c>
      <c r="I47" s="184">
        <v>0</v>
      </c>
      <c r="J47" s="176">
        <v>1</v>
      </c>
      <c r="K47" s="181">
        <f t="shared" si="6"/>
        <v>0</v>
      </c>
      <c r="L47" s="161"/>
      <c r="M47" s="187">
        <f t="shared" si="2"/>
        <v>0.13389999999999999</v>
      </c>
      <c r="N47" s="162">
        <f t="shared" si="3"/>
        <v>0.22459999999999999</v>
      </c>
      <c r="O47" s="188">
        <f t="shared" si="4"/>
        <v>4</v>
      </c>
      <c r="P47" s="161"/>
      <c r="Q47" s="192">
        <f t="shared" si="7"/>
        <v>0</v>
      </c>
      <c r="R47" s="174">
        <f t="shared" si="8"/>
        <v>0</v>
      </c>
      <c r="S47" s="174">
        <f t="shared" si="9"/>
        <v>0</v>
      </c>
      <c r="T47" s="175" t="str">
        <f t="shared" si="5"/>
        <v>cha22</v>
      </c>
      <c r="U47" s="193">
        <f t="shared" si="10"/>
        <v>3</v>
      </c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</row>
    <row r="48" spans="1:35" s="145" customFormat="1" x14ac:dyDescent="0.2">
      <c r="A48" s="160">
        <v>413</v>
      </c>
      <c r="B48" s="144">
        <v>413114253</v>
      </c>
      <c r="C48" s="161" t="s">
        <v>24</v>
      </c>
      <c r="D48" s="144">
        <v>114</v>
      </c>
      <c r="E48" s="144">
        <v>253</v>
      </c>
      <c r="F48" s="161" t="s">
        <v>819</v>
      </c>
      <c r="G48" s="180" t="str">
        <f t="shared" si="0"/>
        <v>yes</v>
      </c>
      <c r="H48" s="181">
        <f t="shared" si="1"/>
        <v>0</v>
      </c>
      <c r="I48" s="184">
        <v>0</v>
      </c>
      <c r="J48" s="176">
        <v>1</v>
      </c>
      <c r="K48" s="181">
        <f t="shared" si="6"/>
        <v>0</v>
      </c>
      <c r="L48" s="161"/>
      <c r="M48" s="187">
        <f t="shared" si="2"/>
        <v>0.2</v>
      </c>
      <c r="N48" s="162">
        <f t="shared" si="3"/>
        <v>0.69769999999999999</v>
      </c>
      <c r="O48" s="188">
        <f t="shared" si="4"/>
        <v>8</v>
      </c>
      <c r="P48" s="161"/>
      <c r="Q48" s="192">
        <f t="shared" si="7"/>
        <v>0</v>
      </c>
      <c r="R48" s="174">
        <f t="shared" si="8"/>
        <v>0</v>
      </c>
      <c r="S48" s="174">
        <f t="shared" si="9"/>
        <v>0</v>
      </c>
      <c r="T48" s="175" t="str">
        <f t="shared" si="5"/>
        <v>cha16</v>
      </c>
      <c r="U48" s="193">
        <f t="shared" si="10"/>
        <v>1</v>
      </c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</row>
    <row r="49" spans="1:35" s="145" customFormat="1" x14ac:dyDescent="0.2">
      <c r="A49" s="160">
        <v>413</v>
      </c>
      <c r="B49" s="144">
        <v>413114278</v>
      </c>
      <c r="C49" s="161" t="s">
        <v>24</v>
      </c>
      <c r="D49" s="144">
        <v>114</v>
      </c>
      <c r="E49" s="144">
        <v>278</v>
      </c>
      <c r="F49" s="161" t="s">
        <v>844</v>
      </c>
      <c r="G49" s="180" t="str">
        <f t="shared" si="0"/>
        <v/>
      </c>
      <c r="H49" s="181" t="str">
        <f t="shared" si="1"/>
        <v/>
      </c>
      <c r="I49" s="184">
        <v>0</v>
      </c>
      <c r="J49" s="176">
        <v>1</v>
      </c>
      <c r="K49" s="181">
        <f t="shared" si="6"/>
        <v>0</v>
      </c>
      <c r="L49" s="161"/>
      <c r="M49" s="187">
        <f t="shared" si="2"/>
        <v>0.33579999999999999</v>
      </c>
      <c r="N49" s="162">
        <f t="shared" si="3"/>
        <v>0.33479999999999999</v>
      </c>
      <c r="O49" s="188">
        <f t="shared" si="4"/>
        <v>6</v>
      </c>
      <c r="P49" s="161"/>
      <c r="Q49" s="192">
        <f t="shared" si="7"/>
        <v>0</v>
      </c>
      <c r="R49" s="174">
        <f t="shared" si="8"/>
        <v>0</v>
      </c>
      <c r="S49" s="174">
        <f t="shared" si="9"/>
        <v>0</v>
      </c>
      <c r="T49" s="175" t="str">
        <f t="shared" si="5"/>
        <v>cha22</v>
      </c>
      <c r="U49" s="193">
        <f t="shared" si="10"/>
        <v>3</v>
      </c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</row>
    <row r="50" spans="1:35" s="145" customFormat="1" x14ac:dyDescent="0.2">
      <c r="A50" s="160">
        <v>413</v>
      </c>
      <c r="B50" s="144">
        <v>413114605</v>
      </c>
      <c r="C50" s="161" t="s">
        <v>24</v>
      </c>
      <c r="D50" s="144">
        <v>114</v>
      </c>
      <c r="E50" s="144">
        <v>605</v>
      </c>
      <c r="F50" s="161" t="s">
        <v>922</v>
      </c>
      <c r="G50" s="180" t="str">
        <f t="shared" si="0"/>
        <v>yes</v>
      </c>
      <c r="H50" s="181">
        <f t="shared" si="1"/>
        <v>0.66669999999999996</v>
      </c>
      <c r="I50" s="184">
        <v>2</v>
      </c>
      <c r="J50" s="176">
        <v>2</v>
      </c>
      <c r="K50" s="181">
        <f t="shared" si="6"/>
        <v>1</v>
      </c>
      <c r="L50" s="161"/>
      <c r="M50" s="187">
        <f t="shared" si="2"/>
        <v>0.27089999999999997</v>
      </c>
      <c r="N50" s="162">
        <f t="shared" si="3"/>
        <v>0.3256</v>
      </c>
      <c r="O50" s="188">
        <f t="shared" si="4"/>
        <v>6</v>
      </c>
      <c r="P50" s="161"/>
      <c r="Q50" s="192">
        <f t="shared" si="7"/>
        <v>1</v>
      </c>
      <c r="R50" s="174">
        <f t="shared" si="8"/>
        <v>2</v>
      </c>
      <c r="S50" s="174">
        <f t="shared" si="9"/>
        <v>0</v>
      </c>
      <c r="T50" s="175" t="str">
        <f t="shared" si="5"/>
        <v>cha22</v>
      </c>
      <c r="U50" s="193">
        <f t="shared" si="10"/>
        <v>1</v>
      </c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</row>
    <row r="51" spans="1:35" s="145" customFormat="1" x14ac:dyDescent="0.2">
      <c r="A51" s="160">
        <v>413</v>
      </c>
      <c r="B51" s="144">
        <v>413114670</v>
      </c>
      <c r="C51" s="161" t="s">
        <v>24</v>
      </c>
      <c r="D51" s="144">
        <v>114</v>
      </c>
      <c r="E51" s="144">
        <v>670</v>
      </c>
      <c r="F51" s="161" t="s">
        <v>937</v>
      </c>
      <c r="G51" s="180" t="str">
        <f t="shared" si="0"/>
        <v>yes</v>
      </c>
      <c r="H51" s="181">
        <f t="shared" si="1"/>
        <v>0.3125</v>
      </c>
      <c r="I51" s="184">
        <v>4</v>
      </c>
      <c r="J51" s="176">
        <v>26</v>
      </c>
      <c r="K51" s="181">
        <f t="shared" si="6"/>
        <v>0.15379999999999999</v>
      </c>
      <c r="L51" s="161"/>
      <c r="M51" s="187">
        <f t="shared" si="2"/>
        <v>0.24199999999999999</v>
      </c>
      <c r="N51" s="162">
        <f t="shared" si="3"/>
        <v>0.28210000000000002</v>
      </c>
      <c r="O51" s="188">
        <f t="shared" si="4"/>
        <v>4</v>
      </c>
      <c r="P51" s="161"/>
      <c r="Q51" s="192">
        <f t="shared" si="7"/>
        <v>0.3125</v>
      </c>
      <c r="R51" s="174">
        <f t="shared" si="8"/>
        <v>8</v>
      </c>
      <c r="S51" s="174">
        <f t="shared" si="9"/>
        <v>4</v>
      </c>
      <c r="T51" s="175" t="str">
        <f t="shared" si="5"/>
        <v>cha16</v>
      </c>
      <c r="U51" s="193">
        <f t="shared" si="10"/>
        <v>1</v>
      </c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</row>
    <row r="52" spans="1:35" s="145" customFormat="1" x14ac:dyDescent="0.2">
      <c r="A52" s="160">
        <v>413</v>
      </c>
      <c r="B52" s="144">
        <v>413114674</v>
      </c>
      <c r="C52" s="161" t="s">
        <v>24</v>
      </c>
      <c r="D52" s="144">
        <v>114</v>
      </c>
      <c r="E52" s="144">
        <v>674</v>
      </c>
      <c r="F52" s="161" t="s">
        <v>940</v>
      </c>
      <c r="G52" s="180" t="str">
        <f t="shared" si="0"/>
        <v>yes</v>
      </c>
      <c r="H52" s="181">
        <f t="shared" si="1"/>
        <v>0.20449999999999999</v>
      </c>
      <c r="I52" s="184">
        <v>13</v>
      </c>
      <c r="J52" s="176">
        <v>42</v>
      </c>
      <c r="K52" s="181">
        <f t="shared" si="6"/>
        <v>0.3095</v>
      </c>
      <c r="L52" s="161"/>
      <c r="M52" s="187">
        <f t="shared" si="2"/>
        <v>0.49130000000000001</v>
      </c>
      <c r="N52" s="162">
        <f t="shared" si="3"/>
        <v>0.48559999999999998</v>
      </c>
      <c r="O52" s="188">
        <f t="shared" si="4"/>
        <v>9</v>
      </c>
      <c r="P52" s="161"/>
      <c r="Q52" s="192">
        <f t="shared" si="7"/>
        <v>0.3095</v>
      </c>
      <c r="R52" s="174">
        <f t="shared" si="8"/>
        <v>13</v>
      </c>
      <c r="S52" s="174">
        <f t="shared" si="9"/>
        <v>0</v>
      </c>
      <c r="T52" s="175" t="str">
        <f t="shared" si="5"/>
        <v>cha22</v>
      </c>
      <c r="U52" s="193">
        <f t="shared" si="10"/>
        <v>1</v>
      </c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</row>
    <row r="53" spans="1:35" s="145" customFormat="1" x14ac:dyDescent="0.2">
      <c r="A53" s="160">
        <v>413</v>
      </c>
      <c r="B53" s="144">
        <v>413114683</v>
      </c>
      <c r="C53" s="161" t="s">
        <v>24</v>
      </c>
      <c r="D53" s="144">
        <v>114</v>
      </c>
      <c r="E53" s="144">
        <v>683</v>
      </c>
      <c r="F53" s="161" t="s">
        <v>943</v>
      </c>
      <c r="G53" s="180" t="str">
        <f t="shared" si="0"/>
        <v>yes</v>
      </c>
      <c r="H53" s="181">
        <f t="shared" si="1"/>
        <v>0</v>
      </c>
      <c r="I53" s="184">
        <v>1</v>
      </c>
      <c r="J53" s="176">
        <v>1</v>
      </c>
      <c r="K53" s="181">
        <f t="shared" si="6"/>
        <v>1</v>
      </c>
      <c r="L53" s="161"/>
      <c r="M53" s="187">
        <f t="shared" si="2"/>
        <v>0.17030000000000001</v>
      </c>
      <c r="N53" s="162">
        <f t="shared" si="3"/>
        <v>0.22259999999999999</v>
      </c>
      <c r="O53" s="188">
        <f t="shared" si="4"/>
        <v>4</v>
      </c>
      <c r="P53" s="161"/>
      <c r="Q53" s="192">
        <f t="shared" si="7"/>
        <v>1</v>
      </c>
      <c r="R53" s="174">
        <f t="shared" si="8"/>
        <v>1</v>
      </c>
      <c r="S53" s="174">
        <f t="shared" si="9"/>
        <v>0</v>
      </c>
      <c r="T53" s="175" t="str">
        <f t="shared" si="5"/>
        <v>cha22</v>
      </c>
      <c r="U53" s="193">
        <f t="shared" si="10"/>
        <v>1</v>
      </c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</row>
    <row r="54" spans="1:35" s="145" customFormat="1" x14ac:dyDescent="0.2">
      <c r="A54" s="160">
        <v>413</v>
      </c>
      <c r="B54" s="144">
        <v>413114717</v>
      </c>
      <c r="C54" s="161" t="s">
        <v>24</v>
      </c>
      <c r="D54" s="144">
        <v>114</v>
      </c>
      <c r="E54" s="144">
        <v>717</v>
      </c>
      <c r="F54" s="161" t="s">
        <v>951</v>
      </c>
      <c r="G54" s="180" t="str">
        <f t="shared" si="0"/>
        <v>yes</v>
      </c>
      <c r="H54" s="181">
        <f t="shared" si="1"/>
        <v>0.375</v>
      </c>
      <c r="I54" s="184">
        <v>10</v>
      </c>
      <c r="J54" s="176">
        <v>37</v>
      </c>
      <c r="K54" s="181">
        <f t="shared" si="6"/>
        <v>0.27029999999999998</v>
      </c>
      <c r="L54" s="161"/>
      <c r="M54" s="187">
        <f t="shared" si="2"/>
        <v>0.3397</v>
      </c>
      <c r="N54" s="162">
        <f t="shared" si="3"/>
        <v>0.3725</v>
      </c>
      <c r="O54" s="188">
        <f t="shared" si="4"/>
        <v>7</v>
      </c>
      <c r="P54" s="161"/>
      <c r="Q54" s="192">
        <f t="shared" si="7"/>
        <v>0.375</v>
      </c>
      <c r="R54" s="174">
        <f t="shared" si="8"/>
        <v>14</v>
      </c>
      <c r="S54" s="174">
        <f t="shared" si="9"/>
        <v>4</v>
      </c>
      <c r="T54" s="175" t="str">
        <f t="shared" si="5"/>
        <v>cha16</v>
      </c>
      <c r="U54" s="193">
        <f t="shared" si="10"/>
        <v>1</v>
      </c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</row>
    <row r="55" spans="1:35" s="145" customFormat="1" x14ac:dyDescent="0.2">
      <c r="A55" s="160">
        <v>413</v>
      </c>
      <c r="B55" s="144">
        <v>413114750</v>
      </c>
      <c r="C55" s="161" t="s">
        <v>24</v>
      </c>
      <c r="D55" s="144">
        <v>114</v>
      </c>
      <c r="E55" s="144">
        <v>750</v>
      </c>
      <c r="F55" s="161" t="s">
        <v>959</v>
      </c>
      <c r="G55" s="180" t="str">
        <f t="shared" si="0"/>
        <v>yes</v>
      </c>
      <c r="H55" s="181">
        <f t="shared" si="1"/>
        <v>0.2727</v>
      </c>
      <c r="I55" s="184">
        <v>6</v>
      </c>
      <c r="J55" s="176">
        <v>22</v>
      </c>
      <c r="K55" s="181">
        <f t="shared" si="6"/>
        <v>0.2727</v>
      </c>
      <c r="L55" s="161"/>
      <c r="M55" s="187">
        <f t="shared" si="2"/>
        <v>0.35820000000000002</v>
      </c>
      <c r="N55" s="162">
        <f t="shared" si="3"/>
        <v>0.34139999999999998</v>
      </c>
      <c r="O55" s="188">
        <f t="shared" si="4"/>
        <v>6</v>
      </c>
      <c r="P55" s="161"/>
      <c r="Q55" s="192">
        <f t="shared" si="7"/>
        <v>0.2727</v>
      </c>
      <c r="R55" s="174">
        <f t="shared" si="8"/>
        <v>6</v>
      </c>
      <c r="S55" s="174">
        <f t="shared" si="9"/>
        <v>0</v>
      </c>
      <c r="T55" s="175" t="str">
        <f t="shared" si="5"/>
        <v>cha16</v>
      </c>
      <c r="U55" s="193">
        <f t="shared" si="10"/>
        <v>1</v>
      </c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</row>
    <row r="56" spans="1:35" s="145" customFormat="1" x14ac:dyDescent="0.2">
      <c r="A56" s="160">
        <v>413</v>
      </c>
      <c r="B56" s="144">
        <v>413114755</v>
      </c>
      <c r="C56" s="161" t="s">
        <v>24</v>
      </c>
      <c r="D56" s="144">
        <v>114</v>
      </c>
      <c r="E56" s="144">
        <v>755</v>
      </c>
      <c r="F56" s="161" t="s">
        <v>961</v>
      </c>
      <c r="G56" s="180" t="str">
        <f t="shared" si="0"/>
        <v>yes</v>
      </c>
      <c r="H56" s="181">
        <f t="shared" si="1"/>
        <v>0.26669999999999999</v>
      </c>
      <c r="I56" s="184">
        <v>1</v>
      </c>
      <c r="J56" s="176">
        <v>4</v>
      </c>
      <c r="K56" s="181">
        <f t="shared" si="6"/>
        <v>0.25</v>
      </c>
      <c r="L56" s="161"/>
      <c r="M56" s="187">
        <f t="shared" si="2"/>
        <v>0.5494</v>
      </c>
      <c r="N56" s="162">
        <f t="shared" si="3"/>
        <v>0.50900000000000001</v>
      </c>
      <c r="O56" s="188">
        <f t="shared" si="4"/>
        <v>9</v>
      </c>
      <c r="P56" s="161"/>
      <c r="Q56" s="192">
        <f t="shared" si="7"/>
        <v>0.26669999999999999</v>
      </c>
      <c r="R56" s="174">
        <f t="shared" si="8"/>
        <v>1</v>
      </c>
      <c r="S56" s="174">
        <f t="shared" si="9"/>
        <v>0</v>
      </c>
      <c r="T56" s="175" t="str">
        <f t="shared" si="5"/>
        <v>cha16</v>
      </c>
      <c r="U56" s="193">
        <f t="shared" si="10"/>
        <v>1</v>
      </c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</row>
    <row r="57" spans="1:35" s="145" customFormat="1" x14ac:dyDescent="0.2">
      <c r="A57" s="160">
        <v>414</v>
      </c>
      <c r="B57" s="144">
        <v>414603063</v>
      </c>
      <c r="C57" s="161" t="s">
        <v>25</v>
      </c>
      <c r="D57" s="144">
        <v>603</v>
      </c>
      <c r="E57" s="144">
        <v>63</v>
      </c>
      <c r="F57" s="161" t="s">
        <v>629</v>
      </c>
      <c r="G57" s="180" t="str">
        <f t="shared" si="0"/>
        <v>yes</v>
      </c>
      <c r="H57" s="181">
        <f t="shared" si="1"/>
        <v>0.66669999999999996</v>
      </c>
      <c r="I57" s="184">
        <v>2</v>
      </c>
      <c r="J57" s="176">
        <v>3</v>
      </c>
      <c r="K57" s="181">
        <f t="shared" si="6"/>
        <v>0.66669999999999996</v>
      </c>
      <c r="L57" s="161"/>
      <c r="M57" s="187">
        <f t="shared" si="2"/>
        <v>0.35</v>
      </c>
      <c r="N57" s="162">
        <f t="shared" si="3"/>
        <v>0.4</v>
      </c>
      <c r="O57" s="188">
        <f t="shared" si="4"/>
        <v>7</v>
      </c>
      <c r="P57" s="161"/>
      <c r="Q57" s="192">
        <f t="shared" si="7"/>
        <v>0.66669999999999996</v>
      </c>
      <c r="R57" s="174">
        <f t="shared" si="8"/>
        <v>2</v>
      </c>
      <c r="S57" s="174">
        <f t="shared" si="9"/>
        <v>0</v>
      </c>
      <c r="T57" s="175" t="str">
        <f t="shared" si="5"/>
        <v>cha16</v>
      </c>
      <c r="U57" s="193">
        <f t="shared" si="10"/>
        <v>1</v>
      </c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</row>
    <row r="58" spans="1:35" s="145" customFormat="1" x14ac:dyDescent="0.2">
      <c r="A58" s="160">
        <v>414</v>
      </c>
      <c r="B58" s="144">
        <v>414603098</v>
      </c>
      <c r="C58" s="161" t="s">
        <v>25</v>
      </c>
      <c r="D58" s="144">
        <v>603</v>
      </c>
      <c r="E58" s="144">
        <v>98</v>
      </c>
      <c r="F58" s="161" t="s">
        <v>664</v>
      </c>
      <c r="G58" s="180" t="str">
        <f t="shared" si="0"/>
        <v>yes</v>
      </c>
      <c r="H58" s="181">
        <f t="shared" si="1"/>
        <v>0</v>
      </c>
      <c r="I58" s="184">
        <v>0</v>
      </c>
      <c r="J58" s="176">
        <v>1</v>
      </c>
      <c r="K58" s="181">
        <f t="shared" si="6"/>
        <v>0</v>
      </c>
      <c r="L58" s="161"/>
      <c r="M58" s="187">
        <f t="shared" si="2"/>
        <v>0.4824</v>
      </c>
      <c r="N58" s="162">
        <f t="shared" si="3"/>
        <v>0.5</v>
      </c>
      <c r="O58" s="188">
        <f t="shared" si="4"/>
        <v>6</v>
      </c>
      <c r="P58" s="161"/>
      <c r="Q58" s="192">
        <f t="shared" si="7"/>
        <v>0</v>
      </c>
      <c r="R58" s="174">
        <f t="shared" si="8"/>
        <v>0</v>
      </c>
      <c r="S58" s="174">
        <f t="shared" si="9"/>
        <v>0</v>
      </c>
      <c r="T58" s="175" t="str">
        <f t="shared" si="5"/>
        <v>cha16</v>
      </c>
      <c r="U58" s="193">
        <f t="shared" si="10"/>
        <v>1</v>
      </c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</row>
    <row r="59" spans="1:35" s="145" customFormat="1" x14ac:dyDescent="0.2">
      <c r="A59" s="160">
        <v>414</v>
      </c>
      <c r="B59" s="144">
        <v>414603152</v>
      </c>
      <c r="C59" s="161" t="s">
        <v>25</v>
      </c>
      <c r="D59" s="144">
        <v>603</v>
      </c>
      <c r="E59" s="144">
        <v>152</v>
      </c>
      <c r="F59" s="161" t="s">
        <v>718</v>
      </c>
      <c r="G59" s="180" t="str">
        <f t="shared" si="0"/>
        <v>yes</v>
      </c>
      <c r="H59" s="181">
        <f t="shared" si="1"/>
        <v>0</v>
      </c>
      <c r="I59" s="184">
        <v>2</v>
      </c>
      <c r="J59" s="176">
        <v>2</v>
      </c>
      <c r="K59" s="181">
        <f t="shared" si="6"/>
        <v>1</v>
      </c>
      <c r="L59" s="161"/>
      <c r="M59" s="187">
        <f t="shared" si="2"/>
        <v>0.34739999999999999</v>
      </c>
      <c r="N59" s="162">
        <f t="shared" si="3"/>
        <v>0.3145</v>
      </c>
      <c r="O59" s="188">
        <f t="shared" si="4"/>
        <v>4</v>
      </c>
      <c r="P59" s="161"/>
      <c r="Q59" s="192">
        <f t="shared" si="7"/>
        <v>1</v>
      </c>
      <c r="R59" s="174">
        <f t="shared" si="8"/>
        <v>2</v>
      </c>
      <c r="S59" s="174">
        <f t="shared" si="9"/>
        <v>0</v>
      </c>
      <c r="T59" s="175" t="str">
        <f t="shared" si="5"/>
        <v>cha22</v>
      </c>
      <c r="U59" s="193">
        <f t="shared" si="10"/>
        <v>1</v>
      </c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</row>
    <row r="60" spans="1:35" s="145" customFormat="1" x14ac:dyDescent="0.2">
      <c r="A60" s="160">
        <v>414</v>
      </c>
      <c r="B60" s="144">
        <v>414603209</v>
      </c>
      <c r="C60" s="161" t="s">
        <v>25</v>
      </c>
      <c r="D60" s="144">
        <v>603</v>
      </c>
      <c r="E60" s="144">
        <v>209</v>
      </c>
      <c r="F60" s="161" t="s">
        <v>775</v>
      </c>
      <c r="G60" s="180" t="str">
        <f t="shared" si="0"/>
        <v>yes</v>
      </c>
      <c r="H60" s="181">
        <f t="shared" si="1"/>
        <v>0.69089999999999996</v>
      </c>
      <c r="I60" s="184">
        <v>39</v>
      </c>
      <c r="J60" s="176">
        <v>65</v>
      </c>
      <c r="K60" s="181">
        <f t="shared" si="6"/>
        <v>0.6</v>
      </c>
      <c r="L60" s="161"/>
      <c r="M60" s="187">
        <f t="shared" si="2"/>
        <v>0.62980000000000003</v>
      </c>
      <c r="N60" s="162">
        <f t="shared" si="3"/>
        <v>0.66820000000000002</v>
      </c>
      <c r="O60" s="188">
        <f t="shared" si="4"/>
        <v>11</v>
      </c>
      <c r="P60" s="161"/>
      <c r="Q60" s="192">
        <f t="shared" si="7"/>
        <v>0.69089999999999996</v>
      </c>
      <c r="R60" s="174">
        <f t="shared" si="8"/>
        <v>45</v>
      </c>
      <c r="S60" s="174">
        <f t="shared" si="9"/>
        <v>6</v>
      </c>
      <c r="T60" s="175" t="str">
        <f t="shared" si="5"/>
        <v>cha16</v>
      </c>
      <c r="U60" s="193">
        <f t="shared" si="10"/>
        <v>1</v>
      </c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</row>
    <row r="61" spans="1:35" s="145" customFormat="1" x14ac:dyDescent="0.2">
      <c r="A61" s="160">
        <v>414</v>
      </c>
      <c r="B61" s="144">
        <v>414603236</v>
      </c>
      <c r="C61" s="161" t="s">
        <v>25</v>
      </c>
      <c r="D61" s="144">
        <v>603</v>
      </c>
      <c r="E61" s="144">
        <v>236</v>
      </c>
      <c r="F61" s="161" t="s">
        <v>802</v>
      </c>
      <c r="G61" s="180" t="str">
        <f t="shared" si="0"/>
        <v>yes</v>
      </c>
      <c r="H61" s="181">
        <f t="shared" si="1"/>
        <v>0.56569999999999998</v>
      </c>
      <c r="I61" s="184">
        <v>112</v>
      </c>
      <c r="J61" s="176">
        <v>195</v>
      </c>
      <c r="K61" s="181">
        <f t="shared" si="6"/>
        <v>0.57440000000000002</v>
      </c>
      <c r="L61" s="161"/>
      <c r="M61" s="187">
        <f t="shared" si="2"/>
        <v>0.60719999999999996</v>
      </c>
      <c r="N61" s="162">
        <f t="shared" si="3"/>
        <v>0.56089999999999995</v>
      </c>
      <c r="O61" s="188">
        <f t="shared" si="4"/>
        <v>10</v>
      </c>
      <c r="P61" s="161"/>
      <c r="Q61" s="192">
        <f t="shared" si="7"/>
        <v>0.57440000000000002</v>
      </c>
      <c r="R61" s="174">
        <f t="shared" si="8"/>
        <v>112</v>
      </c>
      <c r="S61" s="174">
        <f t="shared" si="9"/>
        <v>0</v>
      </c>
      <c r="T61" s="175" t="str">
        <f t="shared" si="5"/>
        <v>cha22</v>
      </c>
      <c r="U61" s="193">
        <f t="shared" si="10"/>
        <v>1</v>
      </c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</row>
    <row r="62" spans="1:35" s="145" customFormat="1" x14ac:dyDescent="0.2">
      <c r="A62" s="160">
        <v>414</v>
      </c>
      <c r="B62" s="144">
        <v>414603263</v>
      </c>
      <c r="C62" s="161" t="s">
        <v>25</v>
      </c>
      <c r="D62" s="144">
        <v>603</v>
      </c>
      <c r="E62" s="144">
        <v>263</v>
      </c>
      <c r="F62" s="161" t="s">
        <v>829</v>
      </c>
      <c r="G62" s="180" t="str">
        <f t="shared" si="0"/>
        <v>yes</v>
      </c>
      <c r="H62" s="181">
        <f t="shared" si="1"/>
        <v>0.5</v>
      </c>
      <c r="I62" s="184">
        <v>0</v>
      </c>
      <c r="J62" s="176">
        <v>3</v>
      </c>
      <c r="K62" s="181">
        <f t="shared" si="6"/>
        <v>0</v>
      </c>
      <c r="L62" s="161"/>
      <c r="M62" s="187">
        <f t="shared" si="2"/>
        <v>0.2742</v>
      </c>
      <c r="N62" s="162">
        <f t="shared" si="3"/>
        <v>0.44440000000000002</v>
      </c>
      <c r="O62" s="188">
        <f t="shared" si="4"/>
        <v>8</v>
      </c>
      <c r="P62" s="161"/>
      <c r="Q62" s="192">
        <f t="shared" si="7"/>
        <v>0.5</v>
      </c>
      <c r="R62" s="174">
        <f t="shared" si="8"/>
        <v>2</v>
      </c>
      <c r="S62" s="174">
        <f t="shared" si="9"/>
        <v>2</v>
      </c>
      <c r="T62" s="175" t="str">
        <f t="shared" si="5"/>
        <v>cha16</v>
      </c>
      <c r="U62" s="193">
        <f t="shared" si="10"/>
        <v>1</v>
      </c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</row>
    <row r="63" spans="1:35" s="145" customFormat="1" x14ac:dyDescent="0.2">
      <c r="A63" s="160">
        <v>414</v>
      </c>
      <c r="B63" s="144">
        <v>414603603</v>
      </c>
      <c r="C63" s="161" t="s">
        <v>25</v>
      </c>
      <c r="D63" s="144">
        <v>603</v>
      </c>
      <c r="E63" s="144">
        <v>603</v>
      </c>
      <c r="F63" s="161" t="s">
        <v>920</v>
      </c>
      <c r="G63" s="180" t="str">
        <f t="shared" si="0"/>
        <v>yes</v>
      </c>
      <c r="H63" s="181">
        <f t="shared" si="1"/>
        <v>0.61539999999999995</v>
      </c>
      <c r="I63" s="184">
        <v>35</v>
      </c>
      <c r="J63" s="176">
        <v>68</v>
      </c>
      <c r="K63" s="181">
        <f t="shared" si="6"/>
        <v>0.51470000000000005</v>
      </c>
      <c r="L63" s="161"/>
      <c r="M63" s="187">
        <f t="shared" si="2"/>
        <v>0.48930000000000001</v>
      </c>
      <c r="N63" s="162">
        <f t="shared" si="3"/>
        <v>0.53480000000000005</v>
      </c>
      <c r="O63" s="188">
        <f t="shared" si="4"/>
        <v>10</v>
      </c>
      <c r="P63" s="161"/>
      <c r="Q63" s="192">
        <f t="shared" si="7"/>
        <v>0.61539999999999995</v>
      </c>
      <c r="R63" s="174">
        <f t="shared" si="8"/>
        <v>42</v>
      </c>
      <c r="S63" s="174">
        <f t="shared" si="9"/>
        <v>7</v>
      </c>
      <c r="T63" s="175" t="str">
        <f t="shared" si="5"/>
        <v>cha16</v>
      </c>
      <c r="U63" s="193">
        <f t="shared" si="10"/>
        <v>1</v>
      </c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</row>
    <row r="64" spans="1:35" s="145" customFormat="1" x14ac:dyDescent="0.2">
      <c r="A64" s="160">
        <v>414</v>
      </c>
      <c r="B64" s="144">
        <v>414603635</v>
      </c>
      <c r="C64" s="161" t="s">
        <v>25</v>
      </c>
      <c r="D64" s="144">
        <v>603</v>
      </c>
      <c r="E64" s="144">
        <v>635</v>
      </c>
      <c r="F64" s="161" t="s">
        <v>929</v>
      </c>
      <c r="G64" s="180" t="str">
        <f t="shared" si="0"/>
        <v>yes</v>
      </c>
      <c r="H64" s="181">
        <f t="shared" si="1"/>
        <v>0.18179999999999999</v>
      </c>
      <c r="I64" s="184">
        <v>6</v>
      </c>
      <c r="J64" s="176">
        <v>26</v>
      </c>
      <c r="K64" s="181">
        <f t="shared" si="6"/>
        <v>0.23080000000000001</v>
      </c>
      <c r="L64" s="161"/>
      <c r="M64" s="187">
        <f t="shared" si="2"/>
        <v>0.33629999999999999</v>
      </c>
      <c r="N64" s="162">
        <f t="shared" si="3"/>
        <v>0.39910000000000001</v>
      </c>
      <c r="O64" s="188">
        <f t="shared" si="4"/>
        <v>7</v>
      </c>
      <c r="P64" s="161"/>
      <c r="Q64" s="192">
        <f t="shared" si="7"/>
        <v>0.23080000000000001</v>
      </c>
      <c r="R64" s="174">
        <f t="shared" si="8"/>
        <v>6</v>
      </c>
      <c r="S64" s="174">
        <f t="shared" si="9"/>
        <v>0</v>
      </c>
      <c r="T64" s="175" t="str">
        <f t="shared" si="5"/>
        <v>cha22</v>
      </c>
      <c r="U64" s="193">
        <f t="shared" si="10"/>
        <v>1</v>
      </c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</row>
    <row r="65" spans="1:35" s="145" customFormat="1" x14ac:dyDescent="0.2">
      <c r="A65" s="160">
        <v>414</v>
      </c>
      <c r="B65" s="144">
        <v>414603715</v>
      </c>
      <c r="C65" s="161" t="s">
        <v>25</v>
      </c>
      <c r="D65" s="144">
        <v>603</v>
      </c>
      <c r="E65" s="144">
        <v>715</v>
      </c>
      <c r="F65" s="161" t="s">
        <v>950</v>
      </c>
      <c r="G65" s="180" t="str">
        <f t="shared" si="0"/>
        <v>yes</v>
      </c>
      <c r="H65" s="181">
        <f t="shared" si="1"/>
        <v>0.28570000000000001</v>
      </c>
      <c r="I65" s="184">
        <v>2</v>
      </c>
      <c r="J65" s="176">
        <v>9</v>
      </c>
      <c r="K65" s="181">
        <f t="shared" si="6"/>
        <v>0.22220000000000001</v>
      </c>
      <c r="L65" s="161"/>
      <c r="M65" s="187">
        <f t="shared" si="2"/>
        <v>0.26690000000000003</v>
      </c>
      <c r="N65" s="162">
        <f t="shared" si="3"/>
        <v>0.23769999999999999</v>
      </c>
      <c r="O65" s="188">
        <f t="shared" si="4"/>
        <v>5</v>
      </c>
      <c r="P65" s="161"/>
      <c r="Q65" s="192">
        <f t="shared" si="7"/>
        <v>0.28570000000000001</v>
      </c>
      <c r="R65" s="174">
        <f t="shared" si="8"/>
        <v>3</v>
      </c>
      <c r="S65" s="174">
        <f t="shared" si="9"/>
        <v>1</v>
      </c>
      <c r="T65" s="175" t="str">
        <f t="shared" si="5"/>
        <v>cha16</v>
      </c>
      <c r="U65" s="193">
        <f t="shared" si="10"/>
        <v>1</v>
      </c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</row>
    <row r="66" spans="1:35" s="145" customFormat="1" x14ac:dyDescent="0.2">
      <c r="A66" s="160">
        <v>416</v>
      </c>
      <c r="B66" s="144">
        <v>416035001</v>
      </c>
      <c r="C66" s="161" t="s">
        <v>26</v>
      </c>
      <c r="D66" s="144">
        <v>35</v>
      </c>
      <c r="E66" s="144">
        <v>1</v>
      </c>
      <c r="F66" s="161" t="s">
        <v>562</v>
      </c>
      <c r="G66" s="180" t="str">
        <f t="shared" si="0"/>
        <v/>
      </c>
      <c r="H66" s="181" t="str">
        <f t="shared" si="1"/>
        <v/>
      </c>
      <c r="I66" s="184">
        <v>0</v>
      </c>
      <c r="J66" s="176">
        <v>2</v>
      </c>
      <c r="K66" s="181">
        <f t="shared" si="6"/>
        <v>0</v>
      </c>
      <c r="L66" s="161"/>
      <c r="M66" s="187">
        <f t="shared" si="2"/>
        <v>0.25219999999999998</v>
      </c>
      <c r="N66" s="162">
        <f t="shared" si="3"/>
        <v>0.30549999999999999</v>
      </c>
      <c r="O66" s="188">
        <f t="shared" si="4"/>
        <v>6</v>
      </c>
      <c r="P66" s="161"/>
      <c r="Q66" s="192">
        <f t="shared" si="7"/>
        <v>0</v>
      </c>
      <c r="R66" s="174">
        <f t="shared" si="8"/>
        <v>0</v>
      </c>
      <c r="S66" s="174">
        <f t="shared" si="9"/>
        <v>0</v>
      </c>
      <c r="T66" s="175" t="str">
        <f t="shared" si="5"/>
        <v>cha22</v>
      </c>
      <c r="U66" s="193">
        <f t="shared" si="10"/>
        <v>3</v>
      </c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</row>
    <row r="67" spans="1:35" s="145" customFormat="1" x14ac:dyDescent="0.2">
      <c r="A67" s="160">
        <v>416</v>
      </c>
      <c r="B67" s="144">
        <v>416035035</v>
      </c>
      <c r="C67" s="161" t="s">
        <v>26</v>
      </c>
      <c r="D67" s="144">
        <v>35</v>
      </c>
      <c r="E67" s="144">
        <v>35</v>
      </c>
      <c r="F67" s="161" t="s">
        <v>600</v>
      </c>
      <c r="G67" s="180" t="str">
        <f t="shared" si="0"/>
        <v>yes</v>
      </c>
      <c r="H67" s="181">
        <f t="shared" si="1"/>
        <v>0.71060000000000001</v>
      </c>
      <c r="I67" s="184">
        <v>439</v>
      </c>
      <c r="J67" s="176">
        <v>642</v>
      </c>
      <c r="K67" s="181">
        <f t="shared" si="6"/>
        <v>0.68379999999999996</v>
      </c>
      <c r="L67" s="161"/>
      <c r="M67" s="187">
        <f t="shared" si="2"/>
        <v>0.77190000000000003</v>
      </c>
      <c r="N67" s="162">
        <f t="shared" si="3"/>
        <v>0.66790000000000005</v>
      </c>
      <c r="O67" s="188">
        <f t="shared" si="4"/>
        <v>11</v>
      </c>
      <c r="P67" s="161"/>
      <c r="Q67" s="192">
        <f t="shared" si="7"/>
        <v>0.71060000000000001</v>
      </c>
      <c r="R67" s="174">
        <f t="shared" si="8"/>
        <v>456</v>
      </c>
      <c r="S67" s="174">
        <f t="shared" si="9"/>
        <v>17</v>
      </c>
      <c r="T67" s="175" t="str">
        <f t="shared" si="5"/>
        <v>cha16</v>
      </c>
      <c r="U67" s="193">
        <f t="shared" si="10"/>
        <v>1</v>
      </c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</row>
    <row r="68" spans="1:35" s="145" customFormat="1" x14ac:dyDescent="0.2">
      <c r="A68" s="160">
        <v>416</v>
      </c>
      <c r="B68" s="144">
        <v>416035044</v>
      </c>
      <c r="C68" s="161" t="s">
        <v>26</v>
      </c>
      <c r="D68" s="144">
        <v>35</v>
      </c>
      <c r="E68" s="144">
        <v>44</v>
      </c>
      <c r="F68" s="161" t="s">
        <v>609</v>
      </c>
      <c r="G68" s="180" t="str">
        <f t="shared" si="0"/>
        <v>yes</v>
      </c>
      <c r="H68" s="181">
        <f t="shared" si="1"/>
        <v>1</v>
      </c>
      <c r="I68" s="184">
        <v>1</v>
      </c>
      <c r="J68" s="176">
        <v>6</v>
      </c>
      <c r="K68" s="181">
        <f t="shared" si="6"/>
        <v>0.16669999999999999</v>
      </c>
      <c r="L68" s="161"/>
      <c r="M68" s="187">
        <f t="shared" si="2"/>
        <v>0.81100000000000005</v>
      </c>
      <c r="N68" s="162">
        <f t="shared" si="3"/>
        <v>0.67620000000000002</v>
      </c>
      <c r="O68" s="188">
        <f t="shared" si="4"/>
        <v>12</v>
      </c>
      <c r="P68" s="161"/>
      <c r="Q68" s="192">
        <f t="shared" si="7"/>
        <v>1</v>
      </c>
      <c r="R68" s="174">
        <f t="shared" si="8"/>
        <v>6</v>
      </c>
      <c r="S68" s="174">
        <f t="shared" si="9"/>
        <v>5</v>
      </c>
      <c r="T68" s="175" t="str">
        <f t="shared" si="5"/>
        <v>cha16</v>
      </c>
      <c r="U68" s="193">
        <f t="shared" si="10"/>
        <v>1</v>
      </c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</row>
    <row r="69" spans="1:35" s="145" customFormat="1" x14ac:dyDescent="0.2">
      <c r="A69" s="160">
        <v>416</v>
      </c>
      <c r="B69" s="144">
        <v>416035048</v>
      </c>
      <c r="C69" s="161" t="s">
        <v>26</v>
      </c>
      <c r="D69" s="144">
        <v>35</v>
      </c>
      <c r="E69" s="144">
        <v>48</v>
      </c>
      <c r="F69" s="161" t="s">
        <v>613</v>
      </c>
      <c r="G69" s="180" t="str">
        <f t="shared" si="0"/>
        <v/>
      </c>
      <c r="H69" s="181" t="str">
        <f t="shared" si="1"/>
        <v/>
      </c>
      <c r="I69" s="184">
        <v>0</v>
      </c>
      <c r="J69" s="176">
        <v>1</v>
      </c>
      <c r="K69" s="181">
        <f t="shared" si="6"/>
        <v>0</v>
      </c>
      <c r="L69" s="161"/>
      <c r="M69" s="187">
        <f t="shared" si="2"/>
        <v>0.12970000000000001</v>
      </c>
      <c r="N69" s="162">
        <f t="shared" si="3"/>
        <v>0.16200000000000001</v>
      </c>
      <c r="O69" s="188">
        <f t="shared" si="4"/>
        <v>3</v>
      </c>
      <c r="P69" s="161"/>
      <c r="Q69" s="192">
        <f t="shared" si="7"/>
        <v>0</v>
      </c>
      <c r="R69" s="174">
        <f t="shared" si="8"/>
        <v>0</v>
      </c>
      <c r="S69" s="174">
        <f t="shared" si="9"/>
        <v>0</v>
      </c>
      <c r="T69" s="175" t="str">
        <f t="shared" si="5"/>
        <v>cha22</v>
      </c>
      <c r="U69" s="193">
        <f t="shared" si="10"/>
        <v>3</v>
      </c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</row>
    <row r="70" spans="1:35" s="145" customFormat="1" x14ac:dyDescent="0.2">
      <c r="A70" s="160">
        <v>416</v>
      </c>
      <c r="B70" s="144">
        <v>416035073</v>
      </c>
      <c r="C70" s="161" t="s">
        <v>26</v>
      </c>
      <c r="D70" s="144">
        <v>35</v>
      </c>
      <c r="E70" s="144">
        <v>73</v>
      </c>
      <c r="F70" s="161" t="s">
        <v>639</v>
      </c>
      <c r="G70" s="180" t="str">
        <f t="shared" si="0"/>
        <v>yes</v>
      </c>
      <c r="H70" s="181">
        <f t="shared" si="1"/>
        <v>1</v>
      </c>
      <c r="I70" s="184">
        <v>0</v>
      </c>
      <c r="J70" s="176">
        <v>3</v>
      </c>
      <c r="K70" s="181">
        <f t="shared" si="6"/>
        <v>0</v>
      </c>
      <c r="L70" s="161"/>
      <c r="M70" s="187">
        <f t="shared" si="2"/>
        <v>0.28010000000000002</v>
      </c>
      <c r="N70" s="162">
        <f t="shared" si="3"/>
        <v>0.27179999999999999</v>
      </c>
      <c r="O70" s="188">
        <f t="shared" si="4"/>
        <v>5</v>
      </c>
      <c r="P70" s="161"/>
      <c r="Q70" s="192">
        <f t="shared" si="7"/>
        <v>1</v>
      </c>
      <c r="R70" s="174">
        <f t="shared" si="8"/>
        <v>3</v>
      </c>
      <c r="S70" s="174">
        <f t="shared" si="9"/>
        <v>3</v>
      </c>
      <c r="T70" s="175" t="str">
        <f t="shared" si="5"/>
        <v>cha16</v>
      </c>
      <c r="U70" s="193">
        <f t="shared" si="10"/>
        <v>1</v>
      </c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</row>
    <row r="71" spans="1:35" s="145" customFormat="1" x14ac:dyDescent="0.2">
      <c r="A71" s="160">
        <v>416</v>
      </c>
      <c r="B71" s="144">
        <v>416035133</v>
      </c>
      <c r="C71" s="161" t="s">
        <v>26</v>
      </c>
      <c r="D71" s="144">
        <v>35</v>
      </c>
      <c r="E71" s="144">
        <v>133</v>
      </c>
      <c r="F71" s="161" t="s">
        <v>698</v>
      </c>
      <c r="G71" s="180" t="str">
        <f t="shared" si="0"/>
        <v/>
      </c>
      <c r="H71" s="181" t="str">
        <f t="shared" si="1"/>
        <v/>
      </c>
      <c r="I71" s="184">
        <v>0</v>
      </c>
      <c r="J71" s="176">
        <v>1</v>
      </c>
      <c r="K71" s="181">
        <f t="shared" si="6"/>
        <v>0</v>
      </c>
      <c r="L71" s="161"/>
      <c r="M71" s="187">
        <f t="shared" si="2"/>
        <v>0.48459999999999998</v>
      </c>
      <c r="N71" s="162">
        <f t="shared" si="3"/>
        <v>0.37869999999999998</v>
      </c>
      <c r="O71" s="188">
        <f t="shared" si="4"/>
        <v>9</v>
      </c>
      <c r="P71" s="161"/>
      <c r="Q71" s="192">
        <f t="shared" si="7"/>
        <v>0.48459999999999998</v>
      </c>
      <c r="R71" s="174">
        <f t="shared" si="8"/>
        <v>0</v>
      </c>
      <c r="S71" s="174">
        <f t="shared" si="9"/>
        <v>0</v>
      </c>
      <c r="T71" s="175" t="str">
        <f t="shared" si="5"/>
        <v>dist16</v>
      </c>
      <c r="U71" s="193">
        <f t="shared" si="10"/>
        <v>2</v>
      </c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</row>
    <row r="72" spans="1:35" s="145" customFormat="1" x14ac:dyDescent="0.2">
      <c r="A72" s="160">
        <v>416</v>
      </c>
      <c r="B72" s="144">
        <v>416035220</v>
      </c>
      <c r="C72" s="161" t="s">
        <v>26</v>
      </c>
      <c r="D72" s="144">
        <v>35</v>
      </c>
      <c r="E72" s="144">
        <v>220</v>
      </c>
      <c r="F72" s="161" t="s">
        <v>786</v>
      </c>
      <c r="G72" s="180" t="str">
        <f t="shared" si="0"/>
        <v/>
      </c>
      <c r="H72" s="181" t="str">
        <f t="shared" si="1"/>
        <v/>
      </c>
      <c r="I72" s="184">
        <v>1</v>
      </c>
      <c r="J72" s="176">
        <v>1</v>
      </c>
      <c r="K72" s="181">
        <f t="shared" si="6"/>
        <v>1</v>
      </c>
      <c r="L72" s="161"/>
      <c r="M72" s="187">
        <f t="shared" si="2"/>
        <v>0.29039999999999999</v>
      </c>
      <c r="N72" s="162">
        <f t="shared" si="3"/>
        <v>0.31969999999999998</v>
      </c>
      <c r="O72" s="188">
        <f t="shared" si="4"/>
        <v>6</v>
      </c>
      <c r="P72" s="161"/>
      <c r="Q72" s="192">
        <f t="shared" si="7"/>
        <v>1</v>
      </c>
      <c r="R72" s="174">
        <f t="shared" si="8"/>
        <v>1</v>
      </c>
      <c r="S72" s="174">
        <f t="shared" si="9"/>
        <v>0</v>
      </c>
      <c r="T72" s="175" t="str">
        <f t="shared" si="5"/>
        <v>cha22</v>
      </c>
      <c r="U72" s="193">
        <f t="shared" si="10"/>
        <v>3</v>
      </c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</row>
    <row r="73" spans="1:35" s="145" customFormat="1" x14ac:dyDescent="0.2">
      <c r="A73" s="160">
        <v>416</v>
      </c>
      <c r="B73" s="144">
        <v>416035244</v>
      </c>
      <c r="C73" s="161" t="s">
        <v>26</v>
      </c>
      <c r="D73" s="144">
        <v>35</v>
      </c>
      <c r="E73" s="144">
        <v>244</v>
      </c>
      <c r="F73" s="161" t="s">
        <v>810</v>
      </c>
      <c r="G73" s="180" t="str">
        <f t="shared" si="0"/>
        <v>yes</v>
      </c>
      <c r="H73" s="181">
        <f t="shared" si="1"/>
        <v>0.5</v>
      </c>
      <c r="I73" s="184">
        <v>6</v>
      </c>
      <c r="J73" s="176">
        <v>10</v>
      </c>
      <c r="K73" s="181">
        <f t="shared" si="6"/>
        <v>0.6</v>
      </c>
      <c r="L73" s="161"/>
      <c r="M73" s="187">
        <f t="shared" si="2"/>
        <v>0.53569999999999995</v>
      </c>
      <c r="N73" s="162">
        <f t="shared" si="3"/>
        <v>0.53939999999999999</v>
      </c>
      <c r="O73" s="188">
        <f t="shared" si="4"/>
        <v>10</v>
      </c>
      <c r="P73" s="161"/>
      <c r="Q73" s="192">
        <f t="shared" si="7"/>
        <v>0.6</v>
      </c>
      <c r="R73" s="174">
        <f t="shared" si="8"/>
        <v>6</v>
      </c>
      <c r="S73" s="174">
        <f t="shared" si="9"/>
        <v>0</v>
      </c>
      <c r="T73" s="175" t="str">
        <f t="shared" si="5"/>
        <v>cha22</v>
      </c>
      <c r="U73" s="193">
        <f t="shared" si="10"/>
        <v>1</v>
      </c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</row>
    <row r="74" spans="1:35" s="145" customFormat="1" x14ac:dyDescent="0.2">
      <c r="A74" s="160">
        <v>416</v>
      </c>
      <c r="B74" s="144">
        <v>416035285</v>
      </c>
      <c r="C74" s="161" t="s">
        <v>26</v>
      </c>
      <c r="D74" s="144">
        <v>35</v>
      </c>
      <c r="E74" s="144">
        <v>285</v>
      </c>
      <c r="F74" s="161" t="s">
        <v>851</v>
      </c>
      <c r="G74" s="180" t="str">
        <f t="shared" ref="G74:G137" si="11">IFERROR(IF(VLOOKUP($B74,ecodis_cha_16,1)=$B74,"yes",""),"")</f>
        <v/>
      </c>
      <c r="H74" s="181" t="str">
        <f t="shared" ref="H74:H137" si="12">IFERROR(IF($G74="yes",ROUND(VLOOKUP($B74,ecodis_cha_16,20),4),""),"")</f>
        <v/>
      </c>
      <c r="I74" s="184">
        <v>0</v>
      </c>
      <c r="J74" s="176">
        <v>4</v>
      </c>
      <c r="K74" s="181">
        <f t="shared" si="6"/>
        <v>0</v>
      </c>
      <c r="L74" s="161"/>
      <c r="M74" s="187">
        <f t="shared" ref="M74:M137" si="13">IFERROR(ROUND(VLOOKUP($E74,ecodis_distr_all,5),4),0)</f>
        <v>0.36309999999999998</v>
      </c>
      <c r="N74" s="162">
        <f t="shared" ref="N74:N137" si="14">IFERROR(ROUND(VLOOKUP($E74,ecodis_distr_all,8),4),0)</f>
        <v>0.39889999999999998</v>
      </c>
      <c r="O74" s="188">
        <f t="shared" ref="O74:O137" si="15">VLOOKUP($E74,lowinc_bysend,4)</f>
        <v>7</v>
      </c>
      <c r="P74" s="161"/>
      <c r="Q74" s="192">
        <f t="shared" si="7"/>
        <v>0</v>
      </c>
      <c r="R74" s="174">
        <f t="shared" si="8"/>
        <v>0</v>
      </c>
      <c r="S74" s="174">
        <f t="shared" si="9"/>
        <v>0</v>
      </c>
      <c r="T74" s="175" t="str">
        <f t="shared" ref="T74:T137" si="16">IF($Q74=$H74,"cha16",IF($Q74=$K74,"cha22",IF($Q74=$M74,"dist16",IF(Q74=$N74,"dist22",0))))</f>
        <v>cha22</v>
      </c>
      <c r="U74" s="193">
        <f t="shared" si="10"/>
        <v>3</v>
      </c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</row>
    <row r="75" spans="1:35" s="145" customFormat="1" x14ac:dyDescent="0.2">
      <c r="A75" s="160">
        <v>416</v>
      </c>
      <c r="B75" s="144">
        <v>416035307</v>
      </c>
      <c r="C75" s="161" t="s">
        <v>26</v>
      </c>
      <c r="D75" s="144">
        <v>35</v>
      </c>
      <c r="E75" s="144">
        <v>307</v>
      </c>
      <c r="F75" s="161" t="s">
        <v>873</v>
      </c>
      <c r="G75" s="180" t="str">
        <f t="shared" si="11"/>
        <v/>
      </c>
      <c r="H75" s="181" t="str">
        <f t="shared" si="12"/>
        <v/>
      </c>
      <c r="I75" s="184">
        <v>1</v>
      </c>
      <c r="J75" s="176">
        <v>1</v>
      </c>
      <c r="K75" s="181">
        <f t="shared" ref="K75:K138" si="17">ROUND(I75/J75,4)</f>
        <v>1</v>
      </c>
      <c r="L75" s="161"/>
      <c r="M75" s="187">
        <f t="shared" si="13"/>
        <v>0.16850000000000001</v>
      </c>
      <c r="N75" s="162">
        <f t="shared" si="14"/>
        <v>0.15</v>
      </c>
      <c r="O75" s="188">
        <f t="shared" si="15"/>
        <v>3</v>
      </c>
      <c r="P75" s="161"/>
      <c r="Q75" s="192">
        <f t="shared" ref="Q75:Q138" si="18">(IF($G75="yes",MAX($H75,$K75),IF($O75&gt;=9,MAX($K75,$M75,$N75),$K75)))</f>
        <v>1</v>
      </c>
      <c r="R75" s="174">
        <f t="shared" ref="R75:R138" si="19">ROUND($J75*$Q75,0)</f>
        <v>1</v>
      </c>
      <c r="S75" s="174">
        <f t="shared" ref="S75:S138" si="20">MAX($R75-$I75,0)</f>
        <v>0</v>
      </c>
      <c r="T75" s="175" t="str">
        <f t="shared" si="16"/>
        <v>cha22</v>
      </c>
      <c r="U75" s="193">
        <f t="shared" ref="U75:U138" si="21">IF($G75="yes",1,IF($O75&gt;=9,2,3))</f>
        <v>3</v>
      </c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</row>
    <row r="76" spans="1:35" s="145" customFormat="1" x14ac:dyDescent="0.2">
      <c r="A76" s="160">
        <v>417</v>
      </c>
      <c r="B76" s="144">
        <v>417035035</v>
      </c>
      <c r="C76" s="161" t="s">
        <v>27</v>
      </c>
      <c r="D76" s="144">
        <v>35</v>
      </c>
      <c r="E76" s="144">
        <v>35</v>
      </c>
      <c r="F76" s="161" t="s">
        <v>600</v>
      </c>
      <c r="G76" s="180" t="str">
        <f t="shared" si="11"/>
        <v>yes</v>
      </c>
      <c r="H76" s="181">
        <f t="shared" si="12"/>
        <v>1</v>
      </c>
      <c r="I76" s="184">
        <v>227</v>
      </c>
      <c r="J76" s="176">
        <v>298</v>
      </c>
      <c r="K76" s="181">
        <f t="shared" si="17"/>
        <v>0.76170000000000004</v>
      </c>
      <c r="L76" s="161"/>
      <c r="M76" s="187">
        <f t="shared" si="13"/>
        <v>0.77190000000000003</v>
      </c>
      <c r="N76" s="162">
        <f t="shared" si="14"/>
        <v>0.66790000000000005</v>
      </c>
      <c r="O76" s="188">
        <f t="shared" si="15"/>
        <v>11</v>
      </c>
      <c r="P76" s="161"/>
      <c r="Q76" s="192">
        <f t="shared" si="18"/>
        <v>1</v>
      </c>
      <c r="R76" s="174">
        <f t="shared" si="19"/>
        <v>298</v>
      </c>
      <c r="S76" s="174">
        <f t="shared" si="20"/>
        <v>71</v>
      </c>
      <c r="T76" s="175" t="str">
        <f t="shared" si="16"/>
        <v>cha16</v>
      </c>
      <c r="U76" s="193">
        <f t="shared" si="21"/>
        <v>1</v>
      </c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</row>
    <row r="77" spans="1:35" s="145" customFormat="1" x14ac:dyDescent="0.2">
      <c r="A77" s="160">
        <v>417</v>
      </c>
      <c r="B77" s="144">
        <v>417035044</v>
      </c>
      <c r="C77" s="161" t="s">
        <v>27</v>
      </c>
      <c r="D77" s="144">
        <v>35</v>
      </c>
      <c r="E77" s="144">
        <v>44</v>
      </c>
      <c r="F77" s="161" t="s">
        <v>609</v>
      </c>
      <c r="G77" s="180" t="str">
        <f t="shared" si="11"/>
        <v/>
      </c>
      <c r="H77" s="181" t="str">
        <f t="shared" si="12"/>
        <v/>
      </c>
      <c r="I77" s="184">
        <v>0</v>
      </c>
      <c r="J77" s="176">
        <v>2</v>
      </c>
      <c r="K77" s="181">
        <f t="shared" si="17"/>
        <v>0</v>
      </c>
      <c r="L77" s="161"/>
      <c r="M77" s="187">
        <f t="shared" si="13"/>
        <v>0.81100000000000005</v>
      </c>
      <c r="N77" s="162">
        <f t="shared" si="14"/>
        <v>0.67620000000000002</v>
      </c>
      <c r="O77" s="188">
        <f t="shared" si="15"/>
        <v>12</v>
      </c>
      <c r="P77" s="161"/>
      <c r="Q77" s="192">
        <f t="shared" si="18"/>
        <v>0.81100000000000005</v>
      </c>
      <c r="R77" s="174">
        <f t="shared" si="19"/>
        <v>2</v>
      </c>
      <c r="S77" s="174">
        <f t="shared" si="20"/>
        <v>2</v>
      </c>
      <c r="T77" s="175" t="str">
        <f t="shared" si="16"/>
        <v>dist16</v>
      </c>
      <c r="U77" s="193">
        <f t="shared" si="21"/>
        <v>2</v>
      </c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</row>
    <row r="78" spans="1:35" s="145" customFormat="1" x14ac:dyDescent="0.2">
      <c r="A78" s="160">
        <v>417</v>
      </c>
      <c r="B78" s="144">
        <v>417035100</v>
      </c>
      <c r="C78" s="161" t="s">
        <v>27</v>
      </c>
      <c r="D78" s="144">
        <v>35</v>
      </c>
      <c r="E78" s="144">
        <v>100</v>
      </c>
      <c r="F78" s="161" t="s">
        <v>666</v>
      </c>
      <c r="G78" s="180" t="str">
        <f t="shared" si="11"/>
        <v/>
      </c>
      <c r="H78" s="181" t="str">
        <f t="shared" si="12"/>
        <v/>
      </c>
      <c r="I78" s="184">
        <v>4</v>
      </c>
      <c r="J78" s="176">
        <v>4</v>
      </c>
      <c r="K78" s="181">
        <f t="shared" si="17"/>
        <v>1</v>
      </c>
      <c r="L78" s="161"/>
      <c r="M78" s="187">
        <f t="shared" si="13"/>
        <v>0.44790000000000002</v>
      </c>
      <c r="N78" s="162">
        <f t="shared" si="14"/>
        <v>0.46539999999999998</v>
      </c>
      <c r="O78" s="188">
        <f t="shared" si="15"/>
        <v>9</v>
      </c>
      <c r="P78" s="161"/>
      <c r="Q78" s="192">
        <f t="shared" si="18"/>
        <v>1</v>
      </c>
      <c r="R78" s="174">
        <f t="shared" si="19"/>
        <v>4</v>
      </c>
      <c r="S78" s="174">
        <f t="shared" si="20"/>
        <v>0</v>
      </c>
      <c r="T78" s="175" t="str">
        <f t="shared" si="16"/>
        <v>cha22</v>
      </c>
      <c r="U78" s="193">
        <f t="shared" si="21"/>
        <v>2</v>
      </c>
      <c r="V78" s="148"/>
      <c r="W78" s="148"/>
      <c r="X78" s="148"/>
      <c r="Y78" s="148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</row>
    <row r="79" spans="1:35" s="145" customFormat="1" x14ac:dyDescent="0.2">
      <c r="A79" s="160">
        <v>417</v>
      </c>
      <c r="B79" s="144">
        <v>417035133</v>
      </c>
      <c r="C79" s="161" t="s">
        <v>27</v>
      </c>
      <c r="D79" s="144">
        <v>35</v>
      </c>
      <c r="E79" s="144">
        <v>133</v>
      </c>
      <c r="F79" s="161" t="s">
        <v>698</v>
      </c>
      <c r="G79" s="180" t="str">
        <f t="shared" si="11"/>
        <v/>
      </c>
      <c r="H79" s="181" t="str">
        <f t="shared" si="12"/>
        <v/>
      </c>
      <c r="I79" s="184">
        <v>0</v>
      </c>
      <c r="J79" s="176">
        <v>3</v>
      </c>
      <c r="K79" s="181">
        <f t="shared" si="17"/>
        <v>0</v>
      </c>
      <c r="L79" s="161"/>
      <c r="M79" s="187">
        <f t="shared" si="13"/>
        <v>0.48459999999999998</v>
      </c>
      <c r="N79" s="162">
        <f t="shared" si="14"/>
        <v>0.37869999999999998</v>
      </c>
      <c r="O79" s="188">
        <f t="shared" si="15"/>
        <v>9</v>
      </c>
      <c r="P79" s="161"/>
      <c r="Q79" s="192">
        <f t="shared" si="18"/>
        <v>0.48459999999999998</v>
      </c>
      <c r="R79" s="174">
        <f t="shared" si="19"/>
        <v>1</v>
      </c>
      <c r="S79" s="174">
        <f t="shared" si="20"/>
        <v>1</v>
      </c>
      <c r="T79" s="175" t="str">
        <f t="shared" si="16"/>
        <v>dist16</v>
      </c>
      <c r="U79" s="193">
        <f t="shared" si="21"/>
        <v>2</v>
      </c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</row>
    <row r="80" spans="1:35" s="145" customFormat="1" x14ac:dyDescent="0.2">
      <c r="A80" s="160">
        <v>417</v>
      </c>
      <c r="B80" s="144">
        <v>417035243</v>
      </c>
      <c r="C80" s="161" t="s">
        <v>27</v>
      </c>
      <c r="D80" s="144">
        <v>35</v>
      </c>
      <c r="E80" s="144">
        <v>243</v>
      </c>
      <c r="F80" s="161" t="s">
        <v>809</v>
      </c>
      <c r="G80" s="180" t="str">
        <f t="shared" si="11"/>
        <v/>
      </c>
      <c r="H80" s="181" t="str">
        <f t="shared" si="12"/>
        <v/>
      </c>
      <c r="I80" s="184">
        <v>0</v>
      </c>
      <c r="J80" s="176">
        <v>1</v>
      </c>
      <c r="K80" s="181">
        <f t="shared" si="17"/>
        <v>0</v>
      </c>
      <c r="L80" s="161"/>
      <c r="M80" s="187">
        <f t="shared" si="13"/>
        <v>0.52959999999999996</v>
      </c>
      <c r="N80" s="162">
        <f t="shared" si="14"/>
        <v>0.42309999999999998</v>
      </c>
      <c r="O80" s="188">
        <f t="shared" si="15"/>
        <v>9</v>
      </c>
      <c r="P80" s="161"/>
      <c r="Q80" s="192">
        <f t="shared" si="18"/>
        <v>0.52959999999999996</v>
      </c>
      <c r="R80" s="174">
        <f t="shared" si="19"/>
        <v>1</v>
      </c>
      <c r="S80" s="174">
        <f t="shared" si="20"/>
        <v>1</v>
      </c>
      <c r="T80" s="175" t="str">
        <f t="shared" si="16"/>
        <v>dist16</v>
      </c>
      <c r="U80" s="193">
        <f t="shared" si="21"/>
        <v>2</v>
      </c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</row>
    <row r="81" spans="1:35" s="145" customFormat="1" x14ac:dyDescent="0.2">
      <c r="A81" s="160">
        <v>417</v>
      </c>
      <c r="B81" s="144">
        <v>417035244</v>
      </c>
      <c r="C81" s="161" t="s">
        <v>27</v>
      </c>
      <c r="D81" s="144">
        <v>35</v>
      </c>
      <c r="E81" s="144">
        <v>244</v>
      </c>
      <c r="F81" s="161" t="s">
        <v>810</v>
      </c>
      <c r="G81" s="180" t="str">
        <f t="shared" si="11"/>
        <v>yes</v>
      </c>
      <c r="H81" s="181">
        <f t="shared" si="12"/>
        <v>1</v>
      </c>
      <c r="I81" s="184">
        <v>3</v>
      </c>
      <c r="J81" s="176">
        <v>10</v>
      </c>
      <c r="K81" s="181">
        <f t="shared" si="17"/>
        <v>0.3</v>
      </c>
      <c r="L81" s="161"/>
      <c r="M81" s="187">
        <f t="shared" si="13"/>
        <v>0.53569999999999995</v>
      </c>
      <c r="N81" s="162">
        <f t="shared" si="14"/>
        <v>0.53939999999999999</v>
      </c>
      <c r="O81" s="188">
        <f t="shared" si="15"/>
        <v>10</v>
      </c>
      <c r="P81" s="161"/>
      <c r="Q81" s="192">
        <f t="shared" si="18"/>
        <v>1</v>
      </c>
      <c r="R81" s="174">
        <f t="shared" si="19"/>
        <v>10</v>
      </c>
      <c r="S81" s="174">
        <f t="shared" si="20"/>
        <v>7</v>
      </c>
      <c r="T81" s="175" t="str">
        <f t="shared" si="16"/>
        <v>cha16</v>
      </c>
      <c r="U81" s="193">
        <f t="shared" si="21"/>
        <v>1</v>
      </c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</row>
    <row r="82" spans="1:35" s="145" customFormat="1" x14ac:dyDescent="0.2">
      <c r="A82" s="160">
        <v>417</v>
      </c>
      <c r="B82" s="144">
        <v>417035258</v>
      </c>
      <c r="C82" s="161" t="s">
        <v>27</v>
      </c>
      <c r="D82" s="144">
        <v>35</v>
      </c>
      <c r="E82" s="144">
        <v>258</v>
      </c>
      <c r="F82" s="161" t="s">
        <v>824</v>
      </c>
      <c r="G82" s="180" t="str">
        <f t="shared" si="11"/>
        <v/>
      </c>
      <c r="H82" s="181" t="str">
        <f t="shared" si="12"/>
        <v/>
      </c>
      <c r="I82" s="184">
        <v>2</v>
      </c>
      <c r="J82" s="176">
        <v>2</v>
      </c>
      <c r="K82" s="181">
        <f t="shared" si="17"/>
        <v>1</v>
      </c>
      <c r="L82" s="161"/>
      <c r="M82" s="187">
        <f t="shared" si="13"/>
        <v>0.57420000000000004</v>
      </c>
      <c r="N82" s="162">
        <f t="shared" si="14"/>
        <v>0.55500000000000005</v>
      </c>
      <c r="O82" s="188">
        <f t="shared" si="15"/>
        <v>10</v>
      </c>
      <c r="P82" s="161"/>
      <c r="Q82" s="192">
        <f t="shared" si="18"/>
        <v>1</v>
      </c>
      <c r="R82" s="174">
        <f t="shared" si="19"/>
        <v>2</v>
      </c>
      <c r="S82" s="174">
        <f t="shared" si="20"/>
        <v>0</v>
      </c>
      <c r="T82" s="175" t="str">
        <f t="shared" si="16"/>
        <v>cha22</v>
      </c>
      <c r="U82" s="193">
        <f t="shared" si="21"/>
        <v>2</v>
      </c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  <c r="AF82" s="148"/>
      <c r="AG82" s="148"/>
      <c r="AH82" s="148"/>
      <c r="AI82" s="148"/>
    </row>
    <row r="83" spans="1:35" s="145" customFormat="1" x14ac:dyDescent="0.2">
      <c r="A83" s="160">
        <v>417</v>
      </c>
      <c r="B83" s="144">
        <v>417035285</v>
      </c>
      <c r="C83" s="161" t="s">
        <v>27</v>
      </c>
      <c r="D83" s="144">
        <v>35</v>
      </c>
      <c r="E83" s="144">
        <v>285</v>
      </c>
      <c r="F83" s="161" t="s">
        <v>851</v>
      </c>
      <c r="G83" s="180" t="str">
        <f t="shared" si="11"/>
        <v/>
      </c>
      <c r="H83" s="181" t="str">
        <f t="shared" si="12"/>
        <v/>
      </c>
      <c r="I83" s="184">
        <v>0</v>
      </c>
      <c r="J83" s="176">
        <v>3</v>
      </c>
      <c r="K83" s="181">
        <f t="shared" si="17"/>
        <v>0</v>
      </c>
      <c r="L83" s="161"/>
      <c r="M83" s="187">
        <f t="shared" si="13"/>
        <v>0.36309999999999998</v>
      </c>
      <c r="N83" s="162">
        <f t="shared" si="14"/>
        <v>0.39889999999999998</v>
      </c>
      <c r="O83" s="188">
        <f t="shared" si="15"/>
        <v>7</v>
      </c>
      <c r="P83" s="161"/>
      <c r="Q83" s="192">
        <f t="shared" si="18"/>
        <v>0</v>
      </c>
      <c r="R83" s="174">
        <f t="shared" si="19"/>
        <v>0</v>
      </c>
      <c r="S83" s="174">
        <f t="shared" si="20"/>
        <v>0</v>
      </c>
      <c r="T83" s="175" t="str">
        <f t="shared" si="16"/>
        <v>cha22</v>
      </c>
      <c r="U83" s="193">
        <f t="shared" si="21"/>
        <v>3</v>
      </c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  <c r="AF83" s="148"/>
      <c r="AG83" s="148"/>
      <c r="AH83" s="148"/>
      <c r="AI83" s="148"/>
    </row>
    <row r="84" spans="1:35" s="145" customFormat="1" x14ac:dyDescent="0.2">
      <c r="A84" s="160">
        <v>418</v>
      </c>
      <c r="B84" s="144">
        <v>418100014</v>
      </c>
      <c r="C84" s="161" t="s">
        <v>28</v>
      </c>
      <c r="D84" s="144">
        <v>100</v>
      </c>
      <c r="E84" s="144">
        <v>14</v>
      </c>
      <c r="F84" s="161" t="s">
        <v>577</v>
      </c>
      <c r="G84" s="180" t="str">
        <f t="shared" si="11"/>
        <v>yes</v>
      </c>
      <c r="H84" s="181">
        <f t="shared" si="12"/>
        <v>0.1</v>
      </c>
      <c r="I84" s="184">
        <v>0</v>
      </c>
      <c r="J84" s="176">
        <v>1</v>
      </c>
      <c r="K84" s="181">
        <f t="shared" si="17"/>
        <v>0</v>
      </c>
      <c r="L84" s="161"/>
      <c r="M84" s="187">
        <f t="shared" si="13"/>
        <v>0.15440000000000001</v>
      </c>
      <c r="N84" s="162">
        <f t="shared" si="14"/>
        <v>0.2019</v>
      </c>
      <c r="O84" s="188">
        <f t="shared" si="15"/>
        <v>4</v>
      </c>
      <c r="P84" s="161"/>
      <c r="Q84" s="192">
        <f t="shared" si="18"/>
        <v>0.1</v>
      </c>
      <c r="R84" s="174">
        <f t="shared" si="19"/>
        <v>0</v>
      </c>
      <c r="S84" s="174">
        <f t="shared" si="20"/>
        <v>0</v>
      </c>
      <c r="T84" s="175" t="str">
        <f t="shared" si="16"/>
        <v>cha16</v>
      </c>
      <c r="U84" s="193">
        <f t="shared" si="21"/>
        <v>1</v>
      </c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</row>
    <row r="85" spans="1:35" s="145" customFormat="1" x14ac:dyDescent="0.2">
      <c r="A85" s="160">
        <v>418</v>
      </c>
      <c r="B85" s="144">
        <v>418100100</v>
      </c>
      <c r="C85" s="161" t="s">
        <v>28</v>
      </c>
      <c r="D85" s="144">
        <v>100</v>
      </c>
      <c r="E85" s="144">
        <v>100</v>
      </c>
      <c r="F85" s="161" t="s">
        <v>666</v>
      </c>
      <c r="G85" s="180" t="str">
        <f t="shared" si="11"/>
        <v>yes</v>
      </c>
      <c r="H85" s="181">
        <f t="shared" si="12"/>
        <v>0.27139999999999997</v>
      </c>
      <c r="I85" s="184">
        <v>159</v>
      </c>
      <c r="J85" s="176">
        <v>357</v>
      </c>
      <c r="K85" s="181">
        <f t="shared" si="17"/>
        <v>0.44540000000000002</v>
      </c>
      <c r="L85" s="161"/>
      <c r="M85" s="187">
        <f t="shared" si="13"/>
        <v>0.44790000000000002</v>
      </c>
      <c r="N85" s="162">
        <f t="shared" si="14"/>
        <v>0.46539999999999998</v>
      </c>
      <c r="O85" s="188">
        <f t="shared" si="15"/>
        <v>9</v>
      </c>
      <c r="P85" s="161"/>
      <c r="Q85" s="192">
        <f t="shared" si="18"/>
        <v>0.44540000000000002</v>
      </c>
      <c r="R85" s="174">
        <f t="shared" si="19"/>
        <v>159</v>
      </c>
      <c r="S85" s="174">
        <f t="shared" si="20"/>
        <v>0</v>
      </c>
      <c r="T85" s="175" t="str">
        <f t="shared" si="16"/>
        <v>cha22</v>
      </c>
      <c r="U85" s="193">
        <f t="shared" si="21"/>
        <v>1</v>
      </c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  <c r="AF85" s="148"/>
      <c r="AG85" s="148"/>
      <c r="AH85" s="148"/>
      <c r="AI85" s="148"/>
    </row>
    <row r="86" spans="1:35" s="145" customFormat="1" x14ac:dyDescent="0.2">
      <c r="A86" s="160">
        <v>418</v>
      </c>
      <c r="B86" s="144">
        <v>418100101</v>
      </c>
      <c r="C86" s="161" t="s">
        <v>28</v>
      </c>
      <c r="D86" s="144">
        <v>100</v>
      </c>
      <c r="E86" s="144">
        <v>101</v>
      </c>
      <c r="F86" s="161" t="s">
        <v>667</v>
      </c>
      <c r="G86" s="180" t="str">
        <f t="shared" si="11"/>
        <v/>
      </c>
      <c r="H86" s="181" t="str">
        <f t="shared" si="12"/>
        <v/>
      </c>
      <c r="I86" s="184">
        <v>1</v>
      </c>
      <c r="J86" s="176">
        <v>1</v>
      </c>
      <c r="K86" s="181">
        <f t="shared" si="17"/>
        <v>1</v>
      </c>
      <c r="L86" s="161"/>
      <c r="M86" s="187">
        <f t="shared" si="13"/>
        <v>9.6000000000000002E-2</v>
      </c>
      <c r="N86" s="162">
        <f t="shared" si="14"/>
        <v>0.1245</v>
      </c>
      <c r="O86" s="188">
        <f t="shared" si="15"/>
        <v>3</v>
      </c>
      <c r="P86" s="161"/>
      <c r="Q86" s="192">
        <f t="shared" si="18"/>
        <v>1</v>
      </c>
      <c r="R86" s="174">
        <f t="shared" si="19"/>
        <v>1</v>
      </c>
      <c r="S86" s="174">
        <f t="shared" si="20"/>
        <v>0</v>
      </c>
      <c r="T86" s="175" t="str">
        <f t="shared" si="16"/>
        <v>cha22</v>
      </c>
      <c r="U86" s="193">
        <f t="shared" si="21"/>
        <v>3</v>
      </c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  <c r="AF86" s="148"/>
      <c r="AG86" s="148"/>
      <c r="AH86" s="148"/>
      <c r="AI86" s="148"/>
    </row>
    <row r="87" spans="1:35" s="145" customFormat="1" x14ac:dyDescent="0.2">
      <c r="A87" s="160">
        <v>418</v>
      </c>
      <c r="B87" s="144">
        <v>418100136</v>
      </c>
      <c r="C87" s="161" t="s">
        <v>28</v>
      </c>
      <c r="D87" s="144">
        <v>100</v>
      </c>
      <c r="E87" s="144">
        <v>136</v>
      </c>
      <c r="F87" s="161" t="s">
        <v>701</v>
      </c>
      <c r="G87" s="180" t="str">
        <f t="shared" si="11"/>
        <v>yes</v>
      </c>
      <c r="H87" s="181">
        <f t="shared" si="12"/>
        <v>0</v>
      </c>
      <c r="I87" s="184">
        <v>1</v>
      </c>
      <c r="J87" s="176">
        <v>9</v>
      </c>
      <c r="K87" s="181">
        <f t="shared" si="17"/>
        <v>0.1111</v>
      </c>
      <c r="L87" s="161"/>
      <c r="M87" s="187">
        <f t="shared" si="13"/>
        <v>7.0199999999999999E-2</v>
      </c>
      <c r="N87" s="162">
        <f t="shared" si="14"/>
        <v>0.1002</v>
      </c>
      <c r="O87" s="188">
        <f t="shared" si="15"/>
        <v>2</v>
      </c>
      <c r="P87" s="161"/>
      <c r="Q87" s="192">
        <f t="shared" si="18"/>
        <v>0.1111</v>
      </c>
      <c r="R87" s="174">
        <f t="shared" si="19"/>
        <v>1</v>
      </c>
      <c r="S87" s="174">
        <f t="shared" si="20"/>
        <v>0</v>
      </c>
      <c r="T87" s="175" t="str">
        <f t="shared" si="16"/>
        <v>cha22</v>
      </c>
      <c r="U87" s="193">
        <f t="shared" si="21"/>
        <v>1</v>
      </c>
      <c r="V87" s="148"/>
      <c r="W87" s="148"/>
      <c r="X87" s="148"/>
      <c r="Y87" s="148"/>
      <c r="Z87" s="148"/>
      <c r="AA87" s="148"/>
      <c r="AB87" s="148"/>
      <c r="AC87" s="148"/>
      <c r="AD87" s="148"/>
      <c r="AE87" s="148"/>
      <c r="AF87" s="148"/>
      <c r="AG87" s="148"/>
      <c r="AH87" s="148"/>
      <c r="AI87" s="148"/>
    </row>
    <row r="88" spans="1:35" s="145" customFormat="1" x14ac:dyDescent="0.2">
      <c r="A88" s="160">
        <v>418</v>
      </c>
      <c r="B88" s="144">
        <v>418100139</v>
      </c>
      <c r="C88" s="161" t="s">
        <v>28</v>
      </c>
      <c r="D88" s="144">
        <v>100</v>
      </c>
      <c r="E88" s="144">
        <v>139</v>
      </c>
      <c r="F88" s="161" t="s">
        <v>704</v>
      </c>
      <c r="G88" s="180" t="str">
        <f t="shared" si="11"/>
        <v>yes</v>
      </c>
      <c r="H88" s="181">
        <f t="shared" si="12"/>
        <v>0</v>
      </c>
      <c r="I88" s="184">
        <v>1</v>
      </c>
      <c r="J88" s="176">
        <v>3</v>
      </c>
      <c r="K88" s="181">
        <f t="shared" si="17"/>
        <v>0.33329999999999999</v>
      </c>
      <c r="L88" s="161"/>
      <c r="M88" s="187">
        <f t="shared" si="13"/>
        <v>3.2399999999999998E-2</v>
      </c>
      <c r="N88" s="162">
        <f t="shared" si="14"/>
        <v>7.17E-2</v>
      </c>
      <c r="O88" s="188">
        <f t="shared" si="15"/>
        <v>2</v>
      </c>
      <c r="P88" s="161"/>
      <c r="Q88" s="192">
        <f t="shared" si="18"/>
        <v>0.33329999999999999</v>
      </c>
      <c r="R88" s="174">
        <f t="shared" si="19"/>
        <v>1</v>
      </c>
      <c r="S88" s="174">
        <f t="shared" si="20"/>
        <v>0</v>
      </c>
      <c r="T88" s="175" t="str">
        <f t="shared" si="16"/>
        <v>cha22</v>
      </c>
      <c r="U88" s="193">
        <f t="shared" si="21"/>
        <v>1</v>
      </c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  <c r="AF88" s="148"/>
      <c r="AG88" s="148"/>
      <c r="AH88" s="148"/>
      <c r="AI88" s="148"/>
    </row>
    <row r="89" spans="1:35" s="145" customFormat="1" x14ac:dyDescent="0.2">
      <c r="A89" s="160">
        <v>418</v>
      </c>
      <c r="B89" s="144">
        <v>418100170</v>
      </c>
      <c r="C89" s="161" t="s">
        <v>28</v>
      </c>
      <c r="D89" s="144">
        <v>100</v>
      </c>
      <c r="E89" s="144">
        <v>170</v>
      </c>
      <c r="F89" s="161" t="s">
        <v>736</v>
      </c>
      <c r="G89" s="180" t="str">
        <f t="shared" si="11"/>
        <v>yes</v>
      </c>
      <c r="H89" s="181">
        <f t="shared" si="12"/>
        <v>0.16669999999999999</v>
      </c>
      <c r="I89" s="184">
        <v>3</v>
      </c>
      <c r="J89" s="176">
        <v>7</v>
      </c>
      <c r="K89" s="181">
        <f t="shared" si="17"/>
        <v>0.42859999999999998</v>
      </c>
      <c r="L89" s="161"/>
      <c r="M89" s="187">
        <f t="shared" si="13"/>
        <v>0.45979999999999999</v>
      </c>
      <c r="N89" s="162">
        <f t="shared" si="14"/>
        <v>0.44790000000000002</v>
      </c>
      <c r="O89" s="188">
        <f t="shared" si="15"/>
        <v>8</v>
      </c>
      <c r="P89" s="161"/>
      <c r="Q89" s="192">
        <f t="shared" si="18"/>
        <v>0.42859999999999998</v>
      </c>
      <c r="R89" s="174">
        <f t="shared" si="19"/>
        <v>3</v>
      </c>
      <c r="S89" s="174">
        <f t="shared" si="20"/>
        <v>0</v>
      </c>
      <c r="T89" s="175" t="str">
        <f t="shared" si="16"/>
        <v>cha22</v>
      </c>
      <c r="U89" s="193">
        <f t="shared" si="21"/>
        <v>1</v>
      </c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  <c r="AF89" s="148"/>
      <c r="AG89" s="148"/>
      <c r="AH89" s="148"/>
      <c r="AI89" s="148"/>
    </row>
    <row r="90" spans="1:35" s="145" customFormat="1" x14ac:dyDescent="0.2">
      <c r="A90" s="160">
        <v>418</v>
      </c>
      <c r="B90" s="144">
        <v>418100174</v>
      </c>
      <c r="C90" s="161" t="s">
        <v>28</v>
      </c>
      <c r="D90" s="144">
        <v>100</v>
      </c>
      <c r="E90" s="144">
        <v>174</v>
      </c>
      <c r="F90" s="161" t="s">
        <v>740</v>
      </c>
      <c r="G90" s="180" t="str">
        <f t="shared" si="11"/>
        <v/>
      </c>
      <c r="H90" s="181" t="str">
        <f t="shared" si="12"/>
        <v/>
      </c>
      <c r="I90" s="184">
        <v>0</v>
      </c>
      <c r="J90" s="176">
        <v>1</v>
      </c>
      <c r="K90" s="181">
        <f t="shared" si="17"/>
        <v>0</v>
      </c>
      <c r="L90" s="161"/>
      <c r="M90" s="187">
        <f t="shared" si="13"/>
        <v>0.20300000000000001</v>
      </c>
      <c r="N90" s="162">
        <f t="shared" si="14"/>
        <v>0.20780000000000001</v>
      </c>
      <c r="O90" s="188">
        <f t="shared" si="15"/>
        <v>4</v>
      </c>
      <c r="P90" s="161"/>
      <c r="Q90" s="192">
        <f t="shared" si="18"/>
        <v>0</v>
      </c>
      <c r="R90" s="174">
        <f t="shared" si="19"/>
        <v>0</v>
      </c>
      <c r="S90" s="174">
        <f t="shared" si="20"/>
        <v>0</v>
      </c>
      <c r="T90" s="175" t="str">
        <f t="shared" si="16"/>
        <v>cha22</v>
      </c>
      <c r="U90" s="193">
        <f t="shared" si="21"/>
        <v>3</v>
      </c>
      <c r="V90" s="148"/>
      <c r="W90" s="148"/>
      <c r="X90" s="148"/>
      <c r="Y90" s="148"/>
      <c r="Z90" s="148"/>
      <c r="AA90" s="148"/>
      <c r="AB90" s="148"/>
      <c r="AC90" s="148"/>
      <c r="AD90" s="148"/>
      <c r="AE90" s="148"/>
      <c r="AF90" s="148"/>
      <c r="AG90" s="148"/>
      <c r="AH90" s="148"/>
      <c r="AI90" s="148"/>
    </row>
    <row r="91" spans="1:35" s="145" customFormat="1" x14ac:dyDescent="0.2">
      <c r="A91" s="160">
        <v>418</v>
      </c>
      <c r="B91" s="144">
        <v>418100185</v>
      </c>
      <c r="C91" s="161" t="s">
        <v>28</v>
      </c>
      <c r="D91" s="144">
        <v>100</v>
      </c>
      <c r="E91" s="144">
        <v>185</v>
      </c>
      <c r="F91" s="161" t="s">
        <v>751</v>
      </c>
      <c r="G91" s="180" t="str">
        <f t="shared" si="11"/>
        <v>yes</v>
      </c>
      <c r="H91" s="181">
        <f t="shared" si="12"/>
        <v>0</v>
      </c>
      <c r="I91" s="184">
        <v>0</v>
      </c>
      <c r="J91" s="176">
        <v>2</v>
      </c>
      <c r="K91" s="181">
        <f t="shared" si="17"/>
        <v>0</v>
      </c>
      <c r="L91" s="161"/>
      <c r="M91" s="187">
        <f t="shared" si="13"/>
        <v>0.3281</v>
      </c>
      <c r="N91" s="162">
        <f t="shared" si="14"/>
        <v>0.47760000000000002</v>
      </c>
      <c r="O91" s="188">
        <f t="shared" si="15"/>
        <v>9</v>
      </c>
      <c r="P91" s="161"/>
      <c r="Q91" s="192">
        <f t="shared" si="18"/>
        <v>0</v>
      </c>
      <c r="R91" s="174">
        <f t="shared" si="19"/>
        <v>0</v>
      </c>
      <c r="S91" s="174">
        <f t="shared" si="20"/>
        <v>0</v>
      </c>
      <c r="T91" s="175" t="str">
        <f t="shared" si="16"/>
        <v>cha16</v>
      </c>
      <c r="U91" s="193">
        <f t="shared" si="21"/>
        <v>1</v>
      </c>
      <c r="V91" s="148"/>
      <c r="W91" s="148"/>
      <c r="X91" s="148"/>
      <c r="Y91" s="148"/>
      <c r="Z91" s="148"/>
      <c r="AA91" s="148"/>
      <c r="AB91" s="148"/>
      <c r="AC91" s="148"/>
      <c r="AD91" s="148"/>
      <c r="AE91" s="148"/>
      <c r="AF91" s="148"/>
      <c r="AG91" s="148"/>
      <c r="AH91" s="148"/>
      <c r="AI91" s="148"/>
    </row>
    <row r="92" spans="1:35" s="145" customFormat="1" x14ac:dyDescent="0.2">
      <c r="A92" s="160">
        <v>418</v>
      </c>
      <c r="B92" s="144">
        <v>418100198</v>
      </c>
      <c r="C92" s="161" t="s">
        <v>28</v>
      </c>
      <c r="D92" s="144">
        <v>100</v>
      </c>
      <c r="E92" s="144">
        <v>198</v>
      </c>
      <c r="F92" s="161" t="s">
        <v>764</v>
      </c>
      <c r="G92" s="180" t="str">
        <f t="shared" si="11"/>
        <v>yes</v>
      </c>
      <c r="H92" s="181">
        <f t="shared" si="12"/>
        <v>8.1100000000000005E-2</v>
      </c>
      <c r="I92" s="184">
        <v>1</v>
      </c>
      <c r="J92" s="176">
        <v>13</v>
      </c>
      <c r="K92" s="181">
        <f t="shared" si="17"/>
        <v>7.6899999999999996E-2</v>
      </c>
      <c r="L92" s="161"/>
      <c r="M92" s="187">
        <f t="shared" si="13"/>
        <v>0.1013</v>
      </c>
      <c r="N92" s="162">
        <f t="shared" si="14"/>
        <v>0.1195</v>
      </c>
      <c r="O92" s="188">
        <f t="shared" si="15"/>
        <v>3</v>
      </c>
      <c r="P92" s="161"/>
      <c r="Q92" s="192">
        <f t="shared" si="18"/>
        <v>8.1100000000000005E-2</v>
      </c>
      <c r="R92" s="174">
        <f t="shared" si="19"/>
        <v>1</v>
      </c>
      <c r="S92" s="174">
        <f t="shared" si="20"/>
        <v>0</v>
      </c>
      <c r="T92" s="175" t="str">
        <f t="shared" si="16"/>
        <v>cha16</v>
      </c>
      <c r="U92" s="193">
        <f t="shared" si="21"/>
        <v>1</v>
      </c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  <c r="AF92" s="148"/>
      <c r="AG92" s="148"/>
      <c r="AH92" s="148"/>
      <c r="AI92" s="148"/>
    </row>
    <row r="93" spans="1:35" s="145" customFormat="1" x14ac:dyDescent="0.2">
      <c r="A93" s="160">
        <v>418</v>
      </c>
      <c r="B93" s="144">
        <v>418100288</v>
      </c>
      <c r="C93" s="161" t="s">
        <v>28</v>
      </c>
      <c r="D93" s="144">
        <v>100</v>
      </c>
      <c r="E93" s="144">
        <v>288</v>
      </c>
      <c r="F93" s="161" t="s">
        <v>854</v>
      </c>
      <c r="G93" s="180" t="str">
        <f t="shared" si="11"/>
        <v>yes</v>
      </c>
      <c r="H93" s="181">
        <f t="shared" si="12"/>
        <v>0</v>
      </c>
      <c r="I93" s="184">
        <v>3</v>
      </c>
      <c r="J93" s="176">
        <v>4</v>
      </c>
      <c r="K93" s="181">
        <f t="shared" si="17"/>
        <v>0.75</v>
      </c>
      <c r="L93" s="161"/>
      <c r="M93" s="187">
        <f t="shared" si="13"/>
        <v>5.0200000000000002E-2</v>
      </c>
      <c r="N93" s="162">
        <f t="shared" si="14"/>
        <v>6.8900000000000003E-2</v>
      </c>
      <c r="O93" s="188">
        <f t="shared" si="15"/>
        <v>2</v>
      </c>
      <c r="P93" s="161"/>
      <c r="Q93" s="192">
        <f t="shared" si="18"/>
        <v>0.75</v>
      </c>
      <c r="R93" s="174">
        <f t="shared" si="19"/>
        <v>3</v>
      </c>
      <c r="S93" s="174">
        <f t="shared" si="20"/>
        <v>0</v>
      </c>
      <c r="T93" s="175" t="str">
        <f t="shared" si="16"/>
        <v>cha22</v>
      </c>
      <c r="U93" s="193">
        <f t="shared" si="21"/>
        <v>1</v>
      </c>
      <c r="V93" s="148"/>
      <c r="W93" s="148"/>
      <c r="X93" s="148"/>
      <c r="Y93" s="148"/>
      <c r="Z93" s="148"/>
      <c r="AA93" s="148"/>
      <c r="AB93" s="148"/>
      <c r="AC93" s="148"/>
      <c r="AD93" s="148"/>
      <c r="AE93" s="148"/>
      <c r="AF93" s="148"/>
      <c r="AG93" s="148"/>
      <c r="AH93" s="148"/>
      <c r="AI93" s="148"/>
    </row>
    <row r="94" spans="1:35" s="145" customFormat="1" x14ac:dyDescent="0.2">
      <c r="A94" s="160">
        <v>418</v>
      </c>
      <c r="B94" s="144">
        <v>418100317</v>
      </c>
      <c r="C94" s="161" t="s">
        <v>28</v>
      </c>
      <c r="D94" s="144">
        <v>100</v>
      </c>
      <c r="E94" s="144">
        <v>317</v>
      </c>
      <c r="F94" s="161" t="s">
        <v>883</v>
      </c>
      <c r="G94" s="180" t="str">
        <f t="shared" si="11"/>
        <v/>
      </c>
      <c r="H94" s="181" t="str">
        <f t="shared" si="12"/>
        <v/>
      </c>
      <c r="I94" s="184">
        <v>1</v>
      </c>
      <c r="J94" s="176">
        <v>1</v>
      </c>
      <c r="K94" s="181">
        <f t="shared" si="17"/>
        <v>1</v>
      </c>
      <c r="L94" s="161"/>
      <c r="M94" s="187">
        <f t="shared" si="13"/>
        <v>6.1199999999999997E-2</v>
      </c>
      <c r="N94" s="162">
        <f t="shared" si="14"/>
        <v>7.3200000000000001E-2</v>
      </c>
      <c r="O94" s="188">
        <f t="shared" si="15"/>
        <v>2</v>
      </c>
      <c r="P94" s="161"/>
      <c r="Q94" s="192">
        <f t="shared" si="18"/>
        <v>1</v>
      </c>
      <c r="R94" s="174">
        <f t="shared" si="19"/>
        <v>1</v>
      </c>
      <c r="S94" s="174">
        <f t="shared" si="20"/>
        <v>0</v>
      </c>
      <c r="T94" s="175" t="str">
        <f t="shared" si="16"/>
        <v>cha22</v>
      </c>
      <c r="U94" s="193">
        <f t="shared" si="21"/>
        <v>3</v>
      </c>
      <c r="V94" s="148"/>
      <c r="W94" s="148"/>
      <c r="X94" s="148"/>
      <c r="Y94" s="148"/>
      <c r="Z94" s="148"/>
      <c r="AA94" s="148"/>
      <c r="AB94" s="148"/>
      <c r="AC94" s="148"/>
      <c r="AD94" s="148"/>
      <c r="AE94" s="148"/>
      <c r="AF94" s="148"/>
      <c r="AG94" s="148"/>
      <c r="AH94" s="148"/>
      <c r="AI94" s="148"/>
    </row>
    <row r="95" spans="1:35" s="145" customFormat="1" x14ac:dyDescent="0.2">
      <c r="A95" s="160">
        <v>419</v>
      </c>
      <c r="B95" s="144">
        <v>419035035</v>
      </c>
      <c r="C95" s="161" t="s">
        <v>29</v>
      </c>
      <c r="D95" s="144">
        <v>35</v>
      </c>
      <c r="E95" s="144">
        <v>35</v>
      </c>
      <c r="F95" s="161" t="s">
        <v>600</v>
      </c>
      <c r="G95" s="180" t="str">
        <f t="shared" si="11"/>
        <v>yes</v>
      </c>
      <c r="H95" s="181">
        <f t="shared" si="12"/>
        <v>0.75470000000000004</v>
      </c>
      <c r="I95" s="184">
        <v>127</v>
      </c>
      <c r="J95" s="176">
        <v>174</v>
      </c>
      <c r="K95" s="181">
        <f t="shared" si="17"/>
        <v>0.72989999999999999</v>
      </c>
      <c r="L95" s="161"/>
      <c r="M95" s="187">
        <f t="shared" si="13"/>
        <v>0.77190000000000003</v>
      </c>
      <c r="N95" s="162">
        <f t="shared" si="14"/>
        <v>0.66790000000000005</v>
      </c>
      <c r="O95" s="188">
        <f t="shared" si="15"/>
        <v>11</v>
      </c>
      <c r="P95" s="161"/>
      <c r="Q95" s="192">
        <f t="shared" si="18"/>
        <v>0.75470000000000004</v>
      </c>
      <c r="R95" s="174">
        <f t="shared" si="19"/>
        <v>131</v>
      </c>
      <c r="S95" s="174">
        <f t="shared" si="20"/>
        <v>4</v>
      </c>
      <c r="T95" s="175" t="str">
        <f t="shared" si="16"/>
        <v>cha16</v>
      </c>
      <c r="U95" s="193">
        <f t="shared" si="21"/>
        <v>1</v>
      </c>
      <c r="V95" s="148"/>
      <c r="W95" s="148"/>
      <c r="X95" s="148"/>
      <c r="Y95" s="148"/>
      <c r="Z95" s="148"/>
      <c r="AA95" s="148"/>
      <c r="AB95" s="148"/>
      <c r="AC95" s="148"/>
      <c r="AD95" s="148"/>
      <c r="AE95" s="148"/>
      <c r="AF95" s="148"/>
      <c r="AG95" s="148"/>
      <c r="AH95" s="148"/>
      <c r="AI95" s="148"/>
    </row>
    <row r="96" spans="1:35" s="145" customFormat="1" x14ac:dyDescent="0.2">
      <c r="A96" s="160">
        <v>419</v>
      </c>
      <c r="B96" s="144">
        <v>419035044</v>
      </c>
      <c r="C96" s="161" t="s">
        <v>29</v>
      </c>
      <c r="D96" s="144">
        <v>35</v>
      </c>
      <c r="E96" s="144">
        <v>44</v>
      </c>
      <c r="F96" s="161" t="s">
        <v>609</v>
      </c>
      <c r="G96" s="180" t="str">
        <f t="shared" si="11"/>
        <v>yes</v>
      </c>
      <c r="H96" s="181">
        <f t="shared" si="12"/>
        <v>1</v>
      </c>
      <c r="I96" s="184">
        <v>3</v>
      </c>
      <c r="J96" s="176">
        <v>4</v>
      </c>
      <c r="K96" s="181">
        <f t="shared" si="17"/>
        <v>0.75</v>
      </c>
      <c r="L96" s="161"/>
      <c r="M96" s="187">
        <f t="shared" si="13"/>
        <v>0.81100000000000005</v>
      </c>
      <c r="N96" s="162">
        <f t="shared" si="14"/>
        <v>0.67620000000000002</v>
      </c>
      <c r="O96" s="188">
        <f t="shared" si="15"/>
        <v>12</v>
      </c>
      <c r="P96" s="161"/>
      <c r="Q96" s="192">
        <f t="shared" si="18"/>
        <v>1</v>
      </c>
      <c r="R96" s="174">
        <f t="shared" si="19"/>
        <v>4</v>
      </c>
      <c r="S96" s="174">
        <f t="shared" si="20"/>
        <v>1</v>
      </c>
      <c r="T96" s="175" t="str">
        <f t="shared" si="16"/>
        <v>cha16</v>
      </c>
      <c r="U96" s="193">
        <f t="shared" si="21"/>
        <v>1</v>
      </c>
      <c r="V96" s="148"/>
      <c r="W96" s="148"/>
      <c r="X96" s="148"/>
      <c r="Y96" s="148"/>
      <c r="Z96" s="148"/>
      <c r="AA96" s="148"/>
      <c r="AB96" s="148"/>
      <c r="AC96" s="148"/>
      <c r="AD96" s="148"/>
      <c r="AE96" s="148"/>
      <c r="AF96" s="148"/>
      <c r="AG96" s="148"/>
      <c r="AH96" s="148"/>
      <c r="AI96" s="148"/>
    </row>
    <row r="97" spans="1:35" s="145" customFormat="1" x14ac:dyDescent="0.2">
      <c r="A97" s="160">
        <v>419</v>
      </c>
      <c r="B97" s="144">
        <v>419035165</v>
      </c>
      <c r="C97" s="161" t="s">
        <v>29</v>
      </c>
      <c r="D97" s="144">
        <v>35</v>
      </c>
      <c r="E97" s="144">
        <v>165</v>
      </c>
      <c r="F97" s="161" t="s">
        <v>731</v>
      </c>
      <c r="G97" s="180" t="str">
        <f t="shared" si="11"/>
        <v/>
      </c>
      <c r="H97" s="181" t="str">
        <f t="shared" si="12"/>
        <v/>
      </c>
      <c r="I97" s="184">
        <v>0</v>
      </c>
      <c r="J97" s="176">
        <v>2</v>
      </c>
      <c r="K97" s="181">
        <f t="shared" si="17"/>
        <v>0</v>
      </c>
      <c r="L97" s="161"/>
      <c r="M97" s="187">
        <f t="shared" si="13"/>
        <v>0.59970000000000001</v>
      </c>
      <c r="N97" s="162">
        <f t="shared" si="14"/>
        <v>0.53300000000000003</v>
      </c>
      <c r="O97" s="188">
        <f t="shared" si="15"/>
        <v>10</v>
      </c>
      <c r="P97" s="161"/>
      <c r="Q97" s="192">
        <f t="shared" si="18"/>
        <v>0.59970000000000001</v>
      </c>
      <c r="R97" s="174">
        <f t="shared" si="19"/>
        <v>1</v>
      </c>
      <c r="S97" s="174">
        <f t="shared" si="20"/>
        <v>1</v>
      </c>
      <c r="T97" s="175" t="str">
        <f t="shared" si="16"/>
        <v>dist16</v>
      </c>
      <c r="U97" s="193">
        <f t="shared" si="21"/>
        <v>2</v>
      </c>
      <c r="V97" s="148"/>
      <c r="W97" s="148"/>
      <c r="X97" s="148"/>
      <c r="Y97" s="148"/>
      <c r="Z97" s="148"/>
      <c r="AA97" s="148"/>
      <c r="AB97" s="148"/>
      <c r="AC97" s="148"/>
      <c r="AD97" s="148"/>
      <c r="AE97" s="148"/>
      <c r="AF97" s="148"/>
      <c r="AG97" s="148"/>
      <c r="AH97" s="148"/>
      <c r="AI97" s="148"/>
    </row>
    <row r="98" spans="1:35" s="145" customFormat="1" x14ac:dyDescent="0.2">
      <c r="A98" s="160">
        <v>419</v>
      </c>
      <c r="B98" s="144">
        <v>419035243</v>
      </c>
      <c r="C98" s="161" t="s">
        <v>29</v>
      </c>
      <c r="D98" s="144">
        <v>35</v>
      </c>
      <c r="E98" s="144">
        <v>243</v>
      </c>
      <c r="F98" s="161" t="s">
        <v>809</v>
      </c>
      <c r="G98" s="180" t="str">
        <f t="shared" si="11"/>
        <v/>
      </c>
      <c r="H98" s="181" t="str">
        <f t="shared" si="12"/>
        <v/>
      </c>
      <c r="I98" s="184">
        <v>4</v>
      </c>
      <c r="J98" s="176">
        <v>4</v>
      </c>
      <c r="K98" s="181">
        <f t="shared" si="17"/>
        <v>1</v>
      </c>
      <c r="L98" s="161"/>
      <c r="M98" s="187">
        <f t="shared" si="13"/>
        <v>0.52959999999999996</v>
      </c>
      <c r="N98" s="162">
        <f t="shared" si="14"/>
        <v>0.42309999999999998</v>
      </c>
      <c r="O98" s="188">
        <f t="shared" si="15"/>
        <v>9</v>
      </c>
      <c r="P98" s="161"/>
      <c r="Q98" s="192">
        <f t="shared" si="18"/>
        <v>1</v>
      </c>
      <c r="R98" s="174">
        <f t="shared" si="19"/>
        <v>4</v>
      </c>
      <c r="S98" s="174">
        <f t="shared" si="20"/>
        <v>0</v>
      </c>
      <c r="T98" s="175" t="str">
        <f t="shared" si="16"/>
        <v>cha22</v>
      </c>
      <c r="U98" s="193">
        <f t="shared" si="21"/>
        <v>2</v>
      </c>
      <c r="V98" s="148"/>
      <c r="W98" s="148"/>
      <c r="X98" s="148"/>
      <c r="Y98" s="148"/>
      <c r="Z98" s="148"/>
      <c r="AA98" s="148"/>
      <c r="AB98" s="148"/>
      <c r="AC98" s="148"/>
      <c r="AD98" s="148"/>
      <c r="AE98" s="148"/>
      <c r="AF98" s="148"/>
      <c r="AG98" s="148"/>
      <c r="AH98" s="148"/>
      <c r="AI98" s="148"/>
    </row>
    <row r="99" spans="1:35" s="145" customFormat="1" x14ac:dyDescent="0.2">
      <c r="A99" s="160">
        <v>419</v>
      </c>
      <c r="B99" s="144">
        <v>419035244</v>
      </c>
      <c r="C99" s="161" t="s">
        <v>29</v>
      </c>
      <c r="D99" s="144">
        <v>35</v>
      </c>
      <c r="E99" s="144">
        <v>244</v>
      </c>
      <c r="F99" s="161" t="s">
        <v>810</v>
      </c>
      <c r="G99" s="180" t="str">
        <f t="shared" si="11"/>
        <v>yes</v>
      </c>
      <c r="H99" s="181">
        <f t="shared" si="12"/>
        <v>0.6</v>
      </c>
      <c r="I99" s="184">
        <v>7</v>
      </c>
      <c r="J99" s="176">
        <v>8</v>
      </c>
      <c r="K99" s="181">
        <f t="shared" si="17"/>
        <v>0.875</v>
      </c>
      <c r="L99" s="161"/>
      <c r="M99" s="187">
        <f t="shared" si="13"/>
        <v>0.53569999999999995</v>
      </c>
      <c r="N99" s="162">
        <f t="shared" si="14"/>
        <v>0.53939999999999999</v>
      </c>
      <c r="O99" s="188">
        <f t="shared" si="15"/>
        <v>10</v>
      </c>
      <c r="P99" s="161"/>
      <c r="Q99" s="192">
        <f t="shared" si="18"/>
        <v>0.875</v>
      </c>
      <c r="R99" s="174">
        <f t="shared" si="19"/>
        <v>7</v>
      </c>
      <c r="S99" s="174">
        <f t="shared" si="20"/>
        <v>0</v>
      </c>
      <c r="T99" s="175" t="str">
        <f t="shared" si="16"/>
        <v>cha22</v>
      </c>
      <c r="U99" s="193">
        <f t="shared" si="21"/>
        <v>1</v>
      </c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</row>
    <row r="100" spans="1:35" s="145" customFormat="1" x14ac:dyDescent="0.2">
      <c r="A100" s="160">
        <v>419</v>
      </c>
      <c r="B100" s="144">
        <v>419035293</v>
      </c>
      <c r="C100" s="161" t="s">
        <v>29</v>
      </c>
      <c r="D100" s="144">
        <v>35</v>
      </c>
      <c r="E100" s="144">
        <v>293</v>
      </c>
      <c r="F100" s="161" t="s">
        <v>859</v>
      </c>
      <c r="G100" s="180" t="str">
        <f t="shared" si="11"/>
        <v/>
      </c>
      <c r="H100" s="181" t="str">
        <f t="shared" si="12"/>
        <v/>
      </c>
      <c r="I100" s="184">
        <v>1</v>
      </c>
      <c r="J100" s="176">
        <v>1</v>
      </c>
      <c r="K100" s="181">
        <f t="shared" si="17"/>
        <v>1</v>
      </c>
      <c r="L100" s="161"/>
      <c r="M100" s="187">
        <f t="shared" si="13"/>
        <v>0.52780000000000005</v>
      </c>
      <c r="N100" s="162">
        <f t="shared" si="14"/>
        <v>0.52910000000000001</v>
      </c>
      <c r="O100" s="188">
        <f t="shared" si="15"/>
        <v>10</v>
      </c>
      <c r="P100" s="161"/>
      <c r="Q100" s="192">
        <f t="shared" si="18"/>
        <v>1</v>
      </c>
      <c r="R100" s="174">
        <f t="shared" si="19"/>
        <v>1</v>
      </c>
      <c r="S100" s="174">
        <f t="shared" si="20"/>
        <v>0</v>
      </c>
      <c r="T100" s="175" t="str">
        <f t="shared" si="16"/>
        <v>cha22</v>
      </c>
      <c r="U100" s="193">
        <f t="shared" si="21"/>
        <v>2</v>
      </c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</row>
    <row r="101" spans="1:35" s="145" customFormat="1" x14ac:dyDescent="0.2">
      <c r="A101" s="160">
        <v>420</v>
      </c>
      <c r="B101" s="144">
        <v>420049010</v>
      </c>
      <c r="C101" s="161" t="s">
        <v>30</v>
      </c>
      <c r="D101" s="144">
        <v>49</v>
      </c>
      <c r="E101" s="144">
        <v>10</v>
      </c>
      <c r="F101" s="161" t="s">
        <v>573</v>
      </c>
      <c r="G101" s="180" t="str">
        <f t="shared" si="11"/>
        <v>yes</v>
      </c>
      <c r="H101" s="181">
        <f t="shared" si="12"/>
        <v>1</v>
      </c>
      <c r="I101" s="184">
        <v>2</v>
      </c>
      <c r="J101" s="176">
        <v>3</v>
      </c>
      <c r="K101" s="181">
        <f t="shared" si="17"/>
        <v>0.66669999999999996</v>
      </c>
      <c r="L101" s="161"/>
      <c r="M101" s="187">
        <f t="shared" si="13"/>
        <v>0.11360000000000001</v>
      </c>
      <c r="N101" s="162">
        <f t="shared" si="14"/>
        <v>9.9000000000000005E-2</v>
      </c>
      <c r="O101" s="188">
        <f t="shared" si="15"/>
        <v>2</v>
      </c>
      <c r="P101" s="161"/>
      <c r="Q101" s="192">
        <f t="shared" si="18"/>
        <v>1</v>
      </c>
      <c r="R101" s="174">
        <f t="shared" si="19"/>
        <v>3</v>
      </c>
      <c r="S101" s="174">
        <f t="shared" si="20"/>
        <v>1</v>
      </c>
      <c r="T101" s="175" t="str">
        <f t="shared" si="16"/>
        <v>cha16</v>
      </c>
      <c r="U101" s="193">
        <f t="shared" si="21"/>
        <v>1</v>
      </c>
      <c r="V101" s="148"/>
      <c r="W101" s="148"/>
      <c r="X101" s="148"/>
      <c r="Y101" s="148"/>
      <c r="Z101" s="148"/>
      <c r="AA101" s="148"/>
      <c r="AB101" s="148"/>
      <c r="AC101" s="148"/>
      <c r="AD101" s="148"/>
      <c r="AE101" s="148"/>
      <c r="AF101" s="148"/>
      <c r="AG101" s="148"/>
      <c r="AH101" s="148"/>
      <c r="AI101" s="148"/>
    </row>
    <row r="102" spans="1:35" s="145" customFormat="1" x14ac:dyDescent="0.2">
      <c r="A102" s="160">
        <v>420</v>
      </c>
      <c r="B102" s="144">
        <v>420049026</v>
      </c>
      <c r="C102" s="161" t="s">
        <v>30</v>
      </c>
      <c r="D102" s="144">
        <v>49</v>
      </c>
      <c r="E102" s="144">
        <v>26</v>
      </c>
      <c r="F102" s="161" t="s">
        <v>590</v>
      </c>
      <c r="G102" s="180" t="str">
        <f t="shared" si="11"/>
        <v>yes</v>
      </c>
      <c r="H102" s="181">
        <f t="shared" si="12"/>
        <v>1</v>
      </c>
      <c r="I102" s="184">
        <v>3</v>
      </c>
      <c r="J102" s="176">
        <v>3</v>
      </c>
      <c r="K102" s="181">
        <f t="shared" si="17"/>
        <v>1</v>
      </c>
      <c r="L102" s="161"/>
      <c r="M102" s="187">
        <f t="shared" si="13"/>
        <v>7.3899999999999993E-2</v>
      </c>
      <c r="N102" s="162">
        <f t="shared" si="14"/>
        <v>9.0399999999999994E-2</v>
      </c>
      <c r="O102" s="188">
        <f t="shared" si="15"/>
        <v>2</v>
      </c>
      <c r="P102" s="161"/>
      <c r="Q102" s="192">
        <f t="shared" si="18"/>
        <v>1</v>
      </c>
      <c r="R102" s="174">
        <f t="shared" si="19"/>
        <v>3</v>
      </c>
      <c r="S102" s="174">
        <f t="shared" si="20"/>
        <v>0</v>
      </c>
      <c r="T102" s="175" t="str">
        <f t="shared" si="16"/>
        <v>cha16</v>
      </c>
      <c r="U102" s="193">
        <f t="shared" si="21"/>
        <v>1</v>
      </c>
      <c r="V102" s="148"/>
      <c r="W102" s="148"/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/>
      <c r="AH102" s="148"/>
      <c r="AI102" s="148"/>
    </row>
    <row r="103" spans="1:35" s="145" customFormat="1" x14ac:dyDescent="0.2">
      <c r="A103" s="160">
        <v>420</v>
      </c>
      <c r="B103" s="144">
        <v>420049031</v>
      </c>
      <c r="C103" s="161" t="s">
        <v>30</v>
      </c>
      <c r="D103" s="144">
        <v>49</v>
      </c>
      <c r="E103" s="144">
        <v>31</v>
      </c>
      <c r="F103" s="161" t="s">
        <v>596</v>
      </c>
      <c r="G103" s="180" t="str">
        <f t="shared" si="11"/>
        <v>yes</v>
      </c>
      <c r="H103" s="181">
        <f t="shared" si="12"/>
        <v>1</v>
      </c>
      <c r="I103" s="184">
        <v>0</v>
      </c>
      <c r="J103" s="176">
        <v>3</v>
      </c>
      <c r="K103" s="181">
        <f t="shared" si="17"/>
        <v>0</v>
      </c>
      <c r="L103" s="161"/>
      <c r="M103" s="187">
        <f t="shared" si="13"/>
        <v>0.2155</v>
      </c>
      <c r="N103" s="162">
        <f t="shared" si="14"/>
        <v>0.2288</v>
      </c>
      <c r="O103" s="188">
        <f t="shared" si="15"/>
        <v>4</v>
      </c>
      <c r="P103" s="161"/>
      <c r="Q103" s="192">
        <f t="shared" si="18"/>
        <v>1</v>
      </c>
      <c r="R103" s="174">
        <f t="shared" si="19"/>
        <v>3</v>
      </c>
      <c r="S103" s="174">
        <f t="shared" si="20"/>
        <v>3</v>
      </c>
      <c r="T103" s="175" t="str">
        <f t="shared" si="16"/>
        <v>cha16</v>
      </c>
      <c r="U103" s="193">
        <f t="shared" si="21"/>
        <v>1</v>
      </c>
      <c r="V103" s="148"/>
      <c r="W103" s="148"/>
      <c r="X103" s="148"/>
      <c r="Y103" s="148"/>
      <c r="Z103" s="148"/>
      <c r="AA103" s="148"/>
      <c r="AB103" s="148"/>
      <c r="AC103" s="148"/>
      <c r="AD103" s="148"/>
      <c r="AE103" s="148"/>
      <c r="AF103" s="148"/>
      <c r="AG103" s="148"/>
      <c r="AH103" s="148"/>
      <c r="AI103" s="148"/>
    </row>
    <row r="104" spans="1:35" s="145" customFormat="1" x14ac:dyDescent="0.2">
      <c r="A104" s="160">
        <v>420</v>
      </c>
      <c r="B104" s="144">
        <v>420049035</v>
      </c>
      <c r="C104" s="161" t="s">
        <v>30</v>
      </c>
      <c r="D104" s="144">
        <v>49</v>
      </c>
      <c r="E104" s="144">
        <v>35</v>
      </c>
      <c r="F104" s="161" t="s">
        <v>600</v>
      </c>
      <c r="G104" s="180" t="str">
        <f t="shared" si="11"/>
        <v>yes</v>
      </c>
      <c r="H104" s="181">
        <f t="shared" si="12"/>
        <v>0.68889999999999996</v>
      </c>
      <c r="I104" s="184">
        <v>31</v>
      </c>
      <c r="J104" s="176">
        <v>49</v>
      </c>
      <c r="K104" s="181">
        <f t="shared" si="17"/>
        <v>0.63270000000000004</v>
      </c>
      <c r="L104" s="161"/>
      <c r="M104" s="187">
        <f t="shared" si="13"/>
        <v>0.77190000000000003</v>
      </c>
      <c r="N104" s="162">
        <f t="shared" si="14"/>
        <v>0.66790000000000005</v>
      </c>
      <c r="O104" s="188">
        <f t="shared" si="15"/>
        <v>11</v>
      </c>
      <c r="P104" s="161"/>
      <c r="Q104" s="192">
        <f t="shared" si="18"/>
        <v>0.68889999999999996</v>
      </c>
      <c r="R104" s="174">
        <f t="shared" si="19"/>
        <v>34</v>
      </c>
      <c r="S104" s="174">
        <f t="shared" si="20"/>
        <v>3</v>
      </c>
      <c r="T104" s="175" t="str">
        <f t="shared" si="16"/>
        <v>cha16</v>
      </c>
      <c r="U104" s="193">
        <f t="shared" si="21"/>
        <v>1</v>
      </c>
      <c r="V104" s="148"/>
      <c r="W104" s="148"/>
      <c r="X104" s="148"/>
      <c r="Y104" s="148"/>
      <c r="Z104" s="148"/>
      <c r="AA104" s="148"/>
      <c r="AB104" s="148"/>
      <c r="AC104" s="148"/>
      <c r="AD104" s="148"/>
      <c r="AE104" s="148"/>
      <c r="AF104" s="148"/>
      <c r="AG104" s="148"/>
      <c r="AH104" s="148"/>
      <c r="AI104" s="148"/>
    </row>
    <row r="105" spans="1:35" s="145" customFormat="1" x14ac:dyDescent="0.2">
      <c r="A105" s="160">
        <v>420</v>
      </c>
      <c r="B105" s="144">
        <v>420049044</v>
      </c>
      <c r="C105" s="161" t="s">
        <v>30</v>
      </c>
      <c r="D105" s="144">
        <v>49</v>
      </c>
      <c r="E105" s="144">
        <v>44</v>
      </c>
      <c r="F105" s="161" t="s">
        <v>609</v>
      </c>
      <c r="G105" s="180" t="str">
        <f t="shared" si="11"/>
        <v>yes</v>
      </c>
      <c r="H105" s="181">
        <f t="shared" si="12"/>
        <v>1</v>
      </c>
      <c r="I105" s="184">
        <v>3</v>
      </c>
      <c r="J105" s="176">
        <v>6</v>
      </c>
      <c r="K105" s="181">
        <f t="shared" si="17"/>
        <v>0.5</v>
      </c>
      <c r="L105" s="161"/>
      <c r="M105" s="187">
        <f t="shared" si="13"/>
        <v>0.81100000000000005</v>
      </c>
      <c r="N105" s="162">
        <f t="shared" si="14"/>
        <v>0.67620000000000002</v>
      </c>
      <c r="O105" s="188">
        <f t="shared" si="15"/>
        <v>12</v>
      </c>
      <c r="P105" s="161"/>
      <c r="Q105" s="192">
        <f t="shared" si="18"/>
        <v>1</v>
      </c>
      <c r="R105" s="174">
        <f t="shared" si="19"/>
        <v>6</v>
      </c>
      <c r="S105" s="174">
        <f t="shared" si="20"/>
        <v>3</v>
      </c>
      <c r="T105" s="175" t="str">
        <f t="shared" si="16"/>
        <v>cha16</v>
      </c>
      <c r="U105" s="193">
        <f t="shared" si="21"/>
        <v>1</v>
      </c>
      <c r="V105" s="148"/>
      <c r="W105" s="148"/>
      <c r="X105" s="148"/>
      <c r="Y105" s="148"/>
      <c r="Z105" s="148"/>
      <c r="AA105" s="148"/>
      <c r="AB105" s="148"/>
      <c r="AC105" s="148"/>
      <c r="AD105" s="148"/>
      <c r="AE105" s="148"/>
      <c r="AF105" s="148"/>
      <c r="AG105" s="148"/>
      <c r="AH105" s="148"/>
      <c r="AI105" s="148"/>
    </row>
    <row r="106" spans="1:35" s="145" customFormat="1" x14ac:dyDescent="0.2">
      <c r="A106" s="160">
        <v>420</v>
      </c>
      <c r="B106" s="144">
        <v>420049049</v>
      </c>
      <c r="C106" s="161" t="s">
        <v>30</v>
      </c>
      <c r="D106" s="144">
        <v>49</v>
      </c>
      <c r="E106" s="144">
        <v>49</v>
      </c>
      <c r="F106" s="161" t="s">
        <v>614</v>
      </c>
      <c r="G106" s="180" t="str">
        <f t="shared" si="11"/>
        <v>yes</v>
      </c>
      <c r="H106" s="181">
        <f t="shared" si="12"/>
        <v>0.68459999999999999</v>
      </c>
      <c r="I106" s="184">
        <v>134</v>
      </c>
      <c r="J106" s="176">
        <v>191</v>
      </c>
      <c r="K106" s="181">
        <f t="shared" si="17"/>
        <v>0.7016</v>
      </c>
      <c r="L106" s="161"/>
      <c r="M106" s="187">
        <f t="shared" si="13"/>
        <v>0.46279999999999999</v>
      </c>
      <c r="N106" s="162">
        <f t="shared" si="14"/>
        <v>0.35880000000000001</v>
      </c>
      <c r="O106" s="188">
        <f t="shared" si="15"/>
        <v>8</v>
      </c>
      <c r="P106" s="161"/>
      <c r="Q106" s="192">
        <f t="shared" si="18"/>
        <v>0.7016</v>
      </c>
      <c r="R106" s="174">
        <f t="shared" si="19"/>
        <v>134</v>
      </c>
      <c r="S106" s="174">
        <f t="shared" si="20"/>
        <v>0</v>
      </c>
      <c r="T106" s="175" t="str">
        <f t="shared" si="16"/>
        <v>cha22</v>
      </c>
      <c r="U106" s="193">
        <f t="shared" si="21"/>
        <v>1</v>
      </c>
      <c r="V106" s="148"/>
      <c r="W106" s="148"/>
      <c r="X106" s="148"/>
      <c r="Y106" s="148"/>
      <c r="Z106" s="148"/>
      <c r="AA106" s="148"/>
      <c r="AB106" s="148"/>
      <c r="AC106" s="148"/>
      <c r="AD106" s="148"/>
      <c r="AE106" s="148"/>
      <c r="AF106" s="148"/>
      <c r="AG106" s="148"/>
      <c r="AH106" s="148"/>
      <c r="AI106" s="148"/>
    </row>
    <row r="107" spans="1:35" s="145" customFormat="1" x14ac:dyDescent="0.2">
      <c r="A107" s="160">
        <v>420</v>
      </c>
      <c r="B107" s="144">
        <v>420049057</v>
      </c>
      <c r="C107" s="161" t="s">
        <v>30</v>
      </c>
      <c r="D107" s="144">
        <v>49</v>
      </c>
      <c r="E107" s="144">
        <v>57</v>
      </c>
      <c r="F107" s="161" t="s">
        <v>623</v>
      </c>
      <c r="G107" s="180" t="str">
        <f t="shared" si="11"/>
        <v>yes</v>
      </c>
      <c r="H107" s="181">
        <f t="shared" si="12"/>
        <v>0.25</v>
      </c>
      <c r="I107" s="184">
        <v>1</v>
      </c>
      <c r="J107" s="176">
        <v>4</v>
      </c>
      <c r="K107" s="181">
        <f t="shared" si="17"/>
        <v>0.25</v>
      </c>
      <c r="L107" s="161"/>
      <c r="M107" s="187">
        <f t="shared" si="13"/>
        <v>0.84240000000000004</v>
      </c>
      <c r="N107" s="162">
        <f t="shared" si="14"/>
        <v>0.72060000000000002</v>
      </c>
      <c r="O107" s="188">
        <f t="shared" si="15"/>
        <v>12</v>
      </c>
      <c r="P107" s="161"/>
      <c r="Q107" s="192">
        <f t="shared" si="18"/>
        <v>0.25</v>
      </c>
      <c r="R107" s="174">
        <f t="shared" si="19"/>
        <v>1</v>
      </c>
      <c r="S107" s="174">
        <f t="shared" si="20"/>
        <v>0</v>
      </c>
      <c r="T107" s="175" t="str">
        <f t="shared" si="16"/>
        <v>cha16</v>
      </c>
      <c r="U107" s="193">
        <f t="shared" si="21"/>
        <v>1</v>
      </c>
      <c r="V107" s="148"/>
      <c r="W107" s="148"/>
      <c r="X107" s="148"/>
      <c r="Y107" s="148"/>
      <c r="Z107" s="148"/>
      <c r="AA107" s="148"/>
      <c r="AB107" s="148"/>
      <c r="AC107" s="148"/>
      <c r="AD107" s="148"/>
      <c r="AE107" s="148"/>
      <c r="AF107" s="148"/>
      <c r="AG107" s="148"/>
      <c r="AH107" s="148"/>
      <c r="AI107" s="148"/>
    </row>
    <row r="108" spans="1:35" s="145" customFormat="1" x14ac:dyDescent="0.2">
      <c r="A108" s="160">
        <v>420</v>
      </c>
      <c r="B108" s="144">
        <v>420049067</v>
      </c>
      <c r="C108" s="161" t="s">
        <v>30</v>
      </c>
      <c r="D108" s="144">
        <v>49</v>
      </c>
      <c r="E108" s="144">
        <v>67</v>
      </c>
      <c r="F108" s="161" t="s">
        <v>633</v>
      </c>
      <c r="G108" s="180" t="str">
        <f t="shared" si="11"/>
        <v/>
      </c>
      <c r="H108" s="181" t="str">
        <f t="shared" si="12"/>
        <v/>
      </c>
      <c r="I108" s="184">
        <v>0</v>
      </c>
      <c r="J108" s="176">
        <v>1</v>
      </c>
      <c r="K108" s="181">
        <f t="shared" si="17"/>
        <v>0</v>
      </c>
      <c r="L108" s="161"/>
      <c r="M108" s="187">
        <f t="shared" si="13"/>
        <v>5.5899999999999998E-2</v>
      </c>
      <c r="N108" s="162">
        <f t="shared" si="14"/>
        <v>9.3600000000000003E-2</v>
      </c>
      <c r="O108" s="188">
        <f t="shared" si="15"/>
        <v>2</v>
      </c>
      <c r="P108" s="161"/>
      <c r="Q108" s="192">
        <f t="shared" si="18"/>
        <v>0</v>
      </c>
      <c r="R108" s="174">
        <f t="shared" si="19"/>
        <v>0</v>
      </c>
      <c r="S108" s="174">
        <f t="shared" si="20"/>
        <v>0</v>
      </c>
      <c r="T108" s="175" t="str">
        <f t="shared" si="16"/>
        <v>cha22</v>
      </c>
      <c r="U108" s="193">
        <f t="shared" si="21"/>
        <v>3</v>
      </c>
      <c r="V108" s="148"/>
      <c r="W108" s="148"/>
      <c r="X108" s="148"/>
      <c r="Y108" s="148"/>
      <c r="Z108" s="148"/>
      <c r="AA108" s="148"/>
      <c r="AB108" s="148"/>
      <c r="AC108" s="148"/>
      <c r="AD108" s="148"/>
      <c r="AE108" s="148"/>
      <c r="AF108" s="148"/>
      <c r="AG108" s="148"/>
      <c r="AH108" s="148"/>
      <c r="AI108" s="148"/>
    </row>
    <row r="109" spans="1:35" s="145" customFormat="1" x14ac:dyDescent="0.2">
      <c r="A109" s="160">
        <v>420</v>
      </c>
      <c r="B109" s="144">
        <v>420049093</v>
      </c>
      <c r="C109" s="161" t="s">
        <v>30</v>
      </c>
      <c r="D109" s="144">
        <v>49</v>
      </c>
      <c r="E109" s="144">
        <v>93</v>
      </c>
      <c r="F109" s="161" t="s">
        <v>659</v>
      </c>
      <c r="G109" s="180" t="str">
        <f t="shared" si="11"/>
        <v>yes</v>
      </c>
      <c r="H109" s="181">
        <f t="shared" si="12"/>
        <v>0.76</v>
      </c>
      <c r="I109" s="184">
        <v>9</v>
      </c>
      <c r="J109" s="176">
        <v>18</v>
      </c>
      <c r="K109" s="181">
        <f t="shared" si="17"/>
        <v>0.5</v>
      </c>
      <c r="L109" s="161"/>
      <c r="M109" s="187">
        <f t="shared" si="13"/>
        <v>0.77800000000000002</v>
      </c>
      <c r="N109" s="162">
        <f t="shared" si="14"/>
        <v>0.63639999999999997</v>
      </c>
      <c r="O109" s="188">
        <f t="shared" si="15"/>
        <v>11</v>
      </c>
      <c r="P109" s="161"/>
      <c r="Q109" s="192">
        <f t="shared" si="18"/>
        <v>0.76</v>
      </c>
      <c r="R109" s="174">
        <f t="shared" si="19"/>
        <v>14</v>
      </c>
      <c r="S109" s="174">
        <f t="shared" si="20"/>
        <v>5</v>
      </c>
      <c r="T109" s="175" t="str">
        <f t="shared" si="16"/>
        <v>cha16</v>
      </c>
      <c r="U109" s="193">
        <f t="shared" si="21"/>
        <v>1</v>
      </c>
      <c r="V109" s="148"/>
      <c r="W109" s="148"/>
      <c r="X109" s="148"/>
      <c r="Y109" s="148"/>
      <c r="Z109" s="148"/>
      <c r="AA109" s="148"/>
      <c r="AB109" s="148"/>
      <c r="AC109" s="148"/>
      <c r="AD109" s="148"/>
      <c r="AE109" s="148"/>
      <c r="AF109" s="148"/>
      <c r="AG109" s="148"/>
      <c r="AH109" s="148"/>
      <c r="AI109" s="148"/>
    </row>
    <row r="110" spans="1:35" s="145" customFormat="1" x14ac:dyDescent="0.2">
      <c r="A110" s="160">
        <v>420</v>
      </c>
      <c r="B110" s="144">
        <v>420049128</v>
      </c>
      <c r="C110" s="161" t="s">
        <v>30</v>
      </c>
      <c r="D110" s="144">
        <v>49</v>
      </c>
      <c r="E110" s="144">
        <v>128</v>
      </c>
      <c r="F110" s="161" t="s">
        <v>693</v>
      </c>
      <c r="G110" s="180" t="str">
        <f t="shared" si="11"/>
        <v/>
      </c>
      <c r="H110" s="181" t="str">
        <f t="shared" si="12"/>
        <v/>
      </c>
      <c r="I110" s="184">
        <v>1</v>
      </c>
      <c r="J110" s="176">
        <v>1</v>
      </c>
      <c r="K110" s="181">
        <f t="shared" si="17"/>
        <v>1</v>
      </c>
      <c r="L110" s="161"/>
      <c r="M110" s="187">
        <f t="shared" si="13"/>
        <v>0.49669999999999997</v>
      </c>
      <c r="N110" s="162">
        <f t="shared" si="14"/>
        <v>0.54890000000000005</v>
      </c>
      <c r="O110" s="188">
        <f t="shared" si="15"/>
        <v>10</v>
      </c>
      <c r="P110" s="161"/>
      <c r="Q110" s="192">
        <f t="shared" si="18"/>
        <v>1</v>
      </c>
      <c r="R110" s="174">
        <f t="shared" si="19"/>
        <v>1</v>
      </c>
      <c r="S110" s="174">
        <f t="shared" si="20"/>
        <v>0</v>
      </c>
      <c r="T110" s="175" t="str">
        <f t="shared" si="16"/>
        <v>cha22</v>
      </c>
      <c r="U110" s="193">
        <f t="shared" si="21"/>
        <v>2</v>
      </c>
      <c r="V110" s="148"/>
      <c r="W110" s="148"/>
      <c r="X110" s="148"/>
      <c r="Y110" s="148"/>
      <c r="Z110" s="148"/>
      <c r="AA110" s="148"/>
      <c r="AB110" s="148"/>
      <c r="AC110" s="148"/>
      <c r="AD110" s="148"/>
      <c r="AE110" s="148"/>
      <c r="AF110" s="148"/>
      <c r="AG110" s="148"/>
      <c r="AH110" s="148"/>
      <c r="AI110" s="148"/>
    </row>
    <row r="111" spans="1:35" s="145" customFormat="1" x14ac:dyDescent="0.2">
      <c r="A111" s="160">
        <v>420</v>
      </c>
      <c r="B111" s="144">
        <v>420049153</v>
      </c>
      <c r="C111" s="161" t="s">
        <v>30</v>
      </c>
      <c r="D111" s="144">
        <v>49</v>
      </c>
      <c r="E111" s="144">
        <v>153</v>
      </c>
      <c r="F111" s="161" t="s">
        <v>719</v>
      </c>
      <c r="G111" s="180" t="str">
        <f t="shared" si="11"/>
        <v/>
      </c>
      <c r="H111" s="181" t="str">
        <f t="shared" si="12"/>
        <v/>
      </c>
      <c r="I111" s="184">
        <v>0</v>
      </c>
      <c r="J111" s="176">
        <v>1</v>
      </c>
      <c r="K111" s="181">
        <f t="shared" si="17"/>
        <v>0</v>
      </c>
      <c r="L111" s="161"/>
      <c r="M111" s="187">
        <f t="shared" si="13"/>
        <v>0.46110000000000001</v>
      </c>
      <c r="N111" s="162">
        <f t="shared" si="14"/>
        <v>0.49280000000000002</v>
      </c>
      <c r="O111" s="188">
        <f t="shared" si="15"/>
        <v>9</v>
      </c>
      <c r="P111" s="161"/>
      <c r="Q111" s="192">
        <f t="shared" si="18"/>
        <v>0.49280000000000002</v>
      </c>
      <c r="R111" s="174">
        <f t="shared" si="19"/>
        <v>0</v>
      </c>
      <c r="S111" s="174">
        <f t="shared" si="20"/>
        <v>0</v>
      </c>
      <c r="T111" s="175" t="str">
        <f t="shared" si="16"/>
        <v>dist22</v>
      </c>
      <c r="U111" s="193">
        <f t="shared" si="21"/>
        <v>2</v>
      </c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</row>
    <row r="112" spans="1:35" s="145" customFormat="1" x14ac:dyDescent="0.2">
      <c r="A112" s="160">
        <v>420</v>
      </c>
      <c r="B112" s="144">
        <v>420049155</v>
      </c>
      <c r="C112" s="161" t="s">
        <v>30</v>
      </c>
      <c r="D112" s="144">
        <v>49</v>
      </c>
      <c r="E112" s="144">
        <v>155</v>
      </c>
      <c r="F112" s="161" t="s">
        <v>721</v>
      </c>
      <c r="G112" s="180" t="str">
        <f t="shared" si="11"/>
        <v/>
      </c>
      <c r="H112" s="181" t="str">
        <f t="shared" si="12"/>
        <v/>
      </c>
      <c r="I112" s="184">
        <v>1</v>
      </c>
      <c r="J112" s="176">
        <v>2</v>
      </c>
      <c r="K112" s="181">
        <f t="shared" si="17"/>
        <v>0.5</v>
      </c>
      <c r="L112" s="161"/>
      <c r="M112" s="187">
        <f t="shared" si="13"/>
        <v>6.2300000000000001E-2</v>
      </c>
      <c r="N112" s="162">
        <f t="shared" si="14"/>
        <v>7.3200000000000001E-2</v>
      </c>
      <c r="O112" s="188">
        <f t="shared" si="15"/>
        <v>2</v>
      </c>
      <c r="P112" s="161"/>
      <c r="Q112" s="192">
        <f t="shared" si="18"/>
        <v>0.5</v>
      </c>
      <c r="R112" s="174">
        <f t="shared" si="19"/>
        <v>1</v>
      </c>
      <c r="S112" s="174">
        <f t="shared" si="20"/>
        <v>0</v>
      </c>
      <c r="T112" s="175" t="str">
        <f t="shared" si="16"/>
        <v>cha22</v>
      </c>
      <c r="U112" s="193">
        <f t="shared" si="21"/>
        <v>3</v>
      </c>
      <c r="V112" s="148"/>
      <c r="W112" s="148"/>
      <c r="X112" s="148"/>
      <c r="Y112" s="148"/>
      <c r="Z112" s="148"/>
      <c r="AA112" s="148"/>
      <c r="AB112" s="148"/>
      <c r="AC112" s="148"/>
      <c r="AD112" s="148"/>
      <c r="AE112" s="148"/>
      <c r="AF112" s="148"/>
      <c r="AG112" s="148"/>
      <c r="AH112" s="148"/>
      <c r="AI112" s="148"/>
    </row>
    <row r="113" spans="1:35" s="145" customFormat="1" x14ac:dyDescent="0.2">
      <c r="A113" s="160">
        <v>420</v>
      </c>
      <c r="B113" s="144">
        <v>420049163</v>
      </c>
      <c r="C113" s="161" t="s">
        <v>30</v>
      </c>
      <c r="D113" s="144">
        <v>49</v>
      </c>
      <c r="E113" s="144">
        <v>163</v>
      </c>
      <c r="F113" s="161" t="s">
        <v>729</v>
      </c>
      <c r="G113" s="180" t="str">
        <f t="shared" si="11"/>
        <v>yes</v>
      </c>
      <c r="H113" s="181">
        <f t="shared" si="12"/>
        <v>0.33329999999999999</v>
      </c>
      <c r="I113" s="184">
        <v>1</v>
      </c>
      <c r="J113" s="176">
        <v>2</v>
      </c>
      <c r="K113" s="181">
        <f t="shared" si="17"/>
        <v>0.5</v>
      </c>
      <c r="L113" s="161"/>
      <c r="M113" s="187">
        <f t="shared" si="13"/>
        <v>0.80389999999999995</v>
      </c>
      <c r="N113" s="162">
        <f t="shared" si="14"/>
        <v>0.68</v>
      </c>
      <c r="O113" s="188">
        <f t="shared" si="15"/>
        <v>12</v>
      </c>
      <c r="P113" s="161"/>
      <c r="Q113" s="192">
        <f t="shared" si="18"/>
        <v>0.5</v>
      </c>
      <c r="R113" s="174">
        <f t="shared" si="19"/>
        <v>1</v>
      </c>
      <c r="S113" s="174">
        <f t="shared" si="20"/>
        <v>0</v>
      </c>
      <c r="T113" s="175" t="str">
        <f t="shared" si="16"/>
        <v>cha22</v>
      </c>
      <c r="U113" s="193">
        <f t="shared" si="21"/>
        <v>1</v>
      </c>
      <c r="V113" s="148"/>
      <c r="W113" s="148"/>
      <c r="X113" s="148"/>
      <c r="Y113" s="148"/>
      <c r="Z113" s="148"/>
      <c r="AA113" s="148"/>
      <c r="AB113" s="148"/>
      <c r="AC113" s="148"/>
      <c r="AD113" s="148"/>
      <c r="AE113" s="148"/>
      <c r="AF113" s="148"/>
      <c r="AG113" s="148"/>
      <c r="AH113" s="148"/>
      <c r="AI113" s="148"/>
    </row>
    <row r="114" spans="1:35" s="145" customFormat="1" x14ac:dyDescent="0.2">
      <c r="A114" s="160">
        <v>420</v>
      </c>
      <c r="B114" s="144">
        <v>420049165</v>
      </c>
      <c r="C114" s="161" t="s">
        <v>30</v>
      </c>
      <c r="D114" s="144">
        <v>49</v>
      </c>
      <c r="E114" s="144">
        <v>165</v>
      </c>
      <c r="F114" s="161" t="s">
        <v>731</v>
      </c>
      <c r="G114" s="180" t="str">
        <f t="shared" si="11"/>
        <v>yes</v>
      </c>
      <c r="H114" s="181">
        <f t="shared" si="12"/>
        <v>1</v>
      </c>
      <c r="I114" s="184">
        <v>12</v>
      </c>
      <c r="J114" s="176">
        <v>14</v>
      </c>
      <c r="K114" s="181">
        <f t="shared" si="17"/>
        <v>0.85709999999999997</v>
      </c>
      <c r="L114" s="161"/>
      <c r="M114" s="187">
        <f t="shared" si="13"/>
        <v>0.59970000000000001</v>
      </c>
      <c r="N114" s="162">
        <f t="shared" si="14"/>
        <v>0.53300000000000003</v>
      </c>
      <c r="O114" s="188">
        <f t="shared" si="15"/>
        <v>10</v>
      </c>
      <c r="P114" s="161"/>
      <c r="Q114" s="192">
        <f t="shared" si="18"/>
        <v>1</v>
      </c>
      <c r="R114" s="174">
        <f t="shared" si="19"/>
        <v>14</v>
      </c>
      <c r="S114" s="174">
        <f t="shared" si="20"/>
        <v>2</v>
      </c>
      <c r="T114" s="175" t="str">
        <f t="shared" si="16"/>
        <v>cha16</v>
      </c>
      <c r="U114" s="193">
        <f t="shared" si="21"/>
        <v>1</v>
      </c>
      <c r="V114" s="148"/>
      <c r="W114" s="148"/>
      <c r="X114" s="148"/>
      <c r="Y114" s="148"/>
      <c r="Z114" s="148"/>
      <c r="AA114" s="148"/>
      <c r="AB114" s="148"/>
      <c r="AC114" s="148"/>
      <c r="AD114" s="148"/>
      <c r="AE114" s="148"/>
      <c r="AF114" s="148"/>
      <c r="AG114" s="148"/>
      <c r="AH114" s="148"/>
      <c r="AI114" s="148"/>
    </row>
    <row r="115" spans="1:35" s="145" customFormat="1" x14ac:dyDescent="0.2">
      <c r="A115" s="160">
        <v>420</v>
      </c>
      <c r="B115" s="144">
        <v>420049176</v>
      </c>
      <c r="C115" s="161" t="s">
        <v>30</v>
      </c>
      <c r="D115" s="144">
        <v>49</v>
      </c>
      <c r="E115" s="144">
        <v>176</v>
      </c>
      <c r="F115" s="161" t="s">
        <v>742</v>
      </c>
      <c r="G115" s="180" t="str">
        <f t="shared" si="11"/>
        <v>yes</v>
      </c>
      <c r="H115" s="181">
        <f t="shared" si="12"/>
        <v>0.42859999999999998</v>
      </c>
      <c r="I115" s="184">
        <v>1</v>
      </c>
      <c r="J115" s="176">
        <v>11</v>
      </c>
      <c r="K115" s="181">
        <f t="shared" si="17"/>
        <v>9.0899999999999995E-2</v>
      </c>
      <c r="L115" s="161"/>
      <c r="M115" s="187">
        <f t="shared" si="13"/>
        <v>0.37640000000000001</v>
      </c>
      <c r="N115" s="162">
        <f t="shared" si="14"/>
        <v>0.37040000000000001</v>
      </c>
      <c r="O115" s="188">
        <f t="shared" si="15"/>
        <v>7</v>
      </c>
      <c r="P115" s="161"/>
      <c r="Q115" s="192">
        <f t="shared" si="18"/>
        <v>0.42859999999999998</v>
      </c>
      <c r="R115" s="174">
        <f t="shared" si="19"/>
        <v>5</v>
      </c>
      <c r="S115" s="174">
        <f t="shared" si="20"/>
        <v>4</v>
      </c>
      <c r="T115" s="175" t="str">
        <f t="shared" si="16"/>
        <v>cha16</v>
      </c>
      <c r="U115" s="193">
        <f t="shared" si="21"/>
        <v>1</v>
      </c>
      <c r="V115" s="148"/>
      <c r="W115" s="148"/>
      <c r="X115" s="148"/>
      <c r="Y115" s="148"/>
      <c r="Z115" s="148"/>
      <c r="AA115" s="148"/>
      <c r="AB115" s="148"/>
      <c r="AC115" s="148"/>
      <c r="AD115" s="148"/>
      <c r="AE115" s="148"/>
      <c r="AF115" s="148"/>
      <c r="AG115" s="148"/>
      <c r="AH115" s="148"/>
      <c r="AI115" s="148"/>
    </row>
    <row r="116" spans="1:35" s="145" customFormat="1" x14ac:dyDescent="0.2">
      <c r="A116" s="160">
        <v>420</v>
      </c>
      <c r="B116" s="144">
        <v>420049181</v>
      </c>
      <c r="C116" s="161" t="s">
        <v>30</v>
      </c>
      <c r="D116" s="144">
        <v>49</v>
      </c>
      <c r="E116" s="144">
        <v>181</v>
      </c>
      <c r="F116" s="161" t="s">
        <v>747</v>
      </c>
      <c r="G116" s="180" t="str">
        <f t="shared" si="11"/>
        <v>yes</v>
      </c>
      <c r="H116" s="181">
        <f t="shared" si="12"/>
        <v>0</v>
      </c>
      <c r="I116" s="184">
        <v>1</v>
      </c>
      <c r="J116" s="176">
        <v>1</v>
      </c>
      <c r="K116" s="181">
        <f t="shared" si="17"/>
        <v>1</v>
      </c>
      <c r="L116" s="161"/>
      <c r="M116" s="187">
        <f t="shared" si="13"/>
        <v>0.46789999999999998</v>
      </c>
      <c r="N116" s="162">
        <f t="shared" si="14"/>
        <v>0.4466</v>
      </c>
      <c r="O116" s="188">
        <f t="shared" si="15"/>
        <v>9</v>
      </c>
      <c r="P116" s="161"/>
      <c r="Q116" s="192">
        <f t="shared" si="18"/>
        <v>1</v>
      </c>
      <c r="R116" s="174">
        <f t="shared" si="19"/>
        <v>1</v>
      </c>
      <c r="S116" s="174">
        <f t="shared" si="20"/>
        <v>0</v>
      </c>
      <c r="T116" s="175" t="str">
        <f t="shared" si="16"/>
        <v>cha22</v>
      </c>
      <c r="U116" s="193">
        <f t="shared" si="21"/>
        <v>1</v>
      </c>
      <c r="V116" s="148"/>
      <c r="W116" s="148"/>
      <c r="X116" s="148"/>
      <c r="Y116" s="148"/>
      <c r="Z116" s="148"/>
      <c r="AA116" s="148"/>
      <c r="AB116" s="148"/>
      <c r="AC116" s="148"/>
      <c r="AD116" s="148"/>
      <c r="AE116" s="148"/>
      <c r="AF116" s="148"/>
      <c r="AG116" s="148"/>
      <c r="AH116" s="148"/>
      <c r="AI116" s="148"/>
    </row>
    <row r="117" spans="1:35" s="145" customFormat="1" x14ac:dyDescent="0.2">
      <c r="A117" s="160">
        <v>420</v>
      </c>
      <c r="B117" s="144">
        <v>420049199</v>
      </c>
      <c r="C117" s="161" t="s">
        <v>30</v>
      </c>
      <c r="D117" s="144">
        <v>49</v>
      </c>
      <c r="E117" s="144">
        <v>199</v>
      </c>
      <c r="F117" s="161" t="s">
        <v>765</v>
      </c>
      <c r="G117" s="180" t="str">
        <f t="shared" si="11"/>
        <v/>
      </c>
      <c r="H117" s="181" t="str">
        <f t="shared" si="12"/>
        <v/>
      </c>
      <c r="I117" s="184">
        <v>2</v>
      </c>
      <c r="J117" s="176">
        <v>2</v>
      </c>
      <c r="K117" s="181">
        <f t="shared" si="17"/>
        <v>1</v>
      </c>
      <c r="L117" s="161"/>
      <c r="M117" s="187">
        <f t="shared" si="13"/>
        <v>8.2100000000000006E-2</v>
      </c>
      <c r="N117" s="162">
        <f t="shared" si="14"/>
        <v>7.2800000000000004E-2</v>
      </c>
      <c r="O117" s="188">
        <f t="shared" si="15"/>
        <v>2</v>
      </c>
      <c r="P117" s="161"/>
      <c r="Q117" s="192">
        <f t="shared" si="18"/>
        <v>1</v>
      </c>
      <c r="R117" s="174">
        <f t="shared" si="19"/>
        <v>2</v>
      </c>
      <c r="S117" s="174">
        <f t="shared" si="20"/>
        <v>0</v>
      </c>
      <c r="T117" s="175" t="str">
        <f t="shared" si="16"/>
        <v>cha22</v>
      </c>
      <c r="U117" s="193">
        <f t="shared" si="21"/>
        <v>3</v>
      </c>
      <c r="V117" s="148"/>
      <c r="W117" s="148"/>
      <c r="X117" s="148"/>
      <c r="Y117" s="148"/>
      <c r="Z117" s="148"/>
      <c r="AA117" s="148"/>
      <c r="AB117" s="148"/>
      <c r="AC117" s="148"/>
      <c r="AD117" s="148"/>
      <c r="AE117" s="148"/>
      <c r="AF117" s="148"/>
      <c r="AG117" s="148"/>
      <c r="AH117" s="148"/>
      <c r="AI117" s="148"/>
    </row>
    <row r="118" spans="1:35" s="145" customFormat="1" x14ac:dyDescent="0.2">
      <c r="A118" s="160">
        <v>420</v>
      </c>
      <c r="B118" s="144">
        <v>420049243</v>
      </c>
      <c r="C118" s="161" t="s">
        <v>30</v>
      </c>
      <c r="D118" s="144">
        <v>49</v>
      </c>
      <c r="E118" s="144">
        <v>243</v>
      </c>
      <c r="F118" s="161" t="s">
        <v>809</v>
      </c>
      <c r="G118" s="180" t="str">
        <f t="shared" si="11"/>
        <v>yes</v>
      </c>
      <c r="H118" s="181">
        <f t="shared" si="12"/>
        <v>0</v>
      </c>
      <c r="I118" s="184">
        <v>2</v>
      </c>
      <c r="J118" s="176">
        <v>3</v>
      </c>
      <c r="K118" s="181">
        <f t="shared" si="17"/>
        <v>0.66669999999999996</v>
      </c>
      <c r="L118" s="161"/>
      <c r="M118" s="187">
        <f t="shared" si="13"/>
        <v>0.52959999999999996</v>
      </c>
      <c r="N118" s="162">
        <f t="shared" si="14"/>
        <v>0.42309999999999998</v>
      </c>
      <c r="O118" s="188">
        <f t="shared" si="15"/>
        <v>9</v>
      </c>
      <c r="P118" s="161"/>
      <c r="Q118" s="192">
        <f t="shared" si="18"/>
        <v>0.66669999999999996</v>
      </c>
      <c r="R118" s="174">
        <f t="shared" si="19"/>
        <v>2</v>
      </c>
      <c r="S118" s="174">
        <f t="shared" si="20"/>
        <v>0</v>
      </c>
      <c r="T118" s="175" t="str">
        <f t="shared" si="16"/>
        <v>cha22</v>
      </c>
      <c r="U118" s="193">
        <f t="shared" si="21"/>
        <v>1</v>
      </c>
      <c r="V118" s="148"/>
      <c r="W118" s="148"/>
      <c r="X118" s="148"/>
      <c r="Y118" s="148"/>
      <c r="Z118" s="148"/>
      <c r="AA118" s="148"/>
      <c r="AB118" s="148"/>
      <c r="AC118" s="148"/>
      <c r="AD118" s="148"/>
      <c r="AE118" s="148"/>
      <c r="AF118" s="148"/>
      <c r="AG118" s="148"/>
      <c r="AH118" s="148"/>
      <c r="AI118" s="148"/>
    </row>
    <row r="119" spans="1:35" s="145" customFormat="1" x14ac:dyDescent="0.2">
      <c r="A119" s="160">
        <v>420</v>
      </c>
      <c r="B119" s="144">
        <v>420049244</v>
      </c>
      <c r="C119" s="161" t="s">
        <v>30</v>
      </c>
      <c r="D119" s="144">
        <v>49</v>
      </c>
      <c r="E119" s="144">
        <v>244</v>
      </c>
      <c r="F119" s="161" t="s">
        <v>810</v>
      </c>
      <c r="G119" s="180" t="str">
        <f t="shared" si="11"/>
        <v>yes</v>
      </c>
      <c r="H119" s="181">
        <f t="shared" si="12"/>
        <v>0</v>
      </c>
      <c r="I119" s="184">
        <v>2</v>
      </c>
      <c r="J119" s="176">
        <v>4</v>
      </c>
      <c r="K119" s="181">
        <f t="shared" si="17"/>
        <v>0.5</v>
      </c>
      <c r="L119" s="161"/>
      <c r="M119" s="187">
        <f t="shared" si="13"/>
        <v>0.53569999999999995</v>
      </c>
      <c r="N119" s="162">
        <f t="shared" si="14"/>
        <v>0.53939999999999999</v>
      </c>
      <c r="O119" s="188">
        <f t="shared" si="15"/>
        <v>10</v>
      </c>
      <c r="P119" s="161"/>
      <c r="Q119" s="192">
        <f t="shared" si="18"/>
        <v>0.5</v>
      </c>
      <c r="R119" s="174">
        <f t="shared" si="19"/>
        <v>2</v>
      </c>
      <c r="S119" s="174">
        <f t="shared" si="20"/>
        <v>0</v>
      </c>
      <c r="T119" s="175" t="str">
        <f t="shared" si="16"/>
        <v>cha22</v>
      </c>
      <c r="U119" s="193">
        <f t="shared" si="21"/>
        <v>1</v>
      </c>
      <c r="V119" s="148"/>
      <c r="W119" s="148"/>
      <c r="X119" s="148"/>
      <c r="Y119" s="148"/>
      <c r="Z119" s="148"/>
      <c r="AA119" s="148"/>
      <c r="AB119" s="148"/>
      <c r="AC119" s="148"/>
      <c r="AD119" s="148"/>
      <c r="AE119" s="148"/>
      <c r="AF119" s="148"/>
      <c r="AG119" s="148"/>
      <c r="AH119" s="148"/>
      <c r="AI119" s="148"/>
    </row>
    <row r="120" spans="1:35" s="145" customFormat="1" x14ac:dyDescent="0.2">
      <c r="A120" s="160">
        <v>420</v>
      </c>
      <c r="B120" s="144">
        <v>420049248</v>
      </c>
      <c r="C120" s="161" t="s">
        <v>30</v>
      </c>
      <c r="D120" s="144">
        <v>49</v>
      </c>
      <c r="E120" s="144">
        <v>248</v>
      </c>
      <c r="F120" s="161" t="s">
        <v>814</v>
      </c>
      <c r="G120" s="180" t="str">
        <f t="shared" si="11"/>
        <v>yes</v>
      </c>
      <c r="H120" s="181">
        <f t="shared" si="12"/>
        <v>0</v>
      </c>
      <c r="I120" s="184">
        <v>0</v>
      </c>
      <c r="J120" s="176">
        <v>7</v>
      </c>
      <c r="K120" s="181">
        <f t="shared" si="17"/>
        <v>0</v>
      </c>
      <c r="L120" s="161"/>
      <c r="M120" s="187">
        <f t="shared" si="13"/>
        <v>0.78469999999999995</v>
      </c>
      <c r="N120" s="162">
        <f t="shared" si="14"/>
        <v>0.58950000000000002</v>
      </c>
      <c r="O120" s="188">
        <f t="shared" si="15"/>
        <v>12</v>
      </c>
      <c r="P120" s="161"/>
      <c r="Q120" s="192">
        <f t="shared" si="18"/>
        <v>0</v>
      </c>
      <c r="R120" s="174">
        <f t="shared" si="19"/>
        <v>0</v>
      </c>
      <c r="S120" s="174">
        <f t="shared" si="20"/>
        <v>0</v>
      </c>
      <c r="T120" s="175" t="str">
        <f t="shared" si="16"/>
        <v>cha16</v>
      </c>
      <c r="U120" s="193">
        <f t="shared" si="21"/>
        <v>1</v>
      </c>
      <c r="V120" s="148"/>
      <c r="W120" s="148"/>
      <c r="X120" s="148"/>
      <c r="Y120" s="148"/>
      <c r="Z120" s="148"/>
      <c r="AA120" s="148"/>
      <c r="AB120" s="148"/>
      <c r="AC120" s="148"/>
      <c r="AD120" s="148"/>
      <c r="AE120" s="148"/>
      <c r="AF120" s="148"/>
      <c r="AG120" s="148"/>
      <c r="AH120" s="148"/>
      <c r="AI120" s="148"/>
    </row>
    <row r="121" spans="1:35" s="145" customFormat="1" x14ac:dyDescent="0.2">
      <c r="A121" s="160">
        <v>420</v>
      </c>
      <c r="B121" s="144">
        <v>420049262</v>
      </c>
      <c r="C121" s="161" t="s">
        <v>30</v>
      </c>
      <c r="D121" s="144">
        <v>49</v>
      </c>
      <c r="E121" s="144">
        <v>262</v>
      </c>
      <c r="F121" s="161" t="s">
        <v>828</v>
      </c>
      <c r="G121" s="180" t="str">
        <f t="shared" si="11"/>
        <v>yes</v>
      </c>
      <c r="H121" s="181">
        <f t="shared" si="12"/>
        <v>1</v>
      </c>
      <c r="I121" s="184">
        <v>1</v>
      </c>
      <c r="J121" s="176">
        <v>1</v>
      </c>
      <c r="K121" s="181">
        <f t="shared" si="17"/>
        <v>1</v>
      </c>
      <c r="L121" s="161"/>
      <c r="M121" s="187">
        <f t="shared" si="13"/>
        <v>0.32079999999999997</v>
      </c>
      <c r="N121" s="162">
        <f t="shared" si="14"/>
        <v>0.38129999999999997</v>
      </c>
      <c r="O121" s="188">
        <f t="shared" si="15"/>
        <v>7</v>
      </c>
      <c r="P121" s="161"/>
      <c r="Q121" s="192">
        <f t="shared" si="18"/>
        <v>1</v>
      </c>
      <c r="R121" s="174">
        <f t="shared" si="19"/>
        <v>1</v>
      </c>
      <c r="S121" s="174">
        <f t="shared" si="20"/>
        <v>0</v>
      </c>
      <c r="T121" s="175" t="str">
        <f t="shared" si="16"/>
        <v>cha16</v>
      </c>
      <c r="U121" s="193">
        <f t="shared" si="21"/>
        <v>1</v>
      </c>
      <c r="V121" s="148"/>
      <c r="W121" s="148"/>
      <c r="X121" s="148"/>
      <c r="Y121" s="148"/>
      <c r="Z121" s="148"/>
      <c r="AA121" s="148"/>
      <c r="AB121" s="148"/>
      <c r="AC121" s="148"/>
      <c r="AD121" s="148"/>
      <c r="AE121" s="148"/>
      <c r="AF121" s="148"/>
      <c r="AG121" s="148"/>
      <c r="AH121" s="148"/>
      <c r="AI121" s="148"/>
    </row>
    <row r="122" spans="1:35" s="145" customFormat="1" x14ac:dyDescent="0.2">
      <c r="A122" s="160">
        <v>420</v>
      </c>
      <c r="B122" s="144">
        <v>420049274</v>
      </c>
      <c r="C122" s="161" t="s">
        <v>30</v>
      </c>
      <c r="D122" s="144">
        <v>49</v>
      </c>
      <c r="E122" s="144">
        <v>274</v>
      </c>
      <c r="F122" s="161" t="s">
        <v>840</v>
      </c>
      <c r="G122" s="180" t="str">
        <f t="shared" si="11"/>
        <v>yes</v>
      </c>
      <c r="H122" s="181">
        <f t="shared" si="12"/>
        <v>0.75</v>
      </c>
      <c r="I122" s="184">
        <v>0</v>
      </c>
      <c r="J122" s="176">
        <v>2</v>
      </c>
      <c r="K122" s="181">
        <f t="shared" si="17"/>
        <v>0</v>
      </c>
      <c r="L122" s="161"/>
      <c r="M122" s="187">
        <f t="shared" si="13"/>
        <v>0.66510000000000002</v>
      </c>
      <c r="N122" s="162">
        <f t="shared" si="14"/>
        <v>0.48820000000000002</v>
      </c>
      <c r="O122" s="188">
        <f t="shared" si="15"/>
        <v>10</v>
      </c>
      <c r="P122" s="161"/>
      <c r="Q122" s="192">
        <f t="shared" si="18"/>
        <v>0.75</v>
      </c>
      <c r="R122" s="174">
        <f t="shared" si="19"/>
        <v>2</v>
      </c>
      <c r="S122" s="174">
        <f t="shared" si="20"/>
        <v>2</v>
      </c>
      <c r="T122" s="175" t="str">
        <f t="shared" si="16"/>
        <v>cha16</v>
      </c>
      <c r="U122" s="193">
        <f t="shared" si="21"/>
        <v>1</v>
      </c>
      <c r="V122" s="148"/>
      <c r="W122" s="148"/>
      <c r="X122" s="148"/>
      <c r="Y122" s="148"/>
      <c r="Z122" s="148"/>
      <c r="AA122" s="148"/>
      <c r="AB122" s="148"/>
      <c r="AC122" s="148"/>
      <c r="AD122" s="148"/>
      <c r="AE122" s="148"/>
      <c r="AF122" s="148"/>
      <c r="AG122" s="148"/>
      <c r="AH122" s="148"/>
      <c r="AI122" s="148"/>
    </row>
    <row r="123" spans="1:35" s="145" customFormat="1" x14ac:dyDescent="0.2">
      <c r="A123" s="160">
        <v>420</v>
      </c>
      <c r="B123" s="144">
        <v>420049284</v>
      </c>
      <c r="C123" s="161" t="s">
        <v>30</v>
      </c>
      <c r="D123" s="144">
        <v>49</v>
      </c>
      <c r="E123" s="144">
        <v>284</v>
      </c>
      <c r="F123" s="161" t="s">
        <v>850</v>
      </c>
      <c r="G123" s="180" t="str">
        <f t="shared" si="11"/>
        <v/>
      </c>
      <c r="H123" s="181" t="str">
        <f t="shared" si="12"/>
        <v/>
      </c>
      <c r="I123" s="184">
        <v>0</v>
      </c>
      <c r="J123" s="176">
        <v>1</v>
      </c>
      <c r="K123" s="181">
        <f t="shared" si="17"/>
        <v>0</v>
      </c>
      <c r="L123" s="161"/>
      <c r="M123" s="187">
        <f t="shared" si="13"/>
        <v>0.24260000000000001</v>
      </c>
      <c r="N123" s="162">
        <f t="shared" si="14"/>
        <v>0.2117</v>
      </c>
      <c r="O123" s="188">
        <f t="shared" si="15"/>
        <v>5</v>
      </c>
      <c r="P123" s="161"/>
      <c r="Q123" s="192">
        <f t="shared" si="18"/>
        <v>0</v>
      </c>
      <c r="R123" s="174">
        <f t="shared" si="19"/>
        <v>0</v>
      </c>
      <c r="S123" s="174">
        <f t="shared" si="20"/>
        <v>0</v>
      </c>
      <c r="T123" s="175" t="str">
        <f t="shared" si="16"/>
        <v>cha22</v>
      </c>
      <c r="U123" s="193">
        <f t="shared" si="21"/>
        <v>3</v>
      </c>
      <c r="V123" s="148"/>
      <c r="W123" s="148"/>
      <c r="X123" s="148"/>
      <c r="Y123" s="148"/>
      <c r="Z123" s="148"/>
      <c r="AA123" s="148"/>
      <c r="AB123" s="148"/>
      <c r="AC123" s="148"/>
      <c r="AD123" s="148"/>
      <c r="AE123" s="148"/>
      <c r="AF123" s="148"/>
      <c r="AG123" s="148"/>
      <c r="AH123" s="148"/>
      <c r="AI123" s="148"/>
    </row>
    <row r="124" spans="1:35" s="145" customFormat="1" x14ac:dyDescent="0.2">
      <c r="A124" s="160">
        <v>420</v>
      </c>
      <c r="B124" s="144">
        <v>420049295</v>
      </c>
      <c r="C124" s="161" t="s">
        <v>30</v>
      </c>
      <c r="D124" s="144">
        <v>49</v>
      </c>
      <c r="E124" s="144">
        <v>295</v>
      </c>
      <c r="F124" s="161" t="s">
        <v>861</v>
      </c>
      <c r="G124" s="180" t="str">
        <f t="shared" si="11"/>
        <v/>
      </c>
      <c r="H124" s="181" t="str">
        <f t="shared" si="12"/>
        <v/>
      </c>
      <c r="I124" s="184">
        <v>1</v>
      </c>
      <c r="J124" s="176">
        <v>1</v>
      </c>
      <c r="K124" s="181">
        <f t="shared" si="17"/>
        <v>1</v>
      </c>
      <c r="L124" s="161"/>
      <c r="M124" s="187">
        <f t="shared" si="13"/>
        <v>0.19889999999999999</v>
      </c>
      <c r="N124" s="162">
        <f t="shared" si="14"/>
        <v>0.192</v>
      </c>
      <c r="O124" s="188">
        <f t="shared" si="15"/>
        <v>4</v>
      </c>
      <c r="P124" s="161"/>
      <c r="Q124" s="192">
        <f t="shared" si="18"/>
        <v>1</v>
      </c>
      <c r="R124" s="174">
        <f t="shared" si="19"/>
        <v>1</v>
      </c>
      <c r="S124" s="174">
        <f t="shared" si="20"/>
        <v>0</v>
      </c>
      <c r="T124" s="175" t="str">
        <f t="shared" si="16"/>
        <v>cha22</v>
      </c>
      <c r="U124" s="193">
        <f t="shared" si="21"/>
        <v>3</v>
      </c>
      <c r="V124" s="148"/>
      <c r="W124" s="148"/>
      <c r="X124" s="148"/>
      <c r="Y124" s="148"/>
      <c r="Z124" s="148"/>
      <c r="AA124" s="148"/>
      <c r="AB124" s="148"/>
      <c r="AC124" s="148"/>
      <c r="AD124" s="148"/>
      <c r="AE124" s="148"/>
      <c r="AF124" s="148"/>
      <c r="AG124" s="148"/>
      <c r="AH124" s="148"/>
      <c r="AI124" s="148"/>
    </row>
    <row r="125" spans="1:35" s="145" customFormat="1" x14ac:dyDescent="0.2">
      <c r="A125" s="160">
        <v>420</v>
      </c>
      <c r="B125" s="144">
        <v>420049314</v>
      </c>
      <c r="C125" s="161" t="s">
        <v>30</v>
      </c>
      <c r="D125" s="144">
        <v>49</v>
      </c>
      <c r="E125" s="144">
        <v>314</v>
      </c>
      <c r="F125" s="161" t="s">
        <v>880</v>
      </c>
      <c r="G125" s="180" t="str">
        <f t="shared" si="11"/>
        <v/>
      </c>
      <c r="H125" s="181" t="str">
        <f t="shared" si="12"/>
        <v/>
      </c>
      <c r="I125" s="184">
        <v>2</v>
      </c>
      <c r="J125" s="176">
        <v>2</v>
      </c>
      <c r="K125" s="181">
        <f t="shared" si="17"/>
        <v>1</v>
      </c>
      <c r="L125" s="161"/>
      <c r="M125" s="187">
        <f t="shared" si="13"/>
        <v>0.27339999999999998</v>
      </c>
      <c r="N125" s="162">
        <f t="shared" si="14"/>
        <v>0.33950000000000002</v>
      </c>
      <c r="O125" s="188">
        <f t="shared" si="15"/>
        <v>6</v>
      </c>
      <c r="P125" s="161"/>
      <c r="Q125" s="192">
        <f t="shared" si="18"/>
        <v>1</v>
      </c>
      <c r="R125" s="174">
        <f t="shared" si="19"/>
        <v>2</v>
      </c>
      <c r="S125" s="174">
        <f t="shared" si="20"/>
        <v>0</v>
      </c>
      <c r="T125" s="175" t="str">
        <f t="shared" si="16"/>
        <v>cha22</v>
      </c>
      <c r="U125" s="193">
        <f t="shared" si="21"/>
        <v>3</v>
      </c>
      <c r="V125" s="148"/>
      <c r="W125" s="148"/>
      <c r="X125" s="148"/>
      <c r="Y125" s="148"/>
      <c r="Z125" s="148"/>
      <c r="AA125" s="148"/>
      <c r="AB125" s="148"/>
      <c r="AC125" s="148"/>
      <c r="AD125" s="148"/>
      <c r="AE125" s="148"/>
      <c r="AF125" s="148"/>
      <c r="AG125" s="148"/>
      <c r="AH125" s="148"/>
      <c r="AI125" s="148"/>
    </row>
    <row r="126" spans="1:35" s="145" customFormat="1" x14ac:dyDescent="0.2">
      <c r="A126" s="160">
        <v>420</v>
      </c>
      <c r="B126" s="144">
        <v>420049321</v>
      </c>
      <c r="C126" s="161" t="s">
        <v>30</v>
      </c>
      <c r="D126" s="144">
        <v>49</v>
      </c>
      <c r="E126" s="144">
        <v>321</v>
      </c>
      <c r="F126" s="161" t="s">
        <v>887</v>
      </c>
      <c r="G126" s="180" t="str">
        <f t="shared" si="11"/>
        <v/>
      </c>
      <c r="H126" s="181" t="str">
        <f t="shared" si="12"/>
        <v/>
      </c>
      <c r="I126" s="184">
        <v>0</v>
      </c>
      <c r="J126" s="176">
        <v>2</v>
      </c>
      <c r="K126" s="181">
        <f t="shared" si="17"/>
        <v>0</v>
      </c>
      <c r="L126" s="161"/>
      <c r="M126" s="187">
        <f t="shared" si="13"/>
        <v>0.10630000000000001</v>
      </c>
      <c r="N126" s="162">
        <f t="shared" si="14"/>
        <v>0.1366</v>
      </c>
      <c r="O126" s="188">
        <f t="shared" si="15"/>
        <v>3</v>
      </c>
      <c r="P126" s="161"/>
      <c r="Q126" s="192">
        <f t="shared" si="18"/>
        <v>0</v>
      </c>
      <c r="R126" s="174">
        <f t="shared" si="19"/>
        <v>0</v>
      </c>
      <c r="S126" s="174">
        <f t="shared" si="20"/>
        <v>0</v>
      </c>
      <c r="T126" s="175" t="str">
        <f t="shared" si="16"/>
        <v>cha22</v>
      </c>
      <c r="U126" s="193">
        <f t="shared" si="21"/>
        <v>3</v>
      </c>
      <c r="V126" s="148"/>
      <c r="W126" s="148"/>
      <c r="X126" s="148"/>
      <c r="Y126" s="148"/>
      <c r="Z126" s="148"/>
      <c r="AA126" s="148"/>
      <c r="AB126" s="148"/>
      <c r="AC126" s="148"/>
      <c r="AD126" s="148"/>
      <c r="AE126" s="148"/>
      <c r="AF126" s="148"/>
      <c r="AG126" s="148"/>
      <c r="AH126" s="148"/>
      <c r="AI126" s="148"/>
    </row>
    <row r="127" spans="1:35" s="145" customFormat="1" x14ac:dyDescent="0.2">
      <c r="A127" s="160">
        <v>420</v>
      </c>
      <c r="B127" s="144">
        <v>420049347</v>
      </c>
      <c r="C127" s="161" t="s">
        <v>30</v>
      </c>
      <c r="D127" s="144">
        <v>49</v>
      </c>
      <c r="E127" s="144">
        <v>347</v>
      </c>
      <c r="F127" s="161" t="s">
        <v>454</v>
      </c>
      <c r="G127" s="180" t="str">
        <f t="shared" si="11"/>
        <v/>
      </c>
      <c r="H127" s="181" t="str">
        <f t="shared" si="12"/>
        <v/>
      </c>
      <c r="I127" s="184">
        <v>0</v>
      </c>
      <c r="J127" s="176">
        <v>1</v>
      </c>
      <c r="K127" s="181">
        <f t="shared" si="17"/>
        <v>0</v>
      </c>
      <c r="L127" s="161"/>
      <c r="M127" s="187">
        <f t="shared" si="13"/>
        <v>0.29399999999999998</v>
      </c>
      <c r="N127" s="162">
        <f t="shared" si="14"/>
        <v>0.34260000000000002</v>
      </c>
      <c r="O127" s="188">
        <f t="shared" si="15"/>
        <v>6</v>
      </c>
      <c r="P127" s="161"/>
      <c r="Q127" s="192">
        <f t="shared" si="18"/>
        <v>0</v>
      </c>
      <c r="R127" s="174">
        <f t="shared" si="19"/>
        <v>0</v>
      </c>
      <c r="S127" s="174">
        <f t="shared" si="20"/>
        <v>0</v>
      </c>
      <c r="T127" s="175" t="str">
        <f t="shared" si="16"/>
        <v>cha22</v>
      </c>
      <c r="U127" s="193">
        <f t="shared" si="21"/>
        <v>3</v>
      </c>
      <c r="V127" s="148"/>
      <c r="W127" s="148"/>
      <c r="X127" s="148"/>
      <c r="Y127" s="148"/>
      <c r="Z127" s="148"/>
      <c r="AA127" s="148"/>
      <c r="AB127" s="148"/>
      <c r="AC127" s="148"/>
      <c r="AD127" s="148"/>
      <c r="AE127" s="148"/>
      <c r="AF127" s="148"/>
      <c r="AG127" s="148"/>
      <c r="AH127" s="148"/>
      <c r="AI127" s="148"/>
    </row>
    <row r="128" spans="1:35" s="145" customFormat="1" x14ac:dyDescent="0.2">
      <c r="A128" s="160">
        <v>420</v>
      </c>
      <c r="B128" s="144">
        <v>420049348</v>
      </c>
      <c r="C128" s="161" t="s">
        <v>30</v>
      </c>
      <c r="D128" s="144">
        <v>49</v>
      </c>
      <c r="E128" s="144">
        <v>348</v>
      </c>
      <c r="F128" s="161" t="s">
        <v>913</v>
      </c>
      <c r="G128" s="180" t="str">
        <f t="shared" si="11"/>
        <v/>
      </c>
      <c r="H128" s="181" t="str">
        <f t="shared" si="12"/>
        <v/>
      </c>
      <c r="I128" s="184">
        <v>1</v>
      </c>
      <c r="J128" s="176">
        <v>1</v>
      </c>
      <c r="K128" s="181">
        <f t="shared" si="17"/>
        <v>1</v>
      </c>
      <c r="L128" s="161"/>
      <c r="M128" s="187">
        <f t="shared" si="13"/>
        <v>0.71579999999999999</v>
      </c>
      <c r="N128" s="162">
        <f t="shared" si="14"/>
        <v>0.65400000000000003</v>
      </c>
      <c r="O128" s="188">
        <f t="shared" si="15"/>
        <v>11</v>
      </c>
      <c r="P128" s="161"/>
      <c r="Q128" s="192">
        <f t="shared" si="18"/>
        <v>1</v>
      </c>
      <c r="R128" s="174">
        <f t="shared" si="19"/>
        <v>1</v>
      </c>
      <c r="S128" s="174">
        <f t="shared" si="20"/>
        <v>0</v>
      </c>
      <c r="T128" s="175" t="str">
        <f t="shared" si="16"/>
        <v>cha22</v>
      </c>
      <c r="U128" s="193">
        <f t="shared" si="21"/>
        <v>2</v>
      </c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</row>
    <row r="129" spans="1:35" s="145" customFormat="1" x14ac:dyDescent="0.2">
      <c r="A129" s="160">
        <v>420</v>
      </c>
      <c r="B129" s="144">
        <v>420049616</v>
      </c>
      <c r="C129" s="161" t="s">
        <v>30</v>
      </c>
      <c r="D129" s="144">
        <v>49</v>
      </c>
      <c r="E129" s="144">
        <v>616</v>
      </c>
      <c r="F129" s="161" t="s">
        <v>465</v>
      </c>
      <c r="G129" s="180" t="str">
        <f t="shared" si="11"/>
        <v/>
      </c>
      <c r="H129" s="181" t="str">
        <f t="shared" si="12"/>
        <v/>
      </c>
      <c r="I129" s="184">
        <v>0</v>
      </c>
      <c r="J129" s="176">
        <v>1</v>
      </c>
      <c r="K129" s="181">
        <f t="shared" si="17"/>
        <v>0</v>
      </c>
      <c r="L129" s="161"/>
      <c r="M129" s="187">
        <f t="shared" si="13"/>
        <v>0.33529999999999999</v>
      </c>
      <c r="N129" s="162">
        <f t="shared" si="14"/>
        <v>0.2893</v>
      </c>
      <c r="O129" s="188">
        <f t="shared" si="15"/>
        <v>6</v>
      </c>
      <c r="P129" s="161"/>
      <c r="Q129" s="192">
        <f t="shared" si="18"/>
        <v>0</v>
      </c>
      <c r="R129" s="174">
        <f t="shared" si="19"/>
        <v>0</v>
      </c>
      <c r="S129" s="174">
        <f t="shared" si="20"/>
        <v>0</v>
      </c>
      <c r="T129" s="175" t="str">
        <f t="shared" si="16"/>
        <v>cha22</v>
      </c>
      <c r="U129" s="193">
        <f t="shared" si="21"/>
        <v>3</v>
      </c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</row>
    <row r="130" spans="1:35" s="145" customFormat="1" x14ac:dyDescent="0.2">
      <c r="A130" s="160">
        <v>426</v>
      </c>
      <c r="B130" s="144">
        <v>426149128</v>
      </c>
      <c r="C130" s="161" t="s">
        <v>31</v>
      </c>
      <c r="D130" s="144">
        <v>149</v>
      </c>
      <c r="E130" s="144">
        <v>128</v>
      </c>
      <c r="F130" s="161" t="s">
        <v>693</v>
      </c>
      <c r="G130" s="180" t="str">
        <f t="shared" si="11"/>
        <v>yes</v>
      </c>
      <c r="H130" s="181">
        <f t="shared" si="12"/>
        <v>1</v>
      </c>
      <c r="I130" s="184">
        <v>8</v>
      </c>
      <c r="J130" s="176">
        <v>13</v>
      </c>
      <c r="K130" s="181">
        <f t="shared" si="17"/>
        <v>0.61539999999999995</v>
      </c>
      <c r="L130" s="161"/>
      <c r="M130" s="187">
        <f t="shared" si="13"/>
        <v>0.49669999999999997</v>
      </c>
      <c r="N130" s="162">
        <f t="shared" si="14"/>
        <v>0.54890000000000005</v>
      </c>
      <c r="O130" s="188">
        <f t="shared" si="15"/>
        <v>10</v>
      </c>
      <c r="P130" s="161"/>
      <c r="Q130" s="192">
        <f t="shared" si="18"/>
        <v>1</v>
      </c>
      <c r="R130" s="174">
        <f t="shared" si="19"/>
        <v>13</v>
      </c>
      <c r="S130" s="174">
        <f t="shared" si="20"/>
        <v>5</v>
      </c>
      <c r="T130" s="175" t="str">
        <f t="shared" si="16"/>
        <v>cha16</v>
      </c>
      <c r="U130" s="193">
        <f t="shared" si="21"/>
        <v>1</v>
      </c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</row>
    <row r="131" spans="1:35" s="145" customFormat="1" x14ac:dyDescent="0.2">
      <c r="A131" s="160">
        <v>426</v>
      </c>
      <c r="B131" s="144">
        <v>426149149</v>
      </c>
      <c r="C131" s="161" t="s">
        <v>31</v>
      </c>
      <c r="D131" s="144">
        <v>149</v>
      </c>
      <c r="E131" s="144">
        <v>149</v>
      </c>
      <c r="F131" s="161" t="s">
        <v>715</v>
      </c>
      <c r="G131" s="180" t="str">
        <f t="shared" si="11"/>
        <v>yes</v>
      </c>
      <c r="H131" s="181">
        <f t="shared" si="12"/>
        <v>0.8448</v>
      </c>
      <c r="I131" s="184">
        <v>247</v>
      </c>
      <c r="J131" s="176">
        <v>353</v>
      </c>
      <c r="K131" s="181">
        <f t="shared" si="17"/>
        <v>0.69969999999999999</v>
      </c>
      <c r="L131" s="161"/>
      <c r="M131" s="187">
        <f t="shared" si="13"/>
        <v>0.91359999999999997</v>
      </c>
      <c r="N131" s="162">
        <f t="shared" si="14"/>
        <v>0.81120000000000003</v>
      </c>
      <c r="O131" s="188">
        <f t="shared" si="15"/>
        <v>12</v>
      </c>
      <c r="P131" s="161"/>
      <c r="Q131" s="192">
        <f t="shared" si="18"/>
        <v>0.8448</v>
      </c>
      <c r="R131" s="174">
        <f t="shared" si="19"/>
        <v>298</v>
      </c>
      <c r="S131" s="174">
        <f t="shared" si="20"/>
        <v>51</v>
      </c>
      <c r="T131" s="175" t="str">
        <f t="shared" si="16"/>
        <v>cha16</v>
      </c>
      <c r="U131" s="193">
        <f t="shared" si="21"/>
        <v>1</v>
      </c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</row>
    <row r="132" spans="1:35" s="145" customFormat="1" x14ac:dyDescent="0.2">
      <c r="A132" s="160">
        <v>426</v>
      </c>
      <c r="B132" s="144">
        <v>426149160</v>
      </c>
      <c r="C132" s="161" t="s">
        <v>31</v>
      </c>
      <c r="D132" s="144">
        <v>149</v>
      </c>
      <c r="E132" s="144">
        <v>160</v>
      </c>
      <c r="F132" s="161" t="s">
        <v>726</v>
      </c>
      <c r="G132" s="180" t="str">
        <f t="shared" si="11"/>
        <v/>
      </c>
      <c r="H132" s="181" t="str">
        <f t="shared" si="12"/>
        <v/>
      </c>
      <c r="I132" s="184">
        <v>0</v>
      </c>
      <c r="J132" s="176">
        <v>1</v>
      </c>
      <c r="K132" s="181">
        <f t="shared" si="17"/>
        <v>0</v>
      </c>
      <c r="L132" s="161"/>
      <c r="M132" s="187">
        <f t="shared" si="13"/>
        <v>0.69840000000000002</v>
      </c>
      <c r="N132" s="162">
        <f t="shared" si="14"/>
        <v>0.65439999999999998</v>
      </c>
      <c r="O132" s="188">
        <f t="shared" si="15"/>
        <v>11</v>
      </c>
      <c r="P132" s="161"/>
      <c r="Q132" s="192">
        <f t="shared" si="18"/>
        <v>0.69840000000000002</v>
      </c>
      <c r="R132" s="174">
        <f t="shared" si="19"/>
        <v>1</v>
      </c>
      <c r="S132" s="174">
        <f t="shared" si="20"/>
        <v>1</v>
      </c>
      <c r="T132" s="175" t="str">
        <f t="shared" si="16"/>
        <v>dist16</v>
      </c>
      <c r="U132" s="193">
        <f t="shared" si="21"/>
        <v>2</v>
      </c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</row>
    <row r="133" spans="1:35" s="145" customFormat="1" x14ac:dyDescent="0.2">
      <c r="A133" s="160">
        <v>426</v>
      </c>
      <c r="B133" s="144">
        <v>426149181</v>
      </c>
      <c r="C133" s="161" t="s">
        <v>31</v>
      </c>
      <c r="D133" s="144">
        <v>149</v>
      </c>
      <c r="E133" s="144">
        <v>181</v>
      </c>
      <c r="F133" s="161" t="s">
        <v>747</v>
      </c>
      <c r="G133" s="180" t="str">
        <f t="shared" si="11"/>
        <v>yes</v>
      </c>
      <c r="H133" s="181">
        <f t="shared" si="12"/>
        <v>1</v>
      </c>
      <c r="I133" s="184">
        <v>8</v>
      </c>
      <c r="J133" s="176">
        <v>16</v>
      </c>
      <c r="K133" s="181">
        <f t="shared" si="17"/>
        <v>0.5</v>
      </c>
      <c r="L133" s="161"/>
      <c r="M133" s="187">
        <f t="shared" si="13"/>
        <v>0.46789999999999998</v>
      </c>
      <c r="N133" s="162">
        <f t="shared" si="14"/>
        <v>0.4466</v>
      </c>
      <c r="O133" s="188">
        <f t="shared" si="15"/>
        <v>9</v>
      </c>
      <c r="P133" s="161"/>
      <c r="Q133" s="192">
        <f t="shared" si="18"/>
        <v>1</v>
      </c>
      <c r="R133" s="174">
        <f t="shared" si="19"/>
        <v>16</v>
      </c>
      <c r="S133" s="174">
        <f t="shared" si="20"/>
        <v>8</v>
      </c>
      <c r="T133" s="175" t="str">
        <f t="shared" si="16"/>
        <v>cha16</v>
      </c>
      <c r="U133" s="193">
        <f t="shared" si="21"/>
        <v>1</v>
      </c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</row>
    <row r="134" spans="1:35" s="145" customFormat="1" x14ac:dyDescent="0.2">
      <c r="A134" s="160">
        <v>426</v>
      </c>
      <c r="B134" s="144">
        <v>426149211</v>
      </c>
      <c r="C134" s="161" t="s">
        <v>31</v>
      </c>
      <c r="D134" s="144">
        <v>149</v>
      </c>
      <c r="E134" s="144">
        <v>211</v>
      </c>
      <c r="F134" s="161" t="s">
        <v>777</v>
      </c>
      <c r="G134" s="180" t="str">
        <f t="shared" si="11"/>
        <v>yes</v>
      </c>
      <c r="H134" s="181">
        <f t="shared" si="12"/>
        <v>1</v>
      </c>
      <c r="I134" s="184">
        <v>1</v>
      </c>
      <c r="J134" s="176">
        <v>1</v>
      </c>
      <c r="K134" s="181">
        <f t="shared" si="17"/>
        <v>1</v>
      </c>
      <c r="L134" s="161"/>
      <c r="M134" s="187">
        <f t="shared" si="13"/>
        <v>0.16800000000000001</v>
      </c>
      <c r="N134" s="162">
        <f t="shared" si="14"/>
        <v>0.20200000000000001</v>
      </c>
      <c r="O134" s="188">
        <f t="shared" si="15"/>
        <v>4</v>
      </c>
      <c r="P134" s="161"/>
      <c r="Q134" s="192">
        <f t="shared" si="18"/>
        <v>1</v>
      </c>
      <c r="R134" s="174">
        <f t="shared" si="19"/>
        <v>1</v>
      </c>
      <c r="S134" s="174">
        <f t="shared" si="20"/>
        <v>0</v>
      </c>
      <c r="T134" s="175" t="str">
        <f t="shared" si="16"/>
        <v>cha16</v>
      </c>
      <c r="U134" s="193">
        <f t="shared" si="21"/>
        <v>1</v>
      </c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</row>
    <row r="135" spans="1:35" s="145" customFormat="1" x14ac:dyDescent="0.2">
      <c r="A135" s="160">
        <v>428</v>
      </c>
      <c r="B135" s="144">
        <v>428035016</v>
      </c>
      <c r="C135" s="161" t="s">
        <v>98</v>
      </c>
      <c r="D135" s="144">
        <v>35</v>
      </c>
      <c r="E135" s="144">
        <v>16</v>
      </c>
      <c r="F135" s="161" t="s">
        <v>579</v>
      </c>
      <c r="G135" s="180" t="str">
        <f t="shared" si="11"/>
        <v>yes</v>
      </c>
      <c r="H135" s="181">
        <f t="shared" si="12"/>
        <v>1</v>
      </c>
      <c r="I135" s="184">
        <v>1</v>
      </c>
      <c r="J135" s="176">
        <v>6</v>
      </c>
      <c r="K135" s="181">
        <f t="shared" si="17"/>
        <v>0.16669999999999999</v>
      </c>
      <c r="L135" s="161"/>
      <c r="M135" s="187">
        <f t="shared" si="13"/>
        <v>0.3679</v>
      </c>
      <c r="N135" s="162">
        <f t="shared" si="14"/>
        <v>0.3453</v>
      </c>
      <c r="O135" s="188">
        <f t="shared" si="15"/>
        <v>7</v>
      </c>
      <c r="P135" s="161"/>
      <c r="Q135" s="192">
        <f t="shared" si="18"/>
        <v>1</v>
      </c>
      <c r="R135" s="174">
        <f t="shared" si="19"/>
        <v>6</v>
      </c>
      <c r="S135" s="174">
        <f t="shared" si="20"/>
        <v>5</v>
      </c>
      <c r="T135" s="175" t="str">
        <f t="shared" si="16"/>
        <v>cha16</v>
      </c>
      <c r="U135" s="193">
        <f t="shared" si="21"/>
        <v>1</v>
      </c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</row>
    <row r="136" spans="1:35" s="145" customFormat="1" x14ac:dyDescent="0.2">
      <c r="A136" s="160">
        <v>428</v>
      </c>
      <c r="B136" s="144">
        <v>428035018</v>
      </c>
      <c r="C136" s="161" t="s">
        <v>98</v>
      </c>
      <c r="D136" s="144">
        <v>35</v>
      </c>
      <c r="E136" s="144">
        <v>18</v>
      </c>
      <c r="F136" s="161" t="s">
        <v>581</v>
      </c>
      <c r="G136" s="180" t="str">
        <f t="shared" si="11"/>
        <v/>
      </c>
      <c r="H136" s="181" t="str">
        <f t="shared" si="12"/>
        <v/>
      </c>
      <c r="I136" s="184">
        <v>0</v>
      </c>
      <c r="J136" s="176">
        <v>1</v>
      </c>
      <c r="K136" s="181">
        <f t="shared" si="17"/>
        <v>0</v>
      </c>
      <c r="L136" s="161"/>
      <c r="M136" s="187">
        <f t="shared" si="13"/>
        <v>0.48959999999999998</v>
      </c>
      <c r="N136" s="162">
        <f t="shared" si="14"/>
        <v>0.48930000000000001</v>
      </c>
      <c r="O136" s="188">
        <f t="shared" si="15"/>
        <v>7</v>
      </c>
      <c r="P136" s="161"/>
      <c r="Q136" s="192">
        <f t="shared" si="18"/>
        <v>0</v>
      </c>
      <c r="R136" s="174">
        <f t="shared" si="19"/>
        <v>0</v>
      </c>
      <c r="S136" s="174">
        <f t="shared" si="20"/>
        <v>0</v>
      </c>
      <c r="T136" s="175" t="str">
        <f t="shared" si="16"/>
        <v>cha22</v>
      </c>
      <c r="U136" s="193">
        <f t="shared" si="21"/>
        <v>3</v>
      </c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</row>
    <row r="137" spans="1:35" s="145" customFormat="1" x14ac:dyDescent="0.2">
      <c r="A137" s="160">
        <v>428</v>
      </c>
      <c r="B137" s="144">
        <v>428035035</v>
      </c>
      <c r="C137" s="161" t="s">
        <v>98</v>
      </c>
      <c r="D137" s="144">
        <v>35</v>
      </c>
      <c r="E137" s="144">
        <v>35</v>
      </c>
      <c r="F137" s="161" t="s">
        <v>600</v>
      </c>
      <c r="G137" s="180" t="str">
        <f t="shared" si="11"/>
        <v>yes</v>
      </c>
      <c r="H137" s="181">
        <f t="shared" si="12"/>
        <v>0.7228</v>
      </c>
      <c r="I137" s="184">
        <v>1056</v>
      </c>
      <c r="J137" s="176">
        <v>1714</v>
      </c>
      <c r="K137" s="181">
        <f t="shared" si="17"/>
        <v>0.61609999999999998</v>
      </c>
      <c r="L137" s="161"/>
      <c r="M137" s="187">
        <f t="shared" si="13"/>
        <v>0.77190000000000003</v>
      </c>
      <c r="N137" s="162">
        <f t="shared" si="14"/>
        <v>0.66790000000000005</v>
      </c>
      <c r="O137" s="188">
        <f t="shared" si="15"/>
        <v>11</v>
      </c>
      <c r="P137" s="161"/>
      <c r="Q137" s="192">
        <f t="shared" si="18"/>
        <v>0.7228</v>
      </c>
      <c r="R137" s="174">
        <f t="shared" si="19"/>
        <v>1239</v>
      </c>
      <c r="S137" s="174">
        <f t="shared" si="20"/>
        <v>183</v>
      </c>
      <c r="T137" s="175" t="str">
        <f t="shared" si="16"/>
        <v>cha16</v>
      </c>
      <c r="U137" s="193">
        <f t="shared" si="21"/>
        <v>1</v>
      </c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</row>
    <row r="138" spans="1:35" s="145" customFormat="1" x14ac:dyDescent="0.2">
      <c r="A138" s="160">
        <v>428</v>
      </c>
      <c r="B138" s="144">
        <v>428035040</v>
      </c>
      <c r="C138" s="161" t="s">
        <v>98</v>
      </c>
      <c r="D138" s="144">
        <v>35</v>
      </c>
      <c r="E138" s="144">
        <v>40</v>
      </c>
      <c r="F138" s="161" t="s">
        <v>605</v>
      </c>
      <c r="G138" s="180" t="str">
        <f t="shared" ref="G138:G201" si="22">IFERROR(IF(VLOOKUP($B138,ecodis_cha_16,1)=$B138,"yes",""),"")</f>
        <v/>
      </c>
      <c r="H138" s="181" t="str">
        <f t="shared" ref="H138:H201" si="23">IFERROR(IF($G138="yes",ROUND(VLOOKUP($B138,ecodis_cha_16,20),4),""),"")</f>
        <v/>
      </c>
      <c r="I138" s="184">
        <v>1</v>
      </c>
      <c r="J138" s="176">
        <v>1</v>
      </c>
      <c r="K138" s="181">
        <f t="shared" si="17"/>
        <v>1</v>
      </c>
      <c r="L138" s="161"/>
      <c r="M138" s="187">
        <f t="shared" ref="M138:M201" si="24">IFERROR(ROUND(VLOOKUP($E138,ecodis_distr_all,5),4),0)</f>
        <v>0.23669999999999999</v>
      </c>
      <c r="N138" s="162">
        <f t="shared" ref="N138:N201" si="25">IFERROR(ROUND(VLOOKUP($E138,ecodis_distr_all,8),4),0)</f>
        <v>0.2359</v>
      </c>
      <c r="O138" s="188">
        <f t="shared" ref="O138:O201" si="26">VLOOKUP($E138,lowinc_bysend,4)</f>
        <v>5</v>
      </c>
      <c r="P138" s="161"/>
      <c r="Q138" s="192">
        <f t="shared" si="18"/>
        <v>1</v>
      </c>
      <c r="R138" s="174">
        <f t="shared" si="19"/>
        <v>1</v>
      </c>
      <c r="S138" s="174">
        <f t="shared" si="20"/>
        <v>0</v>
      </c>
      <c r="T138" s="175" t="str">
        <f t="shared" ref="T138:T201" si="27">IF($Q138=$H138,"cha16",IF($Q138=$K138,"cha22",IF($Q138=$M138,"dist16",IF(Q138=$N138,"dist22",0))))</f>
        <v>cha22</v>
      </c>
      <c r="U138" s="193">
        <f t="shared" si="21"/>
        <v>3</v>
      </c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</row>
    <row r="139" spans="1:35" s="145" customFormat="1" x14ac:dyDescent="0.2">
      <c r="A139" s="160">
        <v>428</v>
      </c>
      <c r="B139" s="144">
        <v>428035044</v>
      </c>
      <c r="C139" s="161" t="s">
        <v>98</v>
      </c>
      <c r="D139" s="144">
        <v>35</v>
      </c>
      <c r="E139" s="144">
        <v>44</v>
      </c>
      <c r="F139" s="161" t="s">
        <v>609</v>
      </c>
      <c r="G139" s="180" t="str">
        <f t="shared" si="22"/>
        <v>yes</v>
      </c>
      <c r="H139" s="181">
        <f t="shared" si="23"/>
        <v>0.2</v>
      </c>
      <c r="I139" s="184">
        <v>12</v>
      </c>
      <c r="J139" s="176">
        <v>26</v>
      </c>
      <c r="K139" s="181">
        <f t="shared" ref="K139:K202" si="28">ROUND(I139/J139,4)</f>
        <v>0.46150000000000002</v>
      </c>
      <c r="L139" s="161"/>
      <c r="M139" s="187">
        <f t="shared" si="24"/>
        <v>0.81100000000000005</v>
      </c>
      <c r="N139" s="162">
        <f t="shared" si="25"/>
        <v>0.67620000000000002</v>
      </c>
      <c r="O139" s="188">
        <f t="shared" si="26"/>
        <v>12</v>
      </c>
      <c r="P139" s="161"/>
      <c r="Q139" s="192">
        <f t="shared" ref="Q139:Q202" si="29">(IF($G139="yes",MAX($H139,$K139),IF($O139&gt;=9,MAX($K139,$M139,$N139),$K139)))</f>
        <v>0.46150000000000002</v>
      </c>
      <c r="R139" s="174">
        <f t="shared" ref="R139:R202" si="30">ROUND($J139*$Q139,0)</f>
        <v>12</v>
      </c>
      <c r="S139" s="174">
        <f t="shared" ref="S139:S202" si="31">MAX($R139-$I139,0)</f>
        <v>0</v>
      </c>
      <c r="T139" s="175" t="str">
        <f t="shared" si="27"/>
        <v>cha22</v>
      </c>
      <c r="U139" s="193">
        <f t="shared" ref="U139:U202" si="32">IF($G139="yes",1,IF($O139&gt;=9,2,3))</f>
        <v>1</v>
      </c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</row>
    <row r="140" spans="1:35" s="145" customFormat="1" x14ac:dyDescent="0.2">
      <c r="A140" s="160">
        <v>428</v>
      </c>
      <c r="B140" s="144">
        <v>428035049</v>
      </c>
      <c r="C140" s="161" t="s">
        <v>98</v>
      </c>
      <c r="D140" s="144">
        <v>35</v>
      </c>
      <c r="E140" s="144">
        <v>49</v>
      </c>
      <c r="F140" s="161" t="s">
        <v>614</v>
      </c>
      <c r="G140" s="180" t="str">
        <f t="shared" si="22"/>
        <v/>
      </c>
      <c r="H140" s="181" t="str">
        <f t="shared" si="23"/>
        <v/>
      </c>
      <c r="I140" s="184">
        <v>1</v>
      </c>
      <c r="J140" s="176">
        <v>1</v>
      </c>
      <c r="K140" s="181">
        <f t="shared" si="28"/>
        <v>1</v>
      </c>
      <c r="L140" s="161"/>
      <c r="M140" s="187">
        <f t="shared" si="24"/>
        <v>0.46279999999999999</v>
      </c>
      <c r="N140" s="162">
        <f t="shared" si="25"/>
        <v>0.35880000000000001</v>
      </c>
      <c r="O140" s="188">
        <f t="shared" si="26"/>
        <v>8</v>
      </c>
      <c r="P140" s="161"/>
      <c r="Q140" s="192">
        <f t="shared" si="29"/>
        <v>1</v>
      </c>
      <c r="R140" s="174">
        <f t="shared" si="30"/>
        <v>1</v>
      </c>
      <c r="S140" s="174">
        <f t="shared" si="31"/>
        <v>0</v>
      </c>
      <c r="T140" s="175" t="str">
        <f t="shared" si="27"/>
        <v>cha22</v>
      </c>
      <c r="U140" s="193">
        <f t="shared" si="32"/>
        <v>3</v>
      </c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</row>
    <row r="141" spans="1:35" s="145" customFormat="1" x14ac:dyDescent="0.2">
      <c r="A141" s="160">
        <v>428</v>
      </c>
      <c r="B141" s="144">
        <v>428035057</v>
      </c>
      <c r="C141" s="161" t="s">
        <v>98</v>
      </c>
      <c r="D141" s="144">
        <v>35</v>
      </c>
      <c r="E141" s="144">
        <v>57</v>
      </c>
      <c r="F141" s="161" t="s">
        <v>623</v>
      </c>
      <c r="G141" s="180" t="str">
        <f t="shared" si="22"/>
        <v/>
      </c>
      <c r="H141" s="181" t="str">
        <f t="shared" si="23"/>
        <v/>
      </c>
      <c r="I141" s="184">
        <v>91</v>
      </c>
      <c r="J141" s="176">
        <v>168</v>
      </c>
      <c r="K141" s="181">
        <f t="shared" si="28"/>
        <v>0.54169999999999996</v>
      </c>
      <c r="L141" s="161"/>
      <c r="M141" s="187">
        <f t="shared" si="24"/>
        <v>0.84240000000000004</v>
      </c>
      <c r="N141" s="162">
        <f t="shared" si="25"/>
        <v>0.72060000000000002</v>
      </c>
      <c r="O141" s="188">
        <f t="shared" si="26"/>
        <v>12</v>
      </c>
      <c r="P141" s="161"/>
      <c r="Q141" s="192">
        <f t="shared" si="29"/>
        <v>0.84240000000000004</v>
      </c>
      <c r="R141" s="174">
        <f t="shared" si="30"/>
        <v>142</v>
      </c>
      <c r="S141" s="174">
        <f t="shared" si="31"/>
        <v>51</v>
      </c>
      <c r="T141" s="175" t="str">
        <f t="shared" si="27"/>
        <v>dist16</v>
      </c>
      <c r="U141" s="193">
        <f t="shared" si="32"/>
        <v>2</v>
      </c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</row>
    <row r="142" spans="1:35" s="145" customFormat="1" x14ac:dyDescent="0.2">
      <c r="A142" s="160">
        <v>428</v>
      </c>
      <c r="B142" s="144">
        <v>428035073</v>
      </c>
      <c r="C142" s="161" t="s">
        <v>98</v>
      </c>
      <c r="D142" s="144">
        <v>35</v>
      </c>
      <c r="E142" s="144">
        <v>73</v>
      </c>
      <c r="F142" s="161" t="s">
        <v>639</v>
      </c>
      <c r="G142" s="180" t="str">
        <f t="shared" si="22"/>
        <v>yes</v>
      </c>
      <c r="H142" s="181">
        <f t="shared" si="23"/>
        <v>0.75</v>
      </c>
      <c r="I142" s="184">
        <v>5</v>
      </c>
      <c r="J142" s="176">
        <v>14</v>
      </c>
      <c r="K142" s="181">
        <f t="shared" si="28"/>
        <v>0.35709999999999997</v>
      </c>
      <c r="L142" s="161"/>
      <c r="M142" s="187">
        <f t="shared" si="24"/>
        <v>0.28010000000000002</v>
      </c>
      <c r="N142" s="162">
        <f t="shared" si="25"/>
        <v>0.27179999999999999</v>
      </c>
      <c r="O142" s="188">
        <f t="shared" si="26"/>
        <v>5</v>
      </c>
      <c r="P142" s="161"/>
      <c r="Q142" s="192">
        <f t="shared" si="29"/>
        <v>0.75</v>
      </c>
      <c r="R142" s="174">
        <f t="shared" si="30"/>
        <v>11</v>
      </c>
      <c r="S142" s="174">
        <f t="shared" si="31"/>
        <v>6</v>
      </c>
      <c r="T142" s="175" t="str">
        <f t="shared" si="27"/>
        <v>cha16</v>
      </c>
      <c r="U142" s="193">
        <f t="shared" si="32"/>
        <v>1</v>
      </c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</row>
    <row r="143" spans="1:35" s="145" customFormat="1" x14ac:dyDescent="0.2">
      <c r="A143" s="160">
        <v>428</v>
      </c>
      <c r="B143" s="144">
        <v>428035079</v>
      </c>
      <c r="C143" s="161" t="s">
        <v>98</v>
      </c>
      <c r="D143" s="144">
        <v>35</v>
      </c>
      <c r="E143" s="144">
        <v>79</v>
      </c>
      <c r="F143" s="161" t="s">
        <v>645</v>
      </c>
      <c r="G143" s="180" t="str">
        <f t="shared" si="22"/>
        <v/>
      </c>
      <c r="H143" s="181" t="str">
        <f t="shared" si="23"/>
        <v/>
      </c>
      <c r="I143" s="184">
        <v>1</v>
      </c>
      <c r="J143" s="176">
        <v>1</v>
      </c>
      <c r="K143" s="181">
        <f t="shared" si="28"/>
        <v>1</v>
      </c>
      <c r="L143" s="161"/>
      <c r="M143" s="187">
        <f t="shared" si="24"/>
        <v>0.2848</v>
      </c>
      <c r="N143" s="162">
        <f t="shared" si="25"/>
        <v>0.30359999999999998</v>
      </c>
      <c r="O143" s="188">
        <f t="shared" si="26"/>
        <v>6</v>
      </c>
      <c r="P143" s="161"/>
      <c r="Q143" s="192">
        <f t="shared" si="29"/>
        <v>1</v>
      </c>
      <c r="R143" s="174">
        <f t="shared" si="30"/>
        <v>1</v>
      </c>
      <c r="S143" s="174">
        <f t="shared" si="31"/>
        <v>0</v>
      </c>
      <c r="T143" s="175" t="str">
        <f t="shared" si="27"/>
        <v>cha22</v>
      </c>
      <c r="U143" s="193">
        <f t="shared" si="32"/>
        <v>3</v>
      </c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</row>
    <row r="144" spans="1:35" s="145" customFormat="1" x14ac:dyDescent="0.2">
      <c r="A144" s="160">
        <v>428</v>
      </c>
      <c r="B144" s="144">
        <v>428035088</v>
      </c>
      <c r="C144" s="161" t="s">
        <v>98</v>
      </c>
      <c r="D144" s="144">
        <v>35</v>
      </c>
      <c r="E144" s="144">
        <v>88</v>
      </c>
      <c r="F144" s="161" t="s">
        <v>654</v>
      </c>
      <c r="G144" s="180" t="str">
        <f t="shared" si="22"/>
        <v>yes</v>
      </c>
      <c r="H144" s="181">
        <f t="shared" si="23"/>
        <v>0</v>
      </c>
      <c r="I144" s="184">
        <v>2</v>
      </c>
      <c r="J144" s="176">
        <v>2</v>
      </c>
      <c r="K144" s="181">
        <f t="shared" si="28"/>
        <v>1</v>
      </c>
      <c r="L144" s="161"/>
      <c r="M144" s="187">
        <f t="shared" si="24"/>
        <v>0.1216</v>
      </c>
      <c r="N144" s="162">
        <f t="shared" si="25"/>
        <v>0.182</v>
      </c>
      <c r="O144" s="188">
        <f t="shared" si="26"/>
        <v>4</v>
      </c>
      <c r="P144" s="161"/>
      <c r="Q144" s="192">
        <f t="shared" si="29"/>
        <v>1</v>
      </c>
      <c r="R144" s="174">
        <f t="shared" si="30"/>
        <v>2</v>
      </c>
      <c r="S144" s="174">
        <f t="shared" si="31"/>
        <v>0</v>
      </c>
      <c r="T144" s="175" t="str">
        <f t="shared" si="27"/>
        <v>cha22</v>
      </c>
      <c r="U144" s="193">
        <f t="shared" si="32"/>
        <v>1</v>
      </c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</row>
    <row r="145" spans="1:35" s="145" customFormat="1" x14ac:dyDescent="0.2">
      <c r="A145" s="160">
        <v>428</v>
      </c>
      <c r="B145" s="144">
        <v>428035093</v>
      </c>
      <c r="C145" s="161" t="s">
        <v>98</v>
      </c>
      <c r="D145" s="144">
        <v>35</v>
      </c>
      <c r="E145" s="144">
        <v>93</v>
      </c>
      <c r="F145" s="161" t="s">
        <v>659</v>
      </c>
      <c r="G145" s="180" t="str">
        <f t="shared" si="22"/>
        <v/>
      </c>
      <c r="H145" s="181" t="str">
        <f t="shared" si="23"/>
        <v/>
      </c>
      <c r="I145" s="184">
        <v>5</v>
      </c>
      <c r="J145" s="176">
        <v>8</v>
      </c>
      <c r="K145" s="181">
        <f t="shared" si="28"/>
        <v>0.625</v>
      </c>
      <c r="L145" s="161"/>
      <c r="M145" s="187">
        <f t="shared" si="24"/>
        <v>0.77800000000000002</v>
      </c>
      <c r="N145" s="162">
        <f t="shared" si="25"/>
        <v>0.63639999999999997</v>
      </c>
      <c r="O145" s="188">
        <f t="shared" si="26"/>
        <v>11</v>
      </c>
      <c r="P145" s="161"/>
      <c r="Q145" s="192">
        <f t="shared" si="29"/>
        <v>0.77800000000000002</v>
      </c>
      <c r="R145" s="174">
        <f t="shared" si="30"/>
        <v>6</v>
      </c>
      <c r="S145" s="174">
        <f t="shared" si="31"/>
        <v>1</v>
      </c>
      <c r="T145" s="175" t="str">
        <f t="shared" si="27"/>
        <v>dist16</v>
      </c>
      <c r="U145" s="193">
        <f t="shared" si="32"/>
        <v>2</v>
      </c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</row>
    <row r="146" spans="1:35" s="145" customFormat="1" x14ac:dyDescent="0.2">
      <c r="A146" s="160">
        <v>428</v>
      </c>
      <c r="B146" s="144">
        <v>428035095</v>
      </c>
      <c r="C146" s="161" t="s">
        <v>98</v>
      </c>
      <c r="D146" s="144">
        <v>35</v>
      </c>
      <c r="E146" s="144">
        <v>95</v>
      </c>
      <c r="F146" s="161" t="s">
        <v>661</v>
      </c>
      <c r="G146" s="180" t="str">
        <f t="shared" si="22"/>
        <v/>
      </c>
      <c r="H146" s="181" t="str">
        <f t="shared" si="23"/>
        <v/>
      </c>
      <c r="I146" s="184">
        <v>1</v>
      </c>
      <c r="J146" s="176">
        <v>1</v>
      </c>
      <c r="K146" s="181">
        <f t="shared" si="28"/>
        <v>1</v>
      </c>
      <c r="L146" s="161"/>
      <c r="M146" s="187">
        <f t="shared" si="24"/>
        <v>0.77070000000000005</v>
      </c>
      <c r="N146" s="162">
        <f t="shared" si="25"/>
        <v>0.73340000000000005</v>
      </c>
      <c r="O146" s="188">
        <f t="shared" si="26"/>
        <v>11</v>
      </c>
      <c r="P146" s="161"/>
      <c r="Q146" s="192">
        <f t="shared" si="29"/>
        <v>1</v>
      </c>
      <c r="R146" s="174">
        <f t="shared" si="30"/>
        <v>1</v>
      </c>
      <c r="S146" s="174">
        <f t="shared" si="31"/>
        <v>0</v>
      </c>
      <c r="T146" s="175" t="str">
        <f t="shared" si="27"/>
        <v>cha22</v>
      </c>
      <c r="U146" s="193">
        <f t="shared" si="32"/>
        <v>2</v>
      </c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</row>
    <row r="147" spans="1:35" s="145" customFormat="1" x14ac:dyDescent="0.2">
      <c r="A147" s="160">
        <v>428</v>
      </c>
      <c r="B147" s="144">
        <v>428035128</v>
      </c>
      <c r="C147" s="161" t="s">
        <v>98</v>
      </c>
      <c r="D147" s="144">
        <v>35</v>
      </c>
      <c r="E147" s="144">
        <v>128</v>
      </c>
      <c r="F147" s="161" t="s">
        <v>693</v>
      </c>
      <c r="G147" s="180" t="str">
        <f t="shared" si="22"/>
        <v/>
      </c>
      <c r="H147" s="181" t="str">
        <f t="shared" si="23"/>
        <v/>
      </c>
      <c r="I147" s="184">
        <v>0</v>
      </c>
      <c r="J147" s="176">
        <v>1</v>
      </c>
      <c r="K147" s="181">
        <f t="shared" si="28"/>
        <v>0</v>
      </c>
      <c r="L147" s="161"/>
      <c r="M147" s="187">
        <f t="shared" si="24"/>
        <v>0.49669999999999997</v>
      </c>
      <c r="N147" s="162">
        <f t="shared" si="25"/>
        <v>0.54890000000000005</v>
      </c>
      <c r="O147" s="188">
        <f t="shared" si="26"/>
        <v>10</v>
      </c>
      <c r="P147" s="161"/>
      <c r="Q147" s="192">
        <f t="shared" si="29"/>
        <v>0.54890000000000005</v>
      </c>
      <c r="R147" s="174">
        <f t="shared" si="30"/>
        <v>1</v>
      </c>
      <c r="S147" s="174">
        <f t="shared" si="31"/>
        <v>1</v>
      </c>
      <c r="T147" s="175" t="str">
        <f t="shared" si="27"/>
        <v>dist22</v>
      </c>
      <c r="U147" s="193">
        <f t="shared" si="32"/>
        <v>2</v>
      </c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</row>
    <row r="148" spans="1:35" s="145" customFormat="1" x14ac:dyDescent="0.2">
      <c r="A148" s="160">
        <v>428</v>
      </c>
      <c r="B148" s="144">
        <v>428035133</v>
      </c>
      <c r="C148" s="161" t="s">
        <v>98</v>
      </c>
      <c r="D148" s="144">
        <v>35</v>
      </c>
      <c r="E148" s="144">
        <v>133</v>
      </c>
      <c r="F148" s="161" t="s">
        <v>698</v>
      </c>
      <c r="G148" s="180" t="str">
        <f t="shared" si="22"/>
        <v/>
      </c>
      <c r="H148" s="181" t="str">
        <f t="shared" si="23"/>
        <v/>
      </c>
      <c r="I148" s="184">
        <v>1</v>
      </c>
      <c r="J148" s="176">
        <v>3</v>
      </c>
      <c r="K148" s="181">
        <f t="shared" si="28"/>
        <v>0.33329999999999999</v>
      </c>
      <c r="L148" s="161"/>
      <c r="M148" s="187">
        <f t="shared" si="24"/>
        <v>0.48459999999999998</v>
      </c>
      <c r="N148" s="162">
        <f t="shared" si="25"/>
        <v>0.37869999999999998</v>
      </c>
      <c r="O148" s="188">
        <f t="shared" si="26"/>
        <v>9</v>
      </c>
      <c r="P148" s="161"/>
      <c r="Q148" s="192">
        <f t="shared" si="29"/>
        <v>0.48459999999999998</v>
      </c>
      <c r="R148" s="174">
        <f t="shared" si="30"/>
        <v>1</v>
      </c>
      <c r="S148" s="174">
        <f t="shared" si="31"/>
        <v>0</v>
      </c>
      <c r="T148" s="175" t="str">
        <f t="shared" si="27"/>
        <v>dist16</v>
      </c>
      <c r="U148" s="193">
        <f t="shared" si="32"/>
        <v>2</v>
      </c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</row>
    <row r="149" spans="1:35" s="145" customFormat="1" x14ac:dyDescent="0.2">
      <c r="A149" s="160">
        <v>428</v>
      </c>
      <c r="B149" s="144">
        <v>428035163</v>
      </c>
      <c r="C149" s="161" t="s">
        <v>98</v>
      </c>
      <c r="D149" s="144">
        <v>35</v>
      </c>
      <c r="E149" s="144">
        <v>163</v>
      </c>
      <c r="F149" s="161" t="s">
        <v>729</v>
      </c>
      <c r="G149" s="180" t="str">
        <f t="shared" si="22"/>
        <v>yes</v>
      </c>
      <c r="H149" s="181">
        <f t="shared" si="23"/>
        <v>1</v>
      </c>
      <c r="I149" s="184">
        <v>2</v>
      </c>
      <c r="J149" s="176">
        <v>7</v>
      </c>
      <c r="K149" s="181">
        <f t="shared" si="28"/>
        <v>0.28570000000000001</v>
      </c>
      <c r="L149" s="161"/>
      <c r="M149" s="187">
        <f t="shared" si="24"/>
        <v>0.80389999999999995</v>
      </c>
      <c r="N149" s="162">
        <f t="shared" si="25"/>
        <v>0.68</v>
      </c>
      <c r="O149" s="188">
        <f t="shared" si="26"/>
        <v>12</v>
      </c>
      <c r="P149" s="161"/>
      <c r="Q149" s="192">
        <f t="shared" si="29"/>
        <v>1</v>
      </c>
      <c r="R149" s="174">
        <f t="shared" si="30"/>
        <v>7</v>
      </c>
      <c r="S149" s="174">
        <f t="shared" si="31"/>
        <v>5</v>
      </c>
      <c r="T149" s="175" t="str">
        <f t="shared" si="27"/>
        <v>cha16</v>
      </c>
      <c r="U149" s="193">
        <f t="shared" si="32"/>
        <v>1</v>
      </c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</row>
    <row r="150" spans="1:35" s="145" customFormat="1" x14ac:dyDescent="0.2">
      <c r="A150" s="160">
        <v>428</v>
      </c>
      <c r="B150" s="144">
        <v>428035165</v>
      </c>
      <c r="C150" s="161" t="s">
        <v>98</v>
      </c>
      <c r="D150" s="144">
        <v>35</v>
      </c>
      <c r="E150" s="144">
        <v>165</v>
      </c>
      <c r="F150" s="161" t="s">
        <v>731</v>
      </c>
      <c r="G150" s="180" t="str">
        <f t="shared" si="22"/>
        <v/>
      </c>
      <c r="H150" s="181" t="str">
        <f t="shared" si="23"/>
        <v/>
      </c>
      <c r="I150" s="184">
        <v>7</v>
      </c>
      <c r="J150" s="176">
        <v>11</v>
      </c>
      <c r="K150" s="181">
        <f t="shared" si="28"/>
        <v>0.63639999999999997</v>
      </c>
      <c r="L150" s="161"/>
      <c r="M150" s="187">
        <f t="shared" si="24"/>
        <v>0.59970000000000001</v>
      </c>
      <c r="N150" s="162">
        <f t="shared" si="25"/>
        <v>0.53300000000000003</v>
      </c>
      <c r="O150" s="188">
        <f t="shared" si="26"/>
        <v>10</v>
      </c>
      <c r="P150" s="161"/>
      <c r="Q150" s="192">
        <f t="shared" si="29"/>
        <v>0.63639999999999997</v>
      </c>
      <c r="R150" s="174">
        <f t="shared" si="30"/>
        <v>7</v>
      </c>
      <c r="S150" s="174">
        <f t="shared" si="31"/>
        <v>0</v>
      </c>
      <c r="T150" s="175" t="str">
        <f t="shared" si="27"/>
        <v>cha22</v>
      </c>
      <c r="U150" s="193">
        <f t="shared" si="32"/>
        <v>2</v>
      </c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</row>
    <row r="151" spans="1:35" s="145" customFormat="1" x14ac:dyDescent="0.2">
      <c r="A151" s="160">
        <v>428</v>
      </c>
      <c r="B151" s="144">
        <v>428035189</v>
      </c>
      <c r="C151" s="161" t="s">
        <v>98</v>
      </c>
      <c r="D151" s="144">
        <v>35</v>
      </c>
      <c r="E151" s="144">
        <v>189</v>
      </c>
      <c r="F151" s="161" t="s">
        <v>755</v>
      </c>
      <c r="G151" s="180" t="str">
        <f t="shared" si="22"/>
        <v/>
      </c>
      <c r="H151" s="181" t="str">
        <f t="shared" si="23"/>
        <v/>
      </c>
      <c r="I151" s="184">
        <v>1</v>
      </c>
      <c r="J151" s="176">
        <v>2</v>
      </c>
      <c r="K151" s="181">
        <f t="shared" si="28"/>
        <v>0.5</v>
      </c>
      <c r="L151" s="161"/>
      <c r="M151" s="187">
        <f t="shared" si="24"/>
        <v>0.129</v>
      </c>
      <c r="N151" s="162">
        <f t="shared" si="25"/>
        <v>0.1263</v>
      </c>
      <c r="O151" s="188">
        <f t="shared" si="26"/>
        <v>3</v>
      </c>
      <c r="P151" s="161"/>
      <c r="Q151" s="192">
        <f t="shared" si="29"/>
        <v>0.5</v>
      </c>
      <c r="R151" s="174">
        <f t="shared" si="30"/>
        <v>1</v>
      </c>
      <c r="S151" s="174">
        <f t="shared" si="31"/>
        <v>0</v>
      </c>
      <c r="T151" s="175" t="str">
        <f t="shared" si="27"/>
        <v>cha22</v>
      </c>
      <c r="U151" s="193">
        <f t="shared" si="32"/>
        <v>3</v>
      </c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</row>
    <row r="152" spans="1:35" s="145" customFormat="1" x14ac:dyDescent="0.2">
      <c r="A152" s="160">
        <v>428</v>
      </c>
      <c r="B152" s="144">
        <v>428035220</v>
      </c>
      <c r="C152" s="161" t="s">
        <v>98</v>
      </c>
      <c r="D152" s="144">
        <v>35</v>
      </c>
      <c r="E152" s="144">
        <v>220</v>
      </c>
      <c r="F152" s="161" t="s">
        <v>786</v>
      </c>
      <c r="G152" s="180" t="str">
        <f t="shared" si="22"/>
        <v>yes</v>
      </c>
      <c r="H152" s="181">
        <f t="shared" si="23"/>
        <v>1</v>
      </c>
      <c r="I152" s="184">
        <v>4</v>
      </c>
      <c r="J152" s="176">
        <v>6</v>
      </c>
      <c r="K152" s="181">
        <f t="shared" si="28"/>
        <v>0.66669999999999996</v>
      </c>
      <c r="L152" s="161"/>
      <c r="M152" s="187">
        <f t="shared" si="24"/>
        <v>0.29039999999999999</v>
      </c>
      <c r="N152" s="162">
        <f t="shared" si="25"/>
        <v>0.31969999999999998</v>
      </c>
      <c r="O152" s="188">
        <f t="shared" si="26"/>
        <v>6</v>
      </c>
      <c r="P152" s="161"/>
      <c r="Q152" s="192">
        <f t="shared" si="29"/>
        <v>1</v>
      </c>
      <c r="R152" s="174">
        <f t="shared" si="30"/>
        <v>6</v>
      </c>
      <c r="S152" s="174">
        <f t="shared" si="31"/>
        <v>2</v>
      </c>
      <c r="T152" s="175" t="str">
        <f t="shared" si="27"/>
        <v>cha16</v>
      </c>
      <c r="U152" s="193">
        <f t="shared" si="32"/>
        <v>1</v>
      </c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</row>
    <row r="153" spans="1:35" s="145" customFormat="1" x14ac:dyDescent="0.2">
      <c r="A153" s="160">
        <v>428</v>
      </c>
      <c r="B153" s="144">
        <v>428035243</v>
      </c>
      <c r="C153" s="161" t="s">
        <v>98</v>
      </c>
      <c r="D153" s="144">
        <v>35</v>
      </c>
      <c r="E153" s="144">
        <v>243</v>
      </c>
      <c r="F153" s="161" t="s">
        <v>809</v>
      </c>
      <c r="G153" s="180" t="str">
        <f t="shared" si="22"/>
        <v>yes</v>
      </c>
      <c r="H153" s="181">
        <f t="shared" si="23"/>
        <v>0.6</v>
      </c>
      <c r="I153" s="184">
        <v>3</v>
      </c>
      <c r="J153" s="176">
        <v>6</v>
      </c>
      <c r="K153" s="181">
        <f t="shared" si="28"/>
        <v>0.5</v>
      </c>
      <c r="L153" s="161"/>
      <c r="M153" s="187">
        <f t="shared" si="24"/>
        <v>0.52959999999999996</v>
      </c>
      <c r="N153" s="162">
        <f t="shared" si="25"/>
        <v>0.42309999999999998</v>
      </c>
      <c r="O153" s="188">
        <f t="shared" si="26"/>
        <v>9</v>
      </c>
      <c r="P153" s="161"/>
      <c r="Q153" s="192">
        <f t="shared" si="29"/>
        <v>0.6</v>
      </c>
      <c r="R153" s="174">
        <f t="shared" si="30"/>
        <v>4</v>
      </c>
      <c r="S153" s="174">
        <f t="shared" si="31"/>
        <v>1</v>
      </c>
      <c r="T153" s="175" t="str">
        <f t="shared" si="27"/>
        <v>cha16</v>
      </c>
      <c r="U153" s="193">
        <f t="shared" si="32"/>
        <v>1</v>
      </c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</row>
    <row r="154" spans="1:35" s="145" customFormat="1" x14ac:dyDescent="0.2">
      <c r="A154" s="160">
        <v>428</v>
      </c>
      <c r="B154" s="144">
        <v>428035244</v>
      </c>
      <c r="C154" s="161" t="s">
        <v>98</v>
      </c>
      <c r="D154" s="144">
        <v>35</v>
      </c>
      <c r="E154" s="144">
        <v>244</v>
      </c>
      <c r="F154" s="161" t="s">
        <v>810</v>
      </c>
      <c r="G154" s="180" t="str">
        <f t="shared" si="22"/>
        <v>yes</v>
      </c>
      <c r="H154" s="181">
        <f t="shared" si="23"/>
        <v>0.66669999999999996</v>
      </c>
      <c r="I154" s="184">
        <v>10</v>
      </c>
      <c r="J154" s="176">
        <v>24</v>
      </c>
      <c r="K154" s="181">
        <f t="shared" si="28"/>
        <v>0.41670000000000001</v>
      </c>
      <c r="L154" s="161"/>
      <c r="M154" s="187">
        <f t="shared" si="24"/>
        <v>0.53569999999999995</v>
      </c>
      <c r="N154" s="162">
        <f t="shared" si="25"/>
        <v>0.53939999999999999</v>
      </c>
      <c r="O154" s="188">
        <f t="shared" si="26"/>
        <v>10</v>
      </c>
      <c r="P154" s="161"/>
      <c r="Q154" s="192">
        <f t="shared" si="29"/>
        <v>0.66669999999999996</v>
      </c>
      <c r="R154" s="174">
        <f t="shared" si="30"/>
        <v>16</v>
      </c>
      <c r="S154" s="174">
        <f t="shared" si="31"/>
        <v>6</v>
      </c>
      <c r="T154" s="175" t="str">
        <f t="shared" si="27"/>
        <v>cha16</v>
      </c>
      <c r="U154" s="193">
        <f t="shared" si="32"/>
        <v>1</v>
      </c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</row>
    <row r="155" spans="1:35" s="145" customFormat="1" x14ac:dyDescent="0.2">
      <c r="A155" s="160">
        <v>428</v>
      </c>
      <c r="B155" s="144">
        <v>428035248</v>
      </c>
      <c r="C155" s="161" t="s">
        <v>98</v>
      </c>
      <c r="D155" s="144">
        <v>35</v>
      </c>
      <c r="E155" s="144">
        <v>248</v>
      </c>
      <c r="F155" s="161" t="s">
        <v>814</v>
      </c>
      <c r="G155" s="180" t="str">
        <f t="shared" si="22"/>
        <v/>
      </c>
      <c r="H155" s="181" t="str">
        <f t="shared" si="23"/>
        <v/>
      </c>
      <c r="I155" s="184">
        <v>15</v>
      </c>
      <c r="J155" s="176">
        <v>26</v>
      </c>
      <c r="K155" s="181">
        <f t="shared" si="28"/>
        <v>0.57689999999999997</v>
      </c>
      <c r="L155" s="161"/>
      <c r="M155" s="187">
        <f t="shared" si="24"/>
        <v>0.78469999999999995</v>
      </c>
      <c r="N155" s="162">
        <f t="shared" si="25"/>
        <v>0.58950000000000002</v>
      </c>
      <c r="O155" s="188">
        <f t="shared" si="26"/>
        <v>12</v>
      </c>
      <c r="P155" s="161"/>
      <c r="Q155" s="192">
        <f t="shared" si="29"/>
        <v>0.78469999999999995</v>
      </c>
      <c r="R155" s="174">
        <f t="shared" si="30"/>
        <v>20</v>
      </c>
      <c r="S155" s="174">
        <f t="shared" si="31"/>
        <v>5</v>
      </c>
      <c r="T155" s="175" t="str">
        <f t="shared" si="27"/>
        <v>dist16</v>
      </c>
      <c r="U155" s="193">
        <f t="shared" si="32"/>
        <v>2</v>
      </c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</row>
    <row r="156" spans="1:35" s="145" customFormat="1" x14ac:dyDescent="0.2">
      <c r="A156" s="160">
        <v>428</v>
      </c>
      <c r="B156" s="144">
        <v>428035262</v>
      </c>
      <c r="C156" s="161" t="s">
        <v>98</v>
      </c>
      <c r="D156" s="144">
        <v>35</v>
      </c>
      <c r="E156" s="144">
        <v>262</v>
      </c>
      <c r="F156" s="161" t="s">
        <v>828</v>
      </c>
      <c r="G156" s="180" t="str">
        <f t="shared" si="22"/>
        <v/>
      </c>
      <c r="H156" s="181" t="str">
        <f t="shared" si="23"/>
        <v/>
      </c>
      <c r="I156" s="184">
        <v>3</v>
      </c>
      <c r="J156" s="176">
        <v>4</v>
      </c>
      <c r="K156" s="181">
        <f t="shared" si="28"/>
        <v>0.75</v>
      </c>
      <c r="L156" s="161"/>
      <c r="M156" s="187">
        <f t="shared" si="24"/>
        <v>0.32079999999999997</v>
      </c>
      <c r="N156" s="162">
        <f t="shared" si="25"/>
        <v>0.38129999999999997</v>
      </c>
      <c r="O156" s="188">
        <f t="shared" si="26"/>
        <v>7</v>
      </c>
      <c r="P156" s="161"/>
      <c r="Q156" s="192">
        <f t="shared" si="29"/>
        <v>0.75</v>
      </c>
      <c r="R156" s="174">
        <f t="shared" si="30"/>
        <v>3</v>
      </c>
      <c r="S156" s="174">
        <f t="shared" si="31"/>
        <v>0</v>
      </c>
      <c r="T156" s="175" t="str">
        <f t="shared" si="27"/>
        <v>cha22</v>
      </c>
      <c r="U156" s="193">
        <f t="shared" si="32"/>
        <v>3</v>
      </c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</row>
    <row r="157" spans="1:35" s="145" customFormat="1" x14ac:dyDescent="0.2">
      <c r="A157" s="160">
        <v>428</v>
      </c>
      <c r="B157" s="144">
        <v>428035285</v>
      </c>
      <c r="C157" s="161" t="s">
        <v>98</v>
      </c>
      <c r="D157" s="144">
        <v>35</v>
      </c>
      <c r="E157" s="144">
        <v>285</v>
      </c>
      <c r="F157" s="161" t="s">
        <v>851</v>
      </c>
      <c r="G157" s="180" t="str">
        <f t="shared" si="22"/>
        <v>yes</v>
      </c>
      <c r="H157" s="181">
        <f t="shared" si="23"/>
        <v>1</v>
      </c>
      <c r="I157" s="184">
        <v>0</v>
      </c>
      <c r="J157" s="176">
        <v>1</v>
      </c>
      <c r="K157" s="181">
        <f t="shared" si="28"/>
        <v>0</v>
      </c>
      <c r="L157" s="161"/>
      <c r="M157" s="187">
        <f t="shared" si="24"/>
        <v>0.36309999999999998</v>
      </c>
      <c r="N157" s="162">
        <f t="shared" si="25"/>
        <v>0.39889999999999998</v>
      </c>
      <c r="O157" s="188">
        <f t="shared" si="26"/>
        <v>7</v>
      </c>
      <c r="P157" s="161"/>
      <c r="Q157" s="192">
        <f t="shared" si="29"/>
        <v>1</v>
      </c>
      <c r="R157" s="174">
        <f t="shared" si="30"/>
        <v>1</v>
      </c>
      <c r="S157" s="174">
        <f t="shared" si="31"/>
        <v>1</v>
      </c>
      <c r="T157" s="175" t="str">
        <f t="shared" si="27"/>
        <v>cha16</v>
      </c>
      <c r="U157" s="193">
        <f t="shared" si="32"/>
        <v>1</v>
      </c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</row>
    <row r="158" spans="1:35" s="145" customFormat="1" x14ac:dyDescent="0.2">
      <c r="A158" s="160">
        <v>428</v>
      </c>
      <c r="B158" s="144">
        <v>428035293</v>
      </c>
      <c r="C158" s="161" t="s">
        <v>98</v>
      </c>
      <c r="D158" s="144">
        <v>35</v>
      </c>
      <c r="E158" s="144">
        <v>293</v>
      </c>
      <c r="F158" s="161" t="s">
        <v>859</v>
      </c>
      <c r="G158" s="180" t="str">
        <f t="shared" si="22"/>
        <v/>
      </c>
      <c r="H158" s="181" t="str">
        <f t="shared" si="23"/>
        <v/>
      </c>
      <c r="I158" s="184">
        <v>4</v>
      </c>
      <c r="J158" s="176">
        <v>4</v>
      </c>
      <c r="K158" s="181">
        <f t="shared" si="28"/>
        <v>1</v>
      </c>
      <c r="L158" s="161"/>
      <c r="M158" s="187">
        <f t="shared" si="24"/>
        <v>0.52780000000000005</v>
      </c>
      <c r="N158" s="162">
        <f t="shared" si="25"/>
        <v>0.52910000000000001</v>
      </c>
      <c r="O158" s="188">
        <f t="shared" si="26"/>
        <v>10</v>
      </c>
      <c r="P158" s="161"/>
      <c r="Q158" s="192">
        <f t="shared" si="29"/>
        <v>1</v>
      </c>
      <c r="R158" s="174">
        <f t="shared" si="30"/>
        <v>4</v>
      </c>
      <c r="S158" s="174">
        <f t="shared" si="31"/>
        <v>0</v>
      </c>
      <c r="T158" s="175" t="str">
        <f t="shared" si="27"/>
        <v>cha22</v>
      </c>
      <c r="U158" s="193">
        <f t="shared" si="32"/>
        <v>2</v>
      </c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</row>
    <row r="159" spans="1:35" s="145" customFormat="1" x14ac:dyDescent="0.2">
      <c r="A159" s="160">
        <v>428</v>
      </c>
      <c r="B159" s="144">
        <v>428035305</v>
      </c>
      <c r="C159" s="161" t="s">
        <v>98</v>
      </c>
      <c r="D159" s="144">
        <v>35</v>
      </c>
      <c r="E159" s="144">
        <v>305</v>
      </c>
      <c r="F159" s="161" t="s">
        <v>871</v>
      </c>
      <c r="G159" s="180" t="str">
        <f t="shared" si="22"/>
        <v/>
      </c>
      <c r="H159" s="181" t="str">
        <f t="shared" si="23"/>
        <v/>
      </c>
      <c r="I159" s="184">
        <v>0</v>
      </c>
      <c r="J159" s="176">
        <v>1</v>
      </c>
      <c r="K159" s="181">
        <f t="shared" si="28"/>
        <v>0</v>
      </c>
      <c r="L159" s="161"/>
      <c r="M159" s="187">
        <f t="shared" si="24"/>
        <v>0.128</v>
      </c>
      <c r="N159" s="162">
        <f t="shared" si="25"/>
        <v>0.15310000000000001</v>
      </c>
      <c r="O159" s="188">
        <f t="shared" si="26"/>
        <v>3</v>
      </c>
      <c r="P159" s="161"/>
      <c r="Q159" s="192">
        <f t="shared" si="29"/>
        <v>0</v>
      </c>
      <c r="R159" s="174">
        <f t="shared" si="30"/>
        <v>0</v>
      </c>
      <c r="S159" s="174">
        <f t="shared" si="31"/>
        <v>0</v>
      </c>
      <c r="T159" s="175" t="str">
        <f t="shared" si="27"/>
        <v>cha22</v>
      </c>
      <c r="U159" s="193">
        <f t="shared" si="32"/>
        <v>3</v>
      </c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</row>
    <row r="160" spans="1:35" s="145" customFormat="1" x14ac:dyDescent="0.2">
      <c r="A160" s="160">
        <v>428</v>
      </c>
      <c r="B160" s="144">
        <v>428035307</v>
      </c>
      <c r="C160" s="161" t="s">
        <v>98</v>
      </c>
      <c r="D160" s="144">
        <v>35</v>
      </c>
      <c r="E160" s="144">
        <v>307</v>
      </c>
      <c r="F160" s="161" t="s">
        <v>873</v>
      </c>
      <c r="G160" s="180" t="str">
        <f t="shared" si="22"/>
        <v/>
      </c>
      <c r="H160" s="181" t="str">
        <f t="shared" si="23"/>
        <v/>
      </c>
      <c r="I160" s="184">
        <v>3</v>
      </c>
      <c r="J160" s="176">
        <v>3</v>
      </c>
      <c r="K160" s="181">
        <f t="shared" si="28"/>
        <v>1</v>
      </c>
      <c r="L160" s="161"/>
      <c r="M160" s="187">
        <f t="shared" si="24"/>
        <v>0.16850000000000001</v>
      </c>
      <c r="N160" s="162">
        <f t="shared" si="25"/>
        <v>0.15</v>
      </c>
      <c r="O160" s="188">
        <f t="shared" si="26"/>
        <v>3</v>
      </c>
      <c r="P160" s="161"/>
      <c r="Q160" s="192">
        <f t="shared" si="29"/>
        <v>1</v>
      </c>
      <c r="R160" s="174">
        <f t="shared" si="30"/>
        <v>3</v>
      </c>
      <c r="S160" s="174">
        <f t="shared" si="31"/>
        <v>0</v>
      </c>
      <c r="T160" s="175" t="str">
        <f t="shared" si="27"/>
        <v>cha22</v>
      </c>
      <c r="U160" s="193">
        <f t="shared" si="32"/>
        <v>3</v>
      </c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</row>
    <row r="161" spans="1:35" s="145" customFormat="1" x14ac:dyDescent="0.2">
      <c r="A161" s="160">
        <v>428</v>
      </c>
      <c r="B161" s="144">
        <v>428035314</v>
      </c>
      <c r="C161" s="161" t="s">
        <v>98</v>
      </c>
      <c r="D161" s="144">
        <v>35</v>
      </c>
      <c r="E161" s="144">
        <v>314</v>
      </c>
      <c r="F161" s="161" t="s">
        <v>880</v>
      </c>
      <c r="G161" s="180" t="str">
        <f t="shared" si="22"/>
        <v/>
      </c>
      <c r="H161" s="181" t="str">
        <f t="shared" si="23"/>
        <v/>
      </c>
      <c r="I161" s="184">
        <v>1</v>
      </c>
      <c r="J161" s="176">
        <v>1</v>
      </c>
      <c r="K161" s="181">
        <f t="shared" si="28"/>
        <v>1</v>
      </c>
      <c r="L161" s="161"/>
      <c r="M161" s="187">
        <f t="shared" si="24"/>
        <v>0.27339999999999998</v>
      </c>
      <c r="N161" s="162">
        <f t="shared" si="25"/>
        <v>0.33950000000000002</v>
      </c>
      <c r="O161" s="188">
        <f t="shared" si="26"/>
        <v>6</v>
      </c>
      <c r="P161" s="161"/>
      <c r="Q161" s="192">
        <f t="shared" si="29"/>
        <v>1</v>
      </c>
      <c r="R161" s="174">
        <f t="shared" si="30"/>
        <v>1</v>
      </c>
      <c r="S161" s="174">
        <f t="shared" si="31"/>
        <v>0</v>
      </c>
      <c r="T161" s="175" t="str">
        <f t="shared" si="27"/>
        <v>cha22</v>
      </c>
      <c r="U161" s="193">
        <f t="shared" si="32"/>
        <v>3</v>
      </c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</row>
    <row r="162" spans="1:35" s="145" customFormat="1" x14ac:dyDescent="0.2">
      <c r="A162" s="160">
        <v>428</v>
      </c>
      <c r="B162" s="144">
        <v>428035336</v>
      </c>
      <c r="C162" s="161" t="s">
        <v>98</v>
      </c>
      <c r="D162" s="144">
        <v>35</v>
      </c>
      <c r="E162" s="144">
        <v>336</v>
      </c>
      <c r="F162" s="161" t="s">
        <v>902</v>
      </c>
      <c r="G162" s="180" t="str">
        <f t="shared" si="22"/>
        <v/>
      </c>
      <c r="H162" s="181" t="str">
        <f t="shared" si="23"/>
        <v/>
      </c>
      <c r="I162" s="184">
        <v>0</v>
      </c>
      <c r="J162" s="176">
        <v>2</v>
      </c>
      <c r="K162" s="181">
        <f t="shared" si="28"/>
        <v>0</v>
      </c>
      <c r="L162" s="161"/>
      <c r="M162" s="187">
        <f t="shared" si="24"/>
        <v>0.32319999999999999</v>
      </c>
      <c r="N162" s="162">
        <f t="shared" si="25"/>
        <v>0.35859999999999997</v>
      </c>
      <c r="O162" s="188">
        <f t="shared" si="26"/>
        <v>7</v>
      </c>
      <c r="P162" s="161"/>
      <c r="Q162" s="192">
        <f t="shared" si="29"/>
        <v>0</v>
      </c>
      <c r="R162" s="174">
        <f t="shared" si="30"/>
        <v>0</v>
      </c>
      <c r="S162" s="174">
        <f t="shared" si="31"/>
        <v>0</v>
      </c>
      <c r="T162" s="175" t="str">
        <f t="shared" si="27"/>
        <v>cha22</v>
      </c>
      <c r="U162" s="193">
        <f t="shared" si="32"/>
        <v>3</v>
      </c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</row>
    <row r="163" spans="1:35" s="145" customFormat="1" x14ac:dyDescent="0.2">
      <c r="A163" s="160">
        <v>428</v>
      </c>
      <c r="B163" s="144">
        <v>428035346</v>
      </c>
      <c r="C163" s="161" t="s">
        <v>98</v>
      </c>
      <c r="D163" s="144">
        <v>35</v>
      </c>
      <c r="E163" s="144">
        <v>346</v>
      </c>
      <c r="F163" s="161" t="s">
        <v>912</v>
      </c>
      <c r="G163" s="180" t="str">
        <f t="shared" si="22"/>
        <v/>
      </c>
      <c r="H163" s="181" t="str">
        <f t="shared" si="23"/>
        <v/>
      </c>
      <c r="I163" s="184">
        <v>3</v>
      </c>
      <c r="J163" s="176">
        <v>8</v>
      </c>
      <c r="K163" s="181">
        <f t="shared" si="28"/>
        <v>0.375</v>
      </c>
      <c r="L163" s="161"/>
      <c r="M163" s="187">
        <f t="shared" si="24"/>
        <v>0.27700000000000002</v>
      </c>
      <c r="N163" s="162">
        <f t="shared" si="25"/>
        <v>0.35339999999999999</v>
      </c>
      <c r="O163" s="188">
        <f t="shared" si="26"/>
        <v>6</v>
      </c>
      <c r="P163" s="161"/>
      <c r="Q163" s="192">
        <f t="shared" si="29"/>
        <v>0.375</v>
      </c>
      <c r="R163" s="174">
        <f t="shared" si="30"/>
        <v>3</v>
      </c>
      <c r="S163" s="174">
        <f t="shared" si="31"/>
        <v>0</v>
      </c>
      <c r="T163" s="175" t="str">
        <f t="shared" si="27"/>
        <v>cha22</v>
      </c>
      <c r="U163" s="193">
        <f t="shared" si="32"/>
        <v>3</v>
      </c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</row>
    <row r="164" spans="1:35" s="145" customFormat="1" x14ac:dyDescent="0.2">
      <c r="A164" s="160">
        <v>429</v>
      </c>
      <c r="B164" s="144">
        <v>429163030</v>
      </c>
      <c r="C164" s="161" t="s">
        <v>33</v>
      </c>
      <c r="D164" s="144">
        <v>163</v>
      </c>
      <c r="E164" s="144">
        <v>30</v>
      </c>
      <c r="F164" s="161" t="s">
        <v>595</v>
      </c>
      <c r="G164" s="180" t="str">
        <f t="shared" si="22"/>
        <v>yes</v>
      </c>
      <c r="H164" s="181">
        <f t="shared" si="23"/>
        <v>1</v>
      </c>
      <c r="I164" s="184">
        <v>2</v>
      </c>
      <c r="J164" s="176">
        <v>2</v>
      </c>
      <c r="K164" s="181">
        <f t="shared" si="28"/>
        <v>1</v>
      </c>
      <c r="L164" s="161"/>
      <c r="M164" s="187">
        <f t="shared" si="24"/>
        <v>0.27750000000000002</v>
      </c>
      <c r="N164" s="162">
        <f t="shared" si="25"/>
        <v>0.30630000000000002</v>
      </c>
      <c r="O164" s="188">
        <f t="shared" si="26"/>
        <v>6</v>
      </c>
      <c r="P164" s="161"/>
      <c r="Q164" s="192">
        <f t="shared" si="29"/>
        <v>1</v>
      </c>
      <c r="R164" s="174">
        <f t="shared" si="30"/>
        <v>2</v>
      </c>
      <c r="S164" s="174">
        <f t="shared" si="31"/>
        <v>0</v>
      </c>
      <c r="T164" s="175" t="str">
        <f t="shared" si="27"/>
        <v>cha16</v>
      </c>
      <c r="U164" s="193">
        <f t="shared" si="32"/>
        <v>1</v>
      </c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</row>
    <row r="165" spans="1:35" s="145" customFormat="1" x14ac:dyDescent="0.2">
      <c r="A165" s="160">
        <v>429</v>
      </c>
      <c r="B165" s="144">
        <v>429163049</v>
      </c>
      <c r="C165" s="161" t="s">
        <v>33</v>
      </c>
      <c r="D165" s="144">
        <v>163</v>
      </c>
      <c r="E165" s="144">
        <v>49</v>
      </c>
      <c r="F165" s="161" t="s">
        <v>614</v>
      </c>
      <c r="G165" s="180" t="str">
        <f t="shared" si="22"/>
        <v/>
      </c>
      <c r="H165" s="181" t="str">
        <f t="shared" si="23"/>
        <v/>
      </c>
      <c r="I165" s="184">
        <v>1</v>
      </c>
      <c r="J165" s="176">
        <v>1</v>
      </c>
      <c r="K165" s="181">
        <f t="shared" si="28"/>
        <v>1</v>
      </c>
      <c r="L165" s="161"/>
      <c r="M165" s="187">
        <f t="shared" si="24"/>
        <v>0.46279999999999999</v>
      </c>
      <c r="N165" s="162">
        <f t="shared" si="25"/>
        <v>0.35880000000000001</v>
      </c>
      <c r="O165" s="188">
        <f t="shared" si="26"/>
        <v>8</v>
      </c>
      <c r="P165" s="161"/>
      <c r="Q165" s="192">
        <f t="shared" si="29"/>
        <v>1</v>
      </c>
      <c r="R165" s="174">
        <f t="shared" si="30"/>
        <v>1</v>
      </c>
      <c r="S165" s="174">
        <f t="shared" si="31"/>
        <v>0</v>
      </c>
      <c r="T165" s="175" t="str">
        <f t="shared" si="27"/>
        <v>cha22</v>
      </c>
      <c r="U165" s="193">
        <f t="shared" si="32"/>
        <v>3</v>
      </c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</row>
    <row r="166" spans="1:35" s="145" customFormat="1" x14ac:dyDescent="0.2">
      <c r="A166" s="160">
        <v>429</v>
      </c>
      <c r="B166" s="144">
        <v>429163057</v>
      </c>
      <c r="C166" s="161" t="s">
        <v>33</v>
      </c>
      <c r="D166" s="144">
        <v>163</v>
      </c>
      <c r="E166" s="144">
        <v>57</v>
      </c>
      <c r="F166" s="161" t="s">
        <v>623</v>
      </c>
      <c r="G166" s="180" t="str">
        <f t="shared" si="22"/>
        <v>yes</v>
      </c>
      <c r="H166" s="181">
        <f t="shared" si="23"/>
        <v>1</v>
      </c>
      <c r="I166" s="184">
        <v>2</v>
      </c>
      <c r="J166" s="176">
        <v>2</v>
      </c>
      <c r="K166" s="181">
        <f t="shared" si="28"/>
        <v>1</v>
      </c>
      <c r="L166" s="161"/>
      <c r="M166" s="187">
        <f t="shared" si="24"/>
        <v>0.84240000000000004</v>
      </c>
      <c r="N166" s="162">
        <f t="shared" si="25"/>
        <v>0.72060000000000002</v>
      </c>
      <c r="O166" s="188">
        <f t="shared" si="26"/>
        <v>12</v>
      </c>
      <c r="P166" s="161"/>
      <c r="Q166" s="192">
        <f t="shared" si="29"/>
        <v>1</v>
      </c>
      <c r="R166" s="174">
        <f t="shared" si="30"/>
        <v>2</v>
      </c>
      <c r="S166" s="174">
        <f t="shared" si="31"/>
        <v>0</v>
      </c>
      <c r="T166" s="175" t="str">
        <f t="shared" si="27"/>
        <v>cha16</v>
      </c>
      <c r="U166" s="193">
        <f t="shared" si="32"/>
        <v>1</v>
      </c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</row>
    <row r="167" spans="1:35" s="145" customFormat="1" x14ac:dyDescent="0.2">
      <c r="A167" s="160">
        <v>429</v>
      </c>
      <c r="B167" s="144">
        <v>429163071</v>
      </c>
      <c r="C167" s="161" t="s">
        <v>33</v>
      </c>
      <c r="D167" s="144">
        <v>163</v>
      </c>
      <c r="E167" s="144">
        <v>71</v>
      </c>
      <c r="F167" s="161" t="s">
        <v>637</v>
      </c>
      <c r="G167" s="180" t="str">
        <f t="shared" si="22"/>
        <v/>
      </c>
      <c r="H167" s="181" t="str">
        <f t="shared" si="23"/>
        <v/>
      </c>
      <c r="I167" s="184">
        <v>1</v>
      </c>
      <c r="J167" s="176">
        <v>1</v>
      </c>
      <c r="K167" s="181">
        <f t="shared" si="28"/>
        <v>1</v>
      </c>
      <c r="L167" s="161"/>
      <c r="M167" s="187">
        <f t="shared" si="24"/>
        <v>0.21010000000000001</v>
      </c>
      <c r="N167" s="162">
        <f t="shared" si="25"/>
        <v>0.21870000000000001</v>
      </c>
      <c r="O167" s="188">
        <f t="shared" si="26"/>
        <v>4</v>
      </c>
      <c r="P167" s="161"/>
      <c r="Q167" s="192">
        <f t="shared" si="29"/>
        <v>1</v>
      </c>
      <c r="R167" s="174">
        <f t="shared" si="30"/>
        <v>1</v>
      </c>
      <c r="S167" s="174">
        <f t="shared" si="31"/>
        <v>0</v>
      </c>
      <c r="T167" s="175" t="str">
        <f t="shared" si="27"/>
        <v>cha22</v>
      </c>
      <c r="U167" s="193">
        <f t="shared" si="32"/>
        <v>3</v>
      </c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</row>
    <row r="168" spans="1:35" s="145" customFormat="1" x14ac:dyDescent="0.2">
      <c r="A168" s="160">
        <v>429</v>
      </c>
      <c r="B168" s="144">
        <v>429163103</v>
      </c>
      <c r="C168" s="161" t="s">
        <v>33</v>
      </c>
      <c r="D168" s="144">
        <v>163</v>
      </c>
      <c r="E168" s="144">
        <v>103</v>
      </c>
      <c r="F168" s="161" t="s">
        <v>669</v>
      </c>
      <c r="G168" s="180" t="str">
        <f t="shared" si="22"/>
        <v/>
      </c>
      <c r="H168" s="181" t="str">
        <f t="shared" si="23"/>
        <v/>
      </c>
      <c r="I168" s="184">
        <v>1</v>
      </c>
      <c r="J168" s="176">
        <v>1</v>
      </c>
      <c r="K168" s="181">
        <f t="shared" si="28"/>
        <v>1</v>
      </c>
      <c r="L168" s="161"/>
      <c r="M168" s="187">
        <f t="shared" si="24"/>
        <v>0.60680000000000001</v>
      </c>
      <c r="N168" s="162">
        <f t="shared" si="25"/>
        <v>0.58730000000000004</v>
      </c>
      <c r="O168" s="188">
        <f t="shared" si="26"/>
        <v>10</v>
      </c>
      <c r="P168" s="161"/>
      <c r="Q168" s="192">
        <f t="shared" si="29"/>
        <v>1</v>
      </c>
      <c r="R168" s="174">
        <f t="shared" si="30"/>
        <v>1</v>
      </c>
      <c r="S168" s="174">
        <f t="shared" si="31"/>
        <v>0</v>
      </c>
      <c r="T168" s="175" t="str">
        <f t="shared" si="27"/>
        <v>cha22</v>
      </c>
      <c r="U168" s="193">
        <f t="shared" si="32"/>
        <v>2</v>
      </c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</row>
    <row r="169" spans="1:35" s="145" customFormat="1" x14ac:dyDescent="0.2">
      <c r="A169" s="160">
        <v>429</v>
      </c>
      <c r="B169" s="144">
        <v>429163128</v>
      </c>
      <c r="C169" s="161" t="s">
        <v>33</v>
      </c>
      <c r="D169" s="144">
        <v>163</v>
      </c>
      <c r="E169" s="144">
        <v>128</v>
      </c>
      <c r="F169" s="161" t="s">
        <v>693</v>
      </c>
      <c r="G169" s="180" t="str">
        <f t="shared" si="22"/>
        <v/>
      </c>
      <c r="H169" s="181" t="str">
        <f t="shared" si="23"/>
        <v/>
      </c>
      <c r="I169" s="184">
        <v>1</v>
      </c>
      <c r="J169" s="176">
        <v>3</v>
      </c>
      <c r="K169" s="181">
        <f t="shared" si="28"/>
        <v>0.33329999999999999</v>
      </c>
      <c r="L169" s="161"/>
      <c r="M169" s="187">
        <f t="shared" si="24"/>
        <v>0.49669999999999997</v>
      </c>
      <c r="N169" s="162">
        <f t="shared" si="25"/>
        <v>0.54890000000000005</v>
      </c>
      <c r="O169" s="188">
        <f t="shared" si="26"/>
        <v>10</v>
      </c>
      <c r="P169" s="161"/>
      <c r="Q169" s="192">
        <f t="shared" si="29"/>
        <v>0.54890000000000005</v>
      </c>
      <c r="R169" s="174">
        <f t="shared" si="30"/>
        <v>2</v>
      </c>
      <c r="S169" s="174">
        <f t="shared" si="31"/>
        <v>1</v>
      </c>
      <c r="T169" s="175" t="str">
        <f t="shared" si="27"/>
        <v>dist22</v>
      </c>
      <c r="U169" s="193">
        <f t="shared" si="32"/>
        <v>2</v>
      </c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</row>
    <row r="170" spans="1:35" s="145" customFormat="1" x14ac:dyDescent="0.2">
      <c r="A170" s="160">
        <v>429</v>
      </c>
      <c r="B170" s="144">
        <v>429163163</v>
      </c>
      <c r="C170" s="161" t="s">
        <v>33</v>
      </c>
      <c r="D170" s="144">
        <v>163</v>
      </c>
      <c r="E170" s="144">
        <v>163</v>
      </c>
      <c r="F170" s="161" t="s">
        <v>729</v>
      </c>
      <c r="G170" s="180" t="str">
        <f t="shared" si="22"/>
        <v>yes</v>
      </c>
      <c r="H170" s="181">
        <f t="shared" si="23"/>
        <v>0.83540000000000003</v>
      </c>
      <c r="I170" s="184">
        <v>974</v>
      </c>
      <c r="J170" s="176">
        <v>1552</v>
      </c>
      <c r="K170" s="181">
        <f t="shared" si="28"/>
        <v>0.62760000000000005</v>
      </c>
      <c r="L170" s="161"/>
      <c r="M170" s="187">
        <f t="shared" si="24"/>
        <v>0.80389999999999995</v>
      </c>
      <c r="N170" s="162">
        <f t="shared" si="25"/>
        <v>0.68</v>
      </c>
      <c r="O170" s="188">
        <f t="shared" si="26"/>
        <v>12</v>
      </c>
      <c r="P170" s="161"/>
      <c r="Q170" s="192">
        <f t="shared" si="29"/>
        <v>0.83540000000000003</v>
      </c>
      <c r="R170" s="174">
        <f t="shared" si="30"/>
        <v>1297</v>
      </c>
      <c r="S170" s="174">
        <f t="shared" si="31"/>
        <v>323</v>
      </c>
      <c r="T170" s="175" t="str">
        <f t="shared" si="27"/>
        <v>cha16</v>
      </c>
      <c r="U170" s="193">
        <f t="shared" si="32"/>
        <v>1</v>
      </c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</row>
    <row r="171" spans="1:35" s="145" customFormat="1" x14ac:dyDescent="0.2">
      <c r="A171" s="160">
        <v>429</v>
      </c>
      <c r="B171" s="144">
        <v>429163164</v>
      </c>
      <c r="C171" s="161" t="s">
        <v>33</v>
      </c>
      <c r="D171" s="144">
        <v>163</v>
      </c>
      <c r="E171" s="144">
        <v>164</v>
      </c>
      <c r="F171" s="161" t="s">
        <v>730</v>
      </c>
      <c r="G171" s="180" t="str">
        <f t="shared" si="22"/>
        <v>yes</v>
      </c>
      <c r="H171" s="181">
        <f t="shared" si="23"/>
        <v>1</v>
      </c>
      <c r="I171" s="184">
        <v>1</v>
      </c>
      <c r="J171" s="176">
        <v>1</v>
      </c>
      <c r="K171" s="181">
        <f t="shared" si="28"/>
        <v>1</v>
      </c>
      <c r="L171" s="161"/>
      <c r="M171" s="187">
        <f t="shared" si="24"/>
        <v>8.8900000000000007E-2</v>
      </c>
      <c r="N171" s="162">
        <f t="shared" si="25"/>
        <v>9.98E-2</v>
      </c>
      <c r="O171" s="188">
        <f t="shared" si="26"/>
        <v>2</v>
      </c>
      <c r="P171" s="161"/>
      <c r="Q171" s="192">
        <f t="shared" si="29"/>
        <v>1</v>
      </c>
      <c r="R171" s="174">
        <f t="shared" si="30"/>
        <v>1</v>
      </c>
      <c r="S171" s="174">
        <f t="shared" si="31"/>
        <v>0</v>
      </c>
      <c r="T171" s="175" t="str">
        <f t="shared" si="27"/>
        <v>cha16</v>
      </c>
      <c r="U171" s="193">
        <f t="shared" si="32"/>
        <v>1</v>
      </c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</row>
    <row r="172" spans="1:35" s="145" customFormat="1" x14ac:dyDescent="0.2">
      <c r="A172" s="160">
        <v>429</v>
      </c>
      <c r="B172" s="144">
        <v>429163165</v>
      </c>
      <c r="C172" s="161" t="s">
        <v>33</v>
      </c>
      <c r="D172" s="144">
        <v>163</v>
      </c>
      <c r="E172" s="144">
        <v>165</v>
      </c>
      <c r="F172" s="161" t="s">
        <v>731</v>
      </c>
      <c r="G172" s="180" t="str">
        <f t="shared" si="22"/>
        <v/>
      </c>
      <c r="H172" s="181" t="str">
        <f t="shared" si="23"/>
        <v/>
      </c>
      <c r="I172" s="184">
        <v>2</v>
      </c>
      <c r="J172" s="176">
        <v>2</v>
      </c>
      <c r="K172" s="181">
        <f t="shared" si="28"/>
        <v>1</v>
      </c>
      <c r="L172" s="161"/>
      <c r="M172" s="187">
        <f t="shared" si="24"/>
        <v>0.59970000000000001</v>
      </c>
      <c r="N172" s="162">
        <f t="shared" si="25"/>
        <v>0.53300000000000003</v>
      </c>
      <c r="O172" s="188">
        <f t="shared" si="26"/>
        <v>10</v>
      </c>
      <c r="P172" s="161"/>
      <c r="Q172" s="192">
        <f t="shared" si="29"/>
        <v>1</v>
      </c>
      <c r="R172" s="174">
        <f t="shared" si="30"/>
        <v>2</v>
      </c>
      <c r="S172" s="174">
        <f t="shared" si="31"/>
        <v>0</v>
      </c>
      <c r="T172" s="175" t="str">
        <f t="shared" si="27"/>
        <v>cha22</v>
      </c>
      <c r="U172" s="193">
        <f t="shared" si="32"/>
        <v>2</v>
      </c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</row>
    <row r="173" spans="1:35" s="145" customFormat="1" x14ac:dyDescent="0.2">
      <c r="A173" s="160">
        <v>429</v>
      </c>
      <c r="B173" s="144">
        <v>429163168</v>
      </c>
      <c r="C173" s="161" t="s">
        <v>33</v>
      </c>
      <c r="D173" s="144">
        <v>163</v>
      </c>
      <c r="E173" s="144">
        <v>168</v>
      </c>
      <c r="F173" s="161" t="s">
        <v>734</v>
      </c>
      <c r="G173" s="180" t="str">
        <f t="shared" si="22"/>
        <v>yes</v>
      </c>
      <c r="H173" s="181">
        <f t="shared" si="23"/>
        <v>0</v>
      </c>
      <c r="I173" s="184">
        <v>0</v>
      </c>
      <c r="J173" s="176">
        <v>1</v>
      </c>
      <c r="K173" s="181">
        <f t="shared" si="28"/>
        <v>0</v>
      </c>
      <c r="L173" s="161"/>
      <c r="M173" s="187">
        <f t="shared" si="24"/>
        <v>0.1076</v>
      </c>
      <c r="N173" s="162">
        <f t="shared" si="25"/>
        <v>0.12520000000000001</v>
      </c>
      <c r="O173" s="188">
        <f t="shared" si="26"/>
        <v>3</v>
      </c>
      <c r="P173" s="161"/>
      <c r="Q173" s="192">
        <f t="shared" si="29"/>
        <v>0</v>
      </c>
      <c r="R173" s="174">
        <f t="shared" si="30"/>
        <v>0</v>
      </c>
      <c r="S173" s="174">
        <f t="shared" si="31"/>
        <v>0</v>
      </c>
      <c r="T173" s="175" t="str">
        <f t="shared" si="27"/>
        <v>cha16</v>
      </c>
      <c r="U173" s="193">
        <f t="shared" si="32"/>
        <v>1</v>
      </c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</row>
    <row r="174" spans="1:35" s="145" customFormat="1" x14ac:dyDescent="0.2">
      <c r="A174" s="160">
        <v>429</v>
      </c>
      <c r="B174" s="144">
        <v>429163181</v>
      </c>
      <c r="C174" s="161" t="s">
        <v>33</v>
      </c>
      <c r="D174" s="144">
        <v>163</v>
      </c>
      <c r="E174" s="144">
        <v>181</v>
      </c>
      <c r="F174" s="161" t="s">
        <v>747</v>
      </c>
      <c r="G174" s="180" t="str">
        <f t="shared" si="22"/>
        <v/>
      </c>
      <c r="H174" s="181" t="str">
        <f t="shared" si="23"/>
        <v/>
      </c>
      <c r="I174" s="184">
        <v>2</v>
      </c>
      <c r="J174" s="176">
        <v>2</v>
      </c>
      <c r="K174" s="181">
        <f t="shared" si="28"/>
        <v>1</v>
      </c>
      <c r="L174" s="161"/>
      <c r="M174" s="187">
        <f t="shared" si="24"/>
        <v>0.46789999999999998</v>
      </c>
      <c r="N174" s="162">
        <f t="shared" si="25"/>
        <v>0.4466</v>
      </c>
      <c r="O174" s="188">
        <f t="shared" si="26"/>
        <v>9</v>
      </c>
      <c r="P174" s="161"/>
      <c r="Q174" s="192">
        <f t="shared" si="29"/>
        <v>1</v>
      </c>
      <c r="R174" s="174">
        <f t="shared" si="30"/>
        <v>2</v>
      </c>
      <c r="S174" s="174">
        <f t="shared" si="31"/>
        <v>0</v>
      </c>
      <c r="T174" s="175" t="str">
        <f t="shared" si="27"/>
        <v>cha22</v>
      </c>
      <c r="U174" s="193">
        <f t="shared" si="32"/>
        <v>2</v>
      </c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</row>
    <row r="175" spans="1:35" s="145" customFormat="1" x14ac:dyDescent="0.2">
      <c r="A175" s="160">
        <v>429</v>
      </c>
      <c r="B175" s="144">
        <v>429163229</v>
      </c>
      <c r="C175" s="161" t="s">
        <v>33</v>
      </c>
      <c r="D175" s="144">
        <v>163</v>
      </c>
      <c r="E175" s="144">
        <v>229</v>
      </c>
      <c r="F175" s="161" t="s">
        <v>795</v>
      </c>
      <c r="G175" s="180" t="str">
        <f t="shared" si="22"/>
        <v>yes</v>
      </c>
      <c r="H175" s="181">
        <f t="shared" si="23"/>
        <v>0.83330000000000004</v>
      </c>
      <c r="I175" s="184">
        <v>11</v>
      </c>
      <c r="J175" s="176">
        <v>12</v>
      </c>
      <c r="K175" s="181">
        <f t="shared" si="28"/>
        <v>0.91669999999999996</v>
      </c>
      <c r="L175" s="161"/>
      <c r="M175" s="187">
        <f t="shared" si="24"/>
        <v>0.371</v>
      </c>
      <c r="N175" s="162">
        <f t="shared" si="25"/>
        <v>0.40410000000000001</v>
      </c>
      <c r="O175" s="188">
        <f t="shared" si="26"/>
        <v>7</v>
      </c>
      <c r="P175" s="161"/>
      <c r="Q175" s="192">
        <f t="shared" si="29"/>
        <v>0.91669999999999996</v>
      </c>
      <c r="R175" s="174">
        <f t="shared" si="30"/>
        <v>11</v>
      </c>
      <c r="S175" s="174">
        <f t="shared" si="31"/>
        <v>0</v>
      </c>
      <c r="T175" s="175" t="str">
        <f t="shared" si="27"/>
        <v>cha22</v>
      </c>
      <c r="U175" s="193">
        <f t="shared" si="32"/>
        <v>1</v>
      </c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</row>
    <row r="176" spans="1:35" s="145" customFormat="1" x14ac:dyDescent="0.2">
      <c r="A176" s="160">
        <v>429</v>
      </c>
      <c r="B176" s="144">
        <v>429163248</v>
      </c>
      <c r="C176" s="161" t="s">
        <v>33</v>
      </c>
      <c r="D176" s="144">
        <v>163</v>
      </c>
      <c r="E176" s="144">
        <v>248</v>
      </c>
      <c r="F176" s="161" t="s">
        <v>814</v>
      </c>
      <c r="G176" s="180" t="str">
        <f t="shared" si="22"/>
        <v>yes</v>
      </c>
      <c r="H176" s="181">
        <f t="shared" si="23"/>
        <v>0.5</v>
      </c>
      <c r="I176" s="184">
        <v>3</v>
      </c>
      <c r="J176" s="176">
        <v>5</v>
      </c>
      <c r="K176" s="181">
        <f t="shared" si="28"/>
        <v>0.6</v>
      </c>
      <c r="L176" s="161"/>
      <c r="M176" s="187">
        <f t="shared" si="24"/>
        <v>0.78469999999999995</v>
      </c>
      <c r="N176" s="162">
        <f t="shared" si="25"/>
        <v>0.58950000000000002</v>
      </c>
      <c r="O176" s="188">
        <f t="shared" si="26"/>
        <v>12</v>
      </c>
      <c r="P176" s="161"/>
      <c r="Q176" s="192">
        <f t="shared" si="29"/>
        <v>0.6</v>
      </c>
      <c r="R176" s="174">
        <f t="shared" si="30"/>
        <v>3</v>
      </c>
      <c r="S176" s="174">
        <f t="shared" si="31"/>
        <v>0</v>
      </c>
      <c r="T176" s="175" t="str">
        <f t="shared" si="27"/>
        <v>cha22</v>
      </c>
      <c r="U176" s="193">
        <f t="shared" si="32"/>
        <v>1</v>
      </c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</row>
    <row r="177" spans="1:35" s="145" customFormat="1" x14ac:dyDescent="0.2">
      <c r="A177" s="160">
        <v>429</v>
      </c>
      <c r="B177" s="144">
        <v>429163258</v>
      </c>
      <c r="C177" s="161" t="s">
        <v>33</v>
      </c>
      <c r="D177" s="144">
        <v>163</v>
      </c>
      <c r="E177" s="144">
        <v>258</v>
      </c>
      <c r="F177" s="161" t="s">
        <v>824</v>
      </c>
      <c r="G177" s="180" t="str">
        <f t="shared" si="22"/>
        <v>yes</v>
      </c>
      <c r="H177" s="181">
        <f t="shared" si="23"/>
        <v>0.66669999999999996</v>
      </c>
      <c r="I177" s="184">
        <v>11</v>
      </c>
      <c r="J177" s="176">
        <v>20</v>
      </c>
      <c r="K177" s="181">
        <f t="shared" si="28"/>
        <v>0.55000000000000004</v>
      </c>
      <c r="L177" s="161"/>
      <c r="M177" s="187">
        <f t="shared" si="24"/>
        <v>0.57420000000000004</v>
      </c>
      <c r="N177" s="162">
        <f t="shared" si="25"/>
        <v>0.55500000000000005</v>
      </c>
      <c r="O177" s="188">
        <f t="shared" si="26"/>
        <v>10</v>
      </c>
      <c r="P177" s="161"/>
      <c r="Q177" s="192">
        <f t="shared" si="29"/>
        <v>0.66669999999999996</v>
      </c>
      <c r="R177" s="174">
        <f t="shared" si="30"/>
        <v>13</v>
      </c>
      <c r="S177" s="174">
        <f t="shared" si="31"/>
        <v>2</v>
      </c>
      <c r="T177" s="175" t="str">
        <f t="shared" si="27"/>
        <v>cha16</v>
      </c>
      <c r="U177" s="193">
        <f t="shared" si="32"/>
        <v>1</v>
      </c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</row>
    <row r="178" spans="1:35" s="145" customFormat="1" x14ac:dyDescent="0.2">
      <c r="A178" s="160">
        <v>429</v>
      </c>
      <c r="B178" s="144">
        <v>429163262</v>
      </c>
      <c r="C178" s="161" t="s">
        <v>33</v>
      </c>
      <c r="D178" s="144">
        <v>163</v>
      </c>
      <c r="E178" s="144">
        <v>262</v>
      </c>
      <c r="F178" s="161" t="s">
        <v>828</v>
      </c>
      <c r="G178" s="180" t="str">
        <f t="shared" si="22"/>
        <v>yes</v>
      </c>
      <c r="H178" s="181">
        <f t="shared" si="23"/>
        <v>1</v>
      </c>
      <c r="I178" s="184">
        <v>2</v>
      </c>
      <c r="J178" s="176">
        <v>2</v>
      </c>
      <c r="K178" s="181">
        <f t="shared" si="28"/>
        <v>1</v>
      </c>
      <c r="L178" s="161"/>
      <c r="M178" s="187">
        <f t="shared" si="24"/>
        <v>0.32079999999999997</v>
      </c>
      <c r="N178" s="162">
        <f t="shared" si="25"/>
        <v>0.38129999999999997</v>
      </c>
      <c r="O178" s="188">
        <f t="shared" si="26"/>
        <v>7</v>
      </c>
      <c r="P178" s="161"/>
      <c r="Q178" s="192">
        <f t="shared" si="29"/>
        <v>1</v>
      </c>
      <c r="R178" s="174">
        <f t="shared" si="30"/>
        <v>2</v>
      </c>
      <c r="S178" s="174">
        <f t="shared" si="31"/>
        <v>0</v>
      </c>
      <c r="T178" s="175" t="str">
        <f t="shared" si="27"/>
        <v>cha16</v>
      </c>
      <c r="U178" s="193">
        <f t="shared" si="32"/>
        <v>1</v>
      </c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</row>
    <row r="179" spans="1:35" s="145" customFormat="1" x14ac:dyDescent="0.2">
      <c r="A179" s="160">
        <v>429</v>
      </c>
      <c r="B179" s="144">
        <v>429163291</v>
      </c>
      <c r="C179" s="161" t="s">
        <v>33</v>
      </c>
      <c r="D179" s="144">
        <v>163</v>
      </c>
      <c r="E179" s="144">
        <v>291</v>
      </c>
      <c r="F179" s="161" t="s">
        <v>857</v>
      </c>
      <c r="G179" s="180" t="str">
        <f t="shared" si="22"/>
        <v>yes</v>
      </c>
      <c r="H179" s="181">
        <f t="shared" si="23"/>
        <v>0</v>
      </c>
      <c r="I179" s="184">
        <v>3</v>
      </c>
      <c r="J179" s="176">
        <v>4</v>
      </c>
      <c r="K179" s="181">
        <f t="shared" si="28"/>
        <v>0.75</v>
      </c>
      <c r="L179" s="161"/>
      <c r="M179" s="187">
        <f t="shared" si="24"/>
        <v>0.18210000000000001</v>
      </c>
      <c r="N179" s="162">
        <f t="shared" si="25"/>
        <v>0.2162</v>
      </c>
      <c r="O179" s="188">
        <f t="shared" si="26"/>
        <v>4</v>
      </c>
      <c r="P179" s="161"/>
      <c r="Q179" s="192">
        <f t="shared" si="29"/>
        <v>0.75</v>
      </c>
      <c r="R179" s="174">
        <f t="shared" si="30"/>
        <v>3</v>
      </c>
      <c r="S179" s="174">
        <f t="shared" si="31"/>
        <v>0</v>
      </c>
      <c r="T179" s="175" t="str">
        <f t="shared" si="27"/>
        <v>cha22</v>
      </c>
      <c r="U179" s="193">
        <f t="shared" si="32"/>
        <v>1</v>
      </c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</row>
    <row r="180" spans="1:35" s="145" customFormat="1" x14ac:dyDescent="0.2">
      <c r="A180" s="160">
        <v>429</v>
      </c>
      <c r="B180" s="144">
        <v>429163305</v>
      </c>
      <c r="C180" s="161" t="s">
        <v>33</v>
      </c>
      <c r="D180" s="144">
        <v>163</v>
      </c>
      <c r="E180" s="144">
        <v>305</v>
      </c>
      <c r="F180" s="161" t="s">
        <v>871</v>
      </c>
      <c r="G180" s="180" t="str">
        <f t="shared" si="22"/>
        <v/>
      </c>
      <c r="H180" s="181" t="str">
        <f t="shared" si="23"/>
        <v/>
      </c>
      <c r="I180" s="184">
        <v>1</v>
      </c>
      <c r="J180" s="176">
        <v>1</v>
      </c>
      <c r="K180" s="181">
        <f t="shared" si="28"/>
        <v>1</v>
      </c>
      <c r="L180" s="161"/>
      <c r="M180" s="187">
        <f t="shared" si="24"/>
        <v>0.128</v>
      </c>
      <c r="N180" s="162">
        <f t="shared" si="25"/>
        <v>0.15310000000000001</v>
      </c>
      <c r="O180" s="188">
        <f t="shared" si="26"/>
        <v>3</v>
      </c>
      <c r="P180" s="161"/>
      <c r="Q180" s="192">
        <f t="shared" si="29"/>
        <v>1</v>
      </c>
      <c r="R180" s="174">
        <f t="shared" si="30"/>
        <v>1</v>
      </c>
      <c r="S180" s="174">
        <f t="shared" si="31"/>
        <v>0</v>
      </c>
      <c r="T180" s="175" t="str">
        <f t="shared" si="27"/>
        <v>cha22</v>
      </c>
      <c r="U180" s="193">
        <f t="shared" si="32"/>
        <v>3</v>
      </c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</row>
    <row r="181" spans="1:35" s="145" customFormat="1" x14ac:dyDescent="0.2">
      <c r="A181" s="160">
        <v>429</v>
      </c>
      <c r="B181" s="144">
        <v>429163347</v>
      </c>
      <c r="C181" s="161" t="s">
        <v>33</v>
      </c>
      <c r="D181" s="144">
        <v>163</v>
      </c>
      <c r="E181" s="144">
        <v>347</v>
      </c>
      <c r="F181" s="161" t="s">
        <v>454</v>
      </c>
      <c r="G181" s="180" t="str">
        <f t="shared" si="22"/>
        <v/>
      </c>
      <c r="H181" s="181" t="str">
        <f t="shared" si="23"/>
        <v/>
      </c>
      <c r="I181" s="184">
        <v>0</v>
      </c>
      <c r="J181" s="176">
        <v>2</v>
      </c>
      <c r="K181" s="181">
        <f t="shared" si="28"/>
        <v>0</v>
      </c>
      <c r="L181" s="161"/>
      <c r="M181" s="187">
        <f t="shared" si="24"/>
        <v>0.29399999999999998</v>
      </c>
      <c r="N181" s="162">
        <f t="shared" si="25"/>
        <v>0.34260000000000002</v>
      </c>
      <c r="O181" s="188">
        <f t="shared" si="26"/>
        <v>6</v>
      </c>
      <c r="P181" s="161"/>
      <c r="Q181" s="192">
        <f t="shared" si="29"/>
        <v>0</v>
      </c>
      <c r="R181" s="174">
        <f t="shared" si="30"/>
        <v>0</v>
      </c>
      <c r="S181" s="174">
        <f t="shared" si="31"/>
        <v>0</v>
      </c>
      <c r="T181" s="175" t="str">
        <f t="shared" si="27"/>
        <v>cha22</v>
      </c>
      <c r="U181" s="193">
        <f t="shared" si="32"/>
        <v>3</v>
      </c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</row>
    <row r="182" spans="1:35" s="145" customFormat="1" x14ac:dyDescent="0.2">
      <c r="A182" s="160">
        <v>429</v>
      </c>
      <c r="B182" s="144">
        <v>429163773</v>
      </c>
      <c r="C182" s="161" t="s">
        <v>33</v>
      </c>
      <c r="D182" s="144">
        <v>163</v>
      </c>
      <c r="E182" s="144">
        <v>773</v>
      </c>
      <c r="F182" s="161" t="s">
        <v>966</v>
      </c>
      <c r="G182" s="180" t="str">
        <f t="shared" si="22"/>
        <v/>
      </c>
      <c r="H182" s="181" t="str">
        <f t="shared" si="23"/>
        <v/>
      </c>
      <c r="I182" s="184">
        <v>1</v>
      </c>
      <c r="J182" s="176">
        <v>1</v>
      </c>
      <c r="K182" s="181">
        <f t="shared" si="28"/>
        <v>1</v>
      </c>
      <c r="L182" s="161"/>
      <c r="M182" s="187">
        <f t="shared" si="24"/>
        <v>0.23330000000000001</v>
      </c>
      <c r="N182" s="162">
        <f t="shared" si="25"/>
        <v>0.27079999999999999</v>
      </c>
      <c r="O182" s="188">
        <f t="shared" si="26"/>
        <v>5</v>
      </c>
      <c r="P182" s="161"/>
      <c r="Q182" s="192">
        <f t="shared" si="29"/>
        <v>1</v>
      </c>
      <c r="R182" s="174">
        <f t="shared" si="30"/>
        <v>1</v>
      </c>
      <c r="S182" s="174">
        <f t="shared" si="31"/>
        <v>0</v>
      </c>
      <c r="T182" s="175" t="str">
        <f t="shared" si="27"/>
        <v>cha22</v>
      </c>
      <c r="U182" s="193">
        <f t="shared" si="32"/>
        <v>3</v>
      </c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</row>
    <row r="183" spans="1:35" s="145" customFormat="1" x14ac:dyDescent="0.2">
      <c r="A183" s="160">
        <v>430</v>
      </c>
      <c r="B183" s="144">
        <v>430170009</v>
      </c>
      <c r="C183" s="161" t="s">
        <v>34</v>
      </c>
      <c r="D183" s="144">
        <v>170</v>
      </c>
      <c r="E183" s="144">
        <v>9</v>
      </c>
      <c r="F183" s="161" t="s">
        <v>572</v>
      </c>
      <c r="G183" s="180" t="str">
        <f t="shared" si="22"/>
        <v>yes</v>
      </c>
      <c r="H183" s="181">
        <f t="shared" si="23"/>
        <v>0</v>
      </c>
      <c r="I183" s="184">
        <v>0</v>
      </c>
      <c r="J183" s="176">
        <v>1</v>
      </c>
      <c r="K183" s="181">
        <f t="shared" si="28"/>
        <v>0</v>
      </c>
      <c r="L183" s="161"/>
      <c r="M183" s="187">
        <f t="shared" si="24"/>
        <v>7.5800000000000006E-2</v>
      </c>
      <c r="N183" s="162">
        <f t="shared" si="25"/>
        <v>0.1075</v>
      </c>
      <c r="O183" s="188">
        <f t="shared" si="26"/>
        <v>2</v>
      </c>
      <c r="P183" s="161"/>
      <c r="Q183" s="192">
        <f t="shared" si="29"/>
        <v>0</v>
      </c>
      <c r="R183" s="174">
        <f t="shared" si="30"/>
        <v>0</v>
      </c>
      <c r="S183" s="174">
        <f t="shared" si="31"/>
        <v>0</v>
      </c>
      <c r="T183" s="175" t="str">
        <f t="shared" si="27"/>
        <v>cha16</v>
      </c>
      <c r="U183" s="193">
        <f t="shared" si="32"/>
        <v>1</v>
      </c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</row>
    <row r="184" spans="1:35" s="145" customFormat="1" x14ac:dyDescent="0.2">
      <c r="A184" s="160">
        <v>430</v>
      </c>
      <c r="B184" s="144">
        <v>430170014</v>
      </c>
      <c r="C184" s="161" t="s">
        <v>34</v>
      </c>
      <c r="D184" s="144">
        <v>170</v>
      </c>
      <c r="E184" s="144">
        <v>14</v>
      </c>
      <c r="F184" s="161" t="s">
        <v>577</v>
      </c>
      <c r="G184" s="180" t="str">
        <f t="shared" si="22"/>
        <v>yes</v>
      </c>
      <c r="H184" s="181">
        <f t="shared" si="23"/>
        <v>6.0600000000000001E-2</v>
      </c>
      <c r="I184" s="184">
        <v>0</v>
      </c>
      <c r="J184" s="176">
        <v>4</v>
      </c>
      <c r="K184" s="181">
        <f t="shared" si="28"/>
        <v>0</v>
      </c>
      <c r="L184" s="161"/>
      <c r="M184" s="187">
        <f t="shared" si="24"/>
        <v>0.15440000000000001</v>
      </c>
      <c r="N184" s="162">
        <f t="shared" si="25"/>
        <v>0.2019</v>
      </c>
      <c r="O184" s="188">
        <f t="shared" si="26"/>
        <v>4</v>
      </c>
      <c r="P184" s="161"/>
      <c r="Q184" s="192">
        <f t="shared" si="29"/>
        <v>6.0600000000000001E-2</v>
      </c>
      <c r="R184" s="174">
        <f t="shared" si="30"/>
        <v>0</v>
      </c>
      <c r="S184" s="174">
        <f t="shared" si="31"/>
        <v>0</v>
      </c>
      <c r="T184" s="175" t="str">
        <f t="shared" si="27"/>
        <v>cha16</v>
      </c>
      <c r="U184" s="193">
        <f t="shared" si="32"/>
        <v>1</v>
      </c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</row>
    <row r="185" spans="1:35" s="145" customFormat="1" x14ac:dyDescent="0.2">
      <c r="A185" s="160">
        <v>430</v>
      </c>
      <c r="B185" s="144">
        <v>430170017</v>
      </c>
      <c r="C185" s="161" t="s">
        <v>34</v>
      </c>
      <c r="D185" s="144">
        <v>170</v>
      </c>
      <c r="E185" s="144">
        <v>17</v>
      </c>
      <c r="F185" s="161" t="s">
        <v>580</v>
      </c>
      <c r="G185" s="180" t="str">
        <f t="shared" si="22"/>
        <v>yes</v>
      </c>
      <c r="H185" s="181">
        <f t="shared" si="23"/>
        <v>0</v>
      </c>
      <c r="I185" s="184">
        <v>0</v>
      </c>
      <c r="J185" s="176">
        <v>1</v>
      </c>
      <c r="K185" s="181">
        <f t="shared" si="28"/>
        <v>0</v>
      </c>
      <c r="L185" s="161"/>
      <c r="M185" s="187">
        <f t="shared" si="24"/>
        <v>0.2505</v>
      </c>
      <c r="N185" s="162">
        <f t="shared" si="25"/>
        <v>0.254</v>
      </c>
      <c r="O185" s="188">
        <f t="shared" si="26"/>
        <v>5</v>
      </c>
      <c r="P185" s="161"/>
      <c r="Q185" s="192">
        <f t="shared" si="29"/>
        <v>0</v>
      </c>
      <c r="R185" s="174">
        <f t="shared" si="30"/>
        <v>0</v>
      </c>
      <c r="S185" s="174">
        <f t="shared" si="31"/>
        <v>0</v>
      </c>
      <c r="T185" s="175" t="str">
        <f t="shared" si="27"/>
        <v>cha16</v>
      </c>
      <c r="U185" s="193">
        <f t="shared" si="32"/>
        <v>1</v>
      </c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</row>
    <row r="186" spans="1:35" s="145" customFormat="1" x14ac:dyDescent="0.2">
      <c r="A186" s="160">
        <v>430</v>
      </c>
      <c r="B186" s="144">
        <v>430170025</v>
      </c>
      <c r="C186" s="161" t="s">
        <v>34</v>
      </c>
      <c r="D186" s="144">
        <v>170</v>
      </c>
      <c r="E186" s="144">
        <v>25</v>
      </c>
      <c r="F186" s="161" t="s">
        <v>589</v>
      </c>
      <c r="G186" s="180" t="str">
        <f t="shared" si="22"/>
        <v>yes</v>
      </c>
      <c r="H186" s="181">
        <f t="shared" si="23"/>
        <v>0</v>
      </c>
      <c r="I186" s="184">
        <v>0</v>
      </c>
      <c r="J186" s="176">
        <v>3</v>
      </c>
      <c r="K186" s="181">
        <f t="shared" si="28"/>
        <v>0</v>
      </c>
      <c r="L186" s="161"/>
      <c r="M186" s="187">
        <f t="shared" si="24"/>
        <v>0.2492</v>
      </c>
      <c r="N186" s="162">
        <f t="shared" si="25"/>
        <v>0.25369999999999998</v>
      </c>
      <c r="O186" s="188">
        <f t="shared" si="26"/>
        <v>5</v>
      </c>
      <c r="P186" s="161"/>
      <c r="Q186" s="192">
        <f t="shared" si="29"/>
        <v>0</v>
      </c>
      <c r="R186" s="174">
        <f t="shared" si="30"/>
        <v>0</v>
      </c>
      <c r="S186" s="174">
        <f t="shared" si="31"/>
        <v>0</v>
      </c>
      <c r="T186" s="175" t="str">
        <f t="shared" si="27"/>
        <v>cha16</v>
      </c>
      <c r="U186" s="193">
        <f t="shared" si="32"/>
        <v>1</v>
      </c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</row>
    <row r="187" spans="1:35" s="145" customFormat="1" x14ac:dyDescent="0.2">
      <c r="A187" s="160">
        <v>430</v>
      </c>
      <c r="B187" s="144">
        <v>430170064</v>
      </c>
      <c r="C187" s="161" t="s">
        <v>34</v>
      </c>
      <c r="D187" s="144">
        <v>170</v>
      </c>
      <c r="E187" s="144">
        <v>64</v>
      </c>
      <c r="F187" s="161" t="s">
        <v>630</v>
      </c>
      <c r="G187" s="180" t="str">
        <f t="shared" si="22"/>
        <v>yes</v>
      </c>
      <c r="H187" s="181">
        <f t="shared" si="23"/>
        <v>0</v>
      </c>
      <c r="I187" s="184">
        <v>13</v>
      </c>
      <c r="J187" s="176">
        <v>85</v>
      </c>
      <c r="K187" s="181">
        <f t="shared" si="28"/>
        <v>0.15290000000000001</v>
      </c>
      <c r="L187" s="161"/>
      <c r="M187" s="187">
        <f t="shared" si="24"/>
        <v>0.46839999999999998</v>
      </c>
      <c r="N187" s="162">
        <f t="shared" si="25"/>
        <v>0.4385</v>
      </c>
      <c r="O187" s="188">
        <f t="shared" si="26"/>
        <v>9</v>
      </c>
      <c r="P187" s="161"/>
      <c r="Q187" s="192">
        <f t="shared" si="29"/>
        <v>0.15290000000000001</v>
      </c>
      <c r="R187" s="174">
        <f t="shared" si="30"/>
        <v>13</v>
      </c>
      <c r="S187" s="174">
        <f t="shared" si="31"/>
        <v>0</v>
      </c>
      <c r="T187" s="175" t="str">
        <f t="shared" si="27"/>
        <v>cha22</v>
      </c>
      <c r="U187" s="193">
        <f t="shared" si="32"/>
        <v>1</v>
      </c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</row>
    <row r="188" spans="1:35" s="145" customFormat="1" x14ac:dyDescent="0.2">
      <c r="A188" s="160">
        <v>430</v>
      </c>
      <c r="B188" s="144">
        <v>430170100</v>
      </c>
      <c r="C188" s="161" t="s">
        <v>34</v>
      </c>
      <c r="D188" s="144">
        <v>170</v>
      </c>
      <c r="E188" s="144">
        <v>100</v>
      </c>
      <c r="F188" s="161" t="s">
        <v>666</v>
      </c>
      <c r="G188" s="180" t="str">
        <f t="shared" si="22"/>
        <v>yes</v>
      </c>
      <c r="H188" s="181">
        <f t="shared" si="23"/>
        <v>0.1321</v>
      </c>
      <c r="I188" s="184">
        <v>0</v>
      </c>
      <c r="J188" s="176">
        <v>10</v>
      </c>
      <c r="K188" s="181">
        <f t="shared" si="28"/>
        <v>0</v>
      </c>
      <c r="L188" s="161"/>
      <c r="M188" s="187">
        <f t="shared" si="24"/>
        <v>0.44790000000000002</v>
      </c>
      <c r="N188" s="162">
        <f t="shared" si="25"/>
        <v>0.46539999999999998</v>
      </c>
      <c r="O188" s="188">
        <f t="shared" si="26"/>
        <v>9</v>
      </c>
      <c r="P188" s="161"/>
      <c r="Q188" s="192">
        <f t="shared" si="29"/>
        <v>0.1321</v>
      </c>
      <c r="R188" s="174">
        <f t="shared" si="30"/>
        <v>1</v>
      </c>
      <c r="S188" s="174">
        <f t="shared" si="31"/>
        <v>1</v>
      </c>
      <c r="T188" s="175" t="str">
        <f t="shared" si="27"/>
        <v>cha16</v>
      </c>
      <c r="U188" s="193">
        <f t="shared" si="32"/>
        <v>1</v>
      </c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</row>
    <row r="189" spans="1:35" s="145" customFormat="1" x14ac:dyDescent="0.2">
      <c r="A189" s="160">
        <v>430</v>
      </c>
      <c r="B189" s="144">
        <v>430170101</v>
      </c>
      <c r="C189" s="161" t="s">
        <v>34</v>
      </c>
      <c r="D189" s="144">
        <v>170</v>
      </c>
      <c r="E189" s="144">
        <v>101</v>
      </c>
      <c r="F189" s="161" t="s">
        <v>667</v>
      </c>
      <c r="G189" s="180" t="str">
        <f t="shared" si="22"/>
        <v>yes</v>
      </c>
      <c r="H189" s="181">
        <f t="shared" si="23"/>
        <v>0</v>
      </c>
      <c r="I189" s="184">
        <v>0</v>
      </c>
      <c r="J189" s="176">
        <v>2</v>
      </c>
      <c r="K189" s="181">
        <f t="shared" si="28"/>
        <v>0</v>
      </c>
      <c r="L189" s="161"/>
      <c r="M189" s="187">
        <f t="shared" si="24"/>
        <v>9.6000000000000002E-2</v>
      </c>
      <c r="N189" s="162">
        <f t="shared" si="25"/>
        <v>0.1245</v>
      </c>
      <c r="O189" s="188">
        <f t="shared" si="26"/>
        <v>3</v>
      </c>
      <c r="P189" s="161"/>
      <c r="Q189" s="192">
        <f t="shared" si="29"/>
        <v>0</v>
      </c>
      <c r="R189" s="174">
        <f t="shared" si="30"/>
        <v>0</v>
      </c>
      <c r="S189" s="174">
        <f t="shared" si="31"/>
        <v>0</v>
      </c>
      <c r="T189" s="175" t="str">
        <f t="shared" si="27"/>
        <v>cha16</v>
      </c>
      <c r="U189" s="193">
        <f t="shared" si="32"/>
        <v>1</v>
      </c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</row>
    <row r="190" spans="1:35" s="145" customFormat="1" x14ac:dyDescent="0.2">
      <c r="A190" s="160">
        <v>430</v>
      </c>
      <c r="B190" s="144">
        <v>430170110</v>
      </c>
      <c r="C190" s="161" t="s">
        <v>34</v>
      </c>
      <c r="D190" s="144">
        <v>170</v>
      </c>
      <c r="E190" s="144">
        <v>110</v>
      </c>
      <c r="F190" s="161" t="s">
        <v>675</v>
      </c>
      <c r="G190" s="180" t="str">
        <f t="shared" si="22"/>
        <v>yes</v>
      </c>
      <c r="H190" s="181">
        <f t="shared" si="23"/>
        <v>2.1700000000000001E-2</v>
      </c>
      <c r="I190" s="184">
        <v>1</v>
      </c>
      <c r="J190" s="176">
        <v>21</v>
      </c>
      <c r="K190" s="181">
        <f t="shared" si="28"/>
        <v>4.7600000000000003E-2</v>
      </c>
      <c r="L190" s="161"/>
      <c r="M190" s="187">
        <f t="shared" si="24"/>
        <v>0.11899999999999999</v>
      </c>
      <c r="N190" s="162">
        <f t="shared" si="25"/>
        <v>0.17380000000000001</v>
      </c>
      <c r="O190" s="188">
        <f t="shared" si="26"/>
        <v>3</v>
      </c>
      <c r="P190" s="161"/>
      <c r="Q190" s="192">
        <f t="shared" si="29"/>
        <v>4.7600000000000003E-2</v>
      </c>
      <c r="R190" s="174">
        <f t="shared" si="30"/>
        <v>1</v>
      </c>
      <c r="S190" s="174">
        <f t="shared" si="31"/>
        <v>0</v>
      </c>
      <c r="T190" s="175" t="str">
        <f t="shared" si="27"/>
        <v>cha22</v>
      </c>
      <c r="U190" s="193">
        <f t="shared" si="32"/>
        <v>1</v>
      </c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</row>
    <row r="191" spans="1:35" s="145" customFormat="1" x14ac:dyDescent="0.2">
      <c r="A191" s="160">
        <v>430</v>
      </c>
      <c r="B191" s="144">
        <v>430170136</v>
      </c>
      <c r="C191" s="161" t="s">
        <v>34</v>
      </c>
      <c r="D191" s="144">
        <v>170</v>
      </c>
      <c r="E191" s="144">
        <v>136</v>
      </c>
      <c r="F191" s="161" t="s">
        <v>701</v>
      </c>
      <c r="G191" s="180" t="str">
        <f t="shared" si="22"/>
        <v>yes</v>
      </c>
      <c r="H191" s="181">
        <f t="shared" si="23"/>
        <v>0</v>
      </c>
      <c r="I191" s="184">
        <v>0</v>
      </c>
      <c r="J191" s="176">
        <v>2</v>
      </c>
      <c r="K191" s="181">
        <f t="shared" si="28"/>
        <v>0</v>
      </c>
      <c r="L191" s="161"/>
      <c r="M191" s="187">
        <f t="shared" si="24"/>
        <v>7.0199999999999999E-2</v>
      </c>
      <c r="N191" s="162">
        <f t="shared" si="25"/>
        <v>0.1002</v>
      </c>
      <c r="O191" s="188">
        <f t="shared" si="26"/>
        <v>2</v>
      </c>
      <c r="P191" s="161"/>
      <c r="Q191" s="192">
        <f t="shared" si="29"/>
        <v>0</v>
      </c>
      <c r="R191" s="174">
        <f t="shared" si="30"/>
        <v>0</v>
      </c>
      <c r="S191" s="174">
        <f t="shared" si="31"/>
        <v>0</v>
      </c>
      <c r="T191" s="175" t="str">
        <f t="shared" si="27"/>
        <v>cha16</v>
      </c>
      <c r="U191" s="193">
        <f t="shared" si="32"/>
        <v>1</v>
      </c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</row>
    <row r="192" spans="1:35" s="145" customFormat="1" x14ac:dyDescent="0.2">
      <c r="A192" s="160">
        <v>430</v>
      </c>
      <c r="B192" s="144">
        <v>430170139</v>
      </c>
      <c r="C192" s="161" t="s">
        <v>34</v>
      </c>
      <c r="D192" s="144">
        <v>170</v>
      </c>
      <c r="E192" s="144">
        <v>139</v>
      </c>
      <c r="F192" s="161" t="s">
        <v>704</v>
      </c>
      <c r="G192" s="180" t="str">
        <f t="shared" si="22"/>
        <v>yes</v>
      </c>
      <c r="H192" s="181">
        <f t="shared" si="23"/>
        <v>0</v>
      </c>
      <c r="I192" s="184">
        <v>0</v>
      </c>
      <c r="J192" s="176">
        <v>7</v>
      </c>
      <c r="K192" s="181">
        <f t="shared" si="28"/>
        <v>0</v>
      </c>
      <c r="L192" s="161"/>
      <c r="M192" s="187">
        <f t="shared" si="24"/>
        <v>3.2399999999999998E-2</v>
      </c>
      <c r="N192" s="162">
        <f t="shared" si="25"/>
        <v>7.17E-2</v>
      </c>
      <c r="O192" s="188">
        <f t="shared" si="26"/>
        <v>2</v>
      </c>
      <c r="P192" s="161"/>
      <c r="Q192" s="192">
        <f t="shared" si="29"/>
        <v>0</v>
      </c>
      <c r="R192" s="174">
        <f t="shared" si="30"/>
        <v>0</v>
      </c>
      <c r="S192" s="174">
        <f t="shared" si="31"/>
        <v>0</v>
      </c>
      <c r="T192" s="175" t="str">
        <f t="shared" si="27"/>
        <v>cha16</v>
      </c>
      <c r="U192" s="193">
        <f t="shared" si="32"/>
        <v>1</v>
      </c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</row>
    <row r="193" spans="1:35" s="145" customFormat="1" x14ac:dyDescent="0.2">
      <c r="A193" s="160">
        <v>430</v>
      </c>
      <c r="B193" s="144">
        <v>430170141</v>
      </c>
      <c r="C193" s="161" t="s">
        <v>34</v>
      </c>
      <c r="D193" s="144">
        <v>170</v>
      </c>
      <c r="E193" s="144">
        <v>141</v>
      </c>
      <c r="F193" s="161" t="s">
        <v>706</v>
      </c>
      <c r="G193" s="180" t="str">
        <f t="shared" si="22"/>
        <v>yes</v>
      </c>
      <c r="H193" s="181">
        <f t="shared" si="23"/>
        <v>7.7899999999999997E-2</v>
      </c>
      <c r="I193" s="184">
        <v>20</v>
      </c>
      <c r="J193" s="176">
        <v>174</v>
      </c>
      <c r="K193" s="181">
        <f t="shared" si="28"/>
        <v>0.1149</v>
      </c>
      <c r="L193" s="161"/>
      <c r="M193" s="187">
        <f t="shared" si="24"/>
        <v>0.29249999999999998</v>
      </c>
      <c r="N193" s="162">
        <f t="shared" si="25"/>
        <v>0.31890000000000002</v>
      </c>
      <c r="O193" s="188">
        <f t="shared" si="26"/>
        <v>6</v>
      </c>
      <c r="P193" s="161"/>
      <c r="Q193" s="192">
        <f t="shared" si="29"/>
        <v>0.1149</v>
      </c>
      <c r="R193" s="174">
        <f t="shared" si="30"/>
        <v>20</v>
      </c>
      <c r="S193" s="174">
        <f t="shared" si="31"/>
        <v>0</v>
      </c>
      <c r="T193" s="175" t="str">
        <f t="shared" si="27"/>
        <v>cha22</v>
      </c>
      <c r="U193" s="193">
        <f t="shared" si="32"/>
        <v>1</v>
      </c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</row>
    <row r="194" spans="1:35" s="145" customFormat="1" x14ac:dyDescent="0.2">
      <c r="A194" s="160">
        <v>430</v>
      </c>
      <c r="B194" s="144">
        <v>430170153</v>
      </c>
      <c r="C194" s="161" t="s">
        <v>34</v>
      </c>
      <c r="D194" s="144">
        <v>170</v>
      </c>
      <c r="E194" s="144">
        <v>153</v>
      </c>
      <c r="F194" s="161" t="s">
        <v>719</v>
      </c>
      <c r="G194" s="180" t="str">
        <f t="shared" si="22"/>
        <v>yes</v>
      </c>
      <c r="H194" s="181">
        <f t="shared" si="23"/>
        <v>0</v>
      </c>
      <c r="I194" s="184">
        <v>0</v>
      </c>
      <c r="J194" s="176">
        <v>1</v>
      </c>
      <c r="K194" s="181">
        <f t="shared" si="28"/>
        <v>0</v>
      </c>
      <c r="L194" s="161"/>
      <c r="M194" s="187">
        <f t="shared" si="24"/>
        <v>0.46110000000000001</v>
      </c>
      <c r="N194" s="162">
        <f t="shared" si="25"/>
        <v>0.49280000000000002</v>
      </c>
      <c r="O194" s="188">
        <f t="shared" si="26"/>
        <v>9</v>
      </c>
      <c r="P194" s="161"/>
      <c r="Q194" s="192">
        <f t="shared" si="29"/>
        <v>0</v>
      </c>
      <c r="R194" s="174">
        <f t="shared" si="30"/>
        <v>0</v>
      </c>
      <c r="S194" s="174">
        <f t="shared" si="31"/>
        <v>0</v>
      </c>
      <c r="T194" s="175" t="str">
        <f t="shared" si="27"/>
        <v>cha16</v>
      </c>
      <c r="U194" s="193">
        <f t="shared" si="32"/>
        <v>1</v>
      </c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</row>
    <row r="195" spans="1:35" s="145" customFormat="1" x14ac:dyDescent="0.2">
      <c r="A195" s="160">
        <v>430</v>
      </c>
      <c r="B195" s="144">
        <v>430170158</v>
      </c>
      <c r="C195" s="161" t="s">
        <v>34</v>
      </c>
      <c r="D195" s="144">
        <v>170</v>
      </c>
      <c r="E195" s="144">
        <v>158</v>
      </c>
      <c r="F195" s="161" t="s">
        <v>724</v>
      </c>
      <c r="G195" s="180" t="str">
        <f t="shared" si="22"/>
        <v>yes</v>
      </c>
      <c r="H195" s="181">
        <f t="shared" si="23"/>
        <v>0</v>
      </c>
      <c r="I195" s="184">
        <v>0</v>
      </c>
      <c r="J195" s="176">
        <v>1</v>
      </c>
      <c r="K195" s="181">
        <f t="shared" si="28"/>
        <v>0</v>
      </c>
      <c r="L195" s="161"/>
      <c r="M195" s="187">
        <f t="shared" si="24"/>
        <v>0.1072</v>
      </c>
      <c r="N195" s="162">
        <f t="shared" si="25"/>
        <v>9.8299999999999998E-2</v>
      </c>
      <c r="O195" s="188">
        <f t="shared" si="26"/>
        <v>2</v>
      </c>
      <c r="P195" s="161"/>
      <c r="Q195" s="192">
        <f t="shared" si="29"/>
        <v>0</v>
      </c>
      <c r="R195" s="174">
        <f t="shared" si="30"/>
        <v>0</v>
      </c>
      <c r="S195" s="174">
        <f t="shared" si="31"/>
        <v>0</v>
      </c>
      <c r="T195" s="175" t="str">
        <f t="shared" si="27"/>
        <v>cha16</v>
      </c>
      <c r="U195" s="193">
        <f t="shared" si="32"/>
        <v>1</v>
      </c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</row>
    <row r="196" spans="1:35" s="145" customFormat="1" x14ac:dyDescent="0.2">
      <c r="A196" s="160">
        <v>430</v>
      </c>
      <c r="B196" s="144">
        <v>430170170</v>
      </c>
      <c r="C196" s="161" t="s">
        <v>34</v>
      </c>
      <c r="D196" s="144">
        <v>170</v>
      </c>
      <c r="E196" s="144">
        <v>170</v>
      </c>
      <c r="F196" s="161" t="s">
        <v>736</v>
      </c>
      <c r="G196" s="180" t="str">
        <f t="shared" si="22"/>
        <v>yes</v>
      </c>
      <c r="H196" s="181">
        <f t="shared" si="23"/>
        <v>5.4300000000000001E-2</v>
      </c>
      <c r="I196" s="184">
        <v>57</v>
      </c>
      <c r="J196" s="176">
        <v>484</v>
      </c>
      <c r="K196" s="181">
        <f t="shared" si="28"/>
        <v>0.1178</v>
      </c>
      <c r="L196" s="161"/>
      <c r="M196" s="187">
        <f t="shared" si="24"/>
        <v>0.45979999999999999</v>
      </c>
      <c r="N196" s="162">
        <f t="shared" si="25"/>
        <v>0.44790000000000002</v>
      </c>
      <c r="O196" s="188">
        <f t="shared" si="26"/>
        <v>8</v>
      </c>
      <c r="P196" s="161"/>
      <c r="Q196" s="192">
        <f t="shared" si="29"/>
        <v>0.1178</v>
      </c>
      <c r="R196" s="174">
        <f t="shared" si="30"/>
        <v>57</v>
      </c>
      <c r="S196" s="174">
        <f t="shared" si="31"/>
        <v>0</v>
      </c>
      <c r="T196" s="175" t="str">
        <f t="shared" si="27"/>
        <v>cha22</v>
      </c>
      <c r="U196" s="193">
        <f t="shared" si="32"/>
        <v>1</v>
      </c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</row>
    <row r="197" spans="1:35" s="145" customFormat="1" x14ac:dyDescent="0.2">
      <c r="A197" s="160">
        <v>430</v>
      </c>
      <c r="B197" s="144">
        <v>430170174</v>
      </c>
      <c r="C197" s="161" t="s">
        <v>34</v>
      </c>
      <c r="D197" s="144">
        <v>170</v>
      </c>
      <c r="E197" s="144">
        <v>174</v>
      </c>
      <c r="F197" s="161" t="s">
        <v>740</v>
      </c>
      <c r="G197" s="180" t="str">
        <f t="shared" si="22"/>
        <v>yes</v>
      </c>
      <c r="H197" s="181">
        <f t="shared" si="23"/>
        <v>9.0899999999999995E-2</v>
      </c>
      <c r="I197" s="184">
        <v>6</v>
      </c>
      <c r="J197" s="176">
        <v>67</v>
      </c>
      <c r="K197" s="181">
        <f t="shared" si="28"/>
        <v>8.9599999999999999E-2</v>
      </c>
      <c r="L197" s="161"/>
      <c r="M197" s="187">
        <f t="shared" si="24"/>
        <v>0.20300000000000001</v>
      </c>
      <c r="N197" s="162">
        <f t="shared" si="25"/>
        <v>0.20780000000000001</v>
      </c>
      <c r="O197" s="188">
        <f t="shared" si="26"/>
        <v>4</v>
      </c>
      <c r="P197" s="161"/>
      <c r="Q197" s="192">
        <f t="shared" si="29"/>
        <v>9.0899999999999995E-2</v>
      </c>
      <c r="R197" s="174">
        <f t="shared" si="30"/>
        <v>6</v>
      </c>
      <c r="S197" s="174">
        <f t="shared" si="31"/>
        <v>0</v>
      </c>
      <c r="T197" s="175" t="str">
        <f t="shared" si="27"/>
        <v>cha16</v>
      </c>
      <c r="U197" s="193">
        <f t="shared" si="32"/>
        <v>1</v>
      </c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</row>
    <row r="198" spans="1:35" s="145" customFormat="1" x14ac:dyDescent="0.2">
      <c r="A198" s="160">
        <v>430</v>
      </c>
      <c r="B198" s="144">
        <v>430170198</v>
      </c>
      <c r="C198" s="161" t="s">
        <v>34</v>
      </c>
      <c r="D198" s="144">
        <v>170</v>
      </c>
      <c r="E198" s="144">
        <v>198</v>
      </c>
      <c r="F198" s="161" t="s">
        <v>764</v>
      </c>
      <c r="G198" s="180" t="str">
        <f t="shared" si="22"/>
        <v>yes</v>
      </c>
      <c r="H198" s="181">
        <f t="shared" si="23"/>
        <v>0</v>
      </c>
      <c r="I198" s="184">
        <v>0</v>
      </c>
      <c r="J198" s="176">
        <v>4</v>
      </c>
      <c r="K198" s="181">
        <f t="shared" si="28"/>
        <v>0</v>
      </c>
      <c r="L198" s="161"/>
      <c r="M198" s="187">
        <f t="shared" si="24"/>
        <v>0.1013</v>
      </c>
      <c r="N198" s="162">
        <f t="shared" si="25"/>
        <v>0.1195</v>
      </c>
      <c r="O198" s="188">
        <f t="shared" si="26"/>
        <v>3</v>
      </c>
      <c r="P198" s="161"/>
      <c r="Q198" s="192">
        <f t="shared" si="29"/>
        <v>0</v>
      </c>
      <c r="R198" s="174">
        <f t="shared" si="30"/>
        <v>0</v>
      </c>
      <c r="S198" s="174">
        <f t="shared" si="31"/>
        <v>0</v>
      </c>
      <c r="T198" s="175" t="str">
        <f t="shared" si="27"/>
        <v>cha16</v>
      </c>
      <c r="U198" s="193">
        <f t="shared" si="32"/>
        <v>1</v>
      </c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</row>
    <row r="199" spans="1:35" s="145" customFormat="1" x14ac:dyDescent="0.2">
      <c r="A199" s="160">
        <v>430</v>
      </c>
      <c r="B199" s="144">
        <v>430170213</v>
      </c>
      <c r="C199" s="161" t="s">
        <v>34</v>
      </c>
      <c r="D199" s="144">
        <v>170</v>
      </c>
      <c r="E199" s="144">
        <v>213</v>
      </c>
      <c r="F199" s="161" t="s">
        <v>779</v>
      </c>
      <c r="G199" s="180" t="str">
        <f t="shared" si="22"/>
        <v>yes</v>
      </c>
      <c r="H199" s="181">
        <f t="shared" si="23"/>
        <v>0</v>
      </c>
      <c r="I199" s="184">
        <v>0</v>
      </c>
      <c r="J199" s="176">
        <v>2</v>
      </c>
      <c r="K199" s="181">
        <f t="shared" si="28"/>
        <v>0</v>
      </c>
      <c r="L199" s="161"/>
      <c r="M199" s="187">
        <f t="shared" si="24"/>
        <v>0.10539999999999999</v>
      </c>
      <c r="N199" s="162">
        <f t="shared" si="25"/>
        <v>0.15890000000000001</v>
      </c>
      <c r="O199" s="188">
        <f t="shared" si="26"/>
        <v>3</v>
      </c>
      <c r="P199" s="161"/>
      <c r="Q199" s="192">
        <f t="shared" si="29"/>
        <v>0</v>
      </c>
      <c r="R199" s="174">
        <f t="shared" si="30"/>
        <v>0</v>
      </c>
      <c r="S199" s="174">
        <f t="shared" si="31"/>
        <v>0</v>
      </c>
      <c r="T199" s="175" t="str">
        <f t="shared" si="27"/>
        <v>cha16</v>
      </c>
      <c r="U199" s="193">
        <f t="shared" si="32"/>
        <v>1</v>
      </c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</row>
    <row r="200" spans="1:35" s="145" customFormat="1" x14ac:dyDescent="0.2">
      <c r="A200" s="160">
        <v>430</v>
      </c>
      <c r="B200" s="144">
        <v>430170266</v>
      </c>
      <c r="C200" s="161" t="s">
        <v>34</v>
      </c>
      <c r="D200" s="144">
        <v>170</v>
      </c>
      <c r="E200" s="144">
        <v>266</v>
      </c>
      <c r="F200" s="161" t="s">
        <v>832</v>
      </c>
      <c r="G200" s="180" t="str">
        <f t="shared" si="22"/>
        <v/>
      </c>
      <c r="H200" s="181" t="str">
        <f t="shared" si="23"/>
        <v/>
      </c>
      <c r="I200" s="184">
        <v>0</v>
      </c>
      <c r="J200" s="176">
        <v>1</v>
      </c>
      <c r="K200" s="181">
        <f t="shared" si="28"/>
        <v>0</v>
      </c>
      <c r="L200" s="161"/>
      <c r="M200" s="187">
        <f t="shared" si="24"/>
        <v>7.7600000000000002E-2</v>
      </c>
      <c r="N200" s="162">
        <f t="shared" si="25"/>
        <v>0.1075</v>
      </c>
      <c r="O200" s="188">
        <f t="shared" si="26"/>
        <v>2</v>
      </c>
      <c r="P200" s="161"/>
      <c r="Q200" s="192">
        <f t="shared" si="29"/>
        <v>0</v>
      </c>
      <c r="R200" s="174">
        <f t="shared" si="30"/>
        <v>0</v>
      </c>
      <c r="S200" s="174">
        <f t="shared" si="31"/>
        <v>0</v>
      </c>
      <c r="T200" s="175" t="str">
        <f t="shared" si="27"/>
        <v>cha22</v>
      </c>
      <c r="U200" s="193">
        <f t="shared" si="32"/>
        <v>3</v>
      </c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</row>
    <row r="201" spans="1:35" s="145" customFormat="1" x14ac:dyDescent="0.2">
      <c r="A201" s="160">
        <v>430</v>
      </c>
      <c r="B201" s="144">
        <v>430170271</v>
      </c>
      <c r="C201" s="161" t="s">
        <v>34</v>
      </c>
      <c r="D201" s="144">
        <v>170</v>
      </c>
      <c r="E201" s="144">
        <v>271</v>
      </c>
      <c r="F201" s="161" t="s">
        <v>837</v>
      </c>
      <c r="G201" s="180" t="str">
        <f t="shared" si="22"/>
        <v>yes</v>
      </c>
      <c r="H201" s="181">
        <f t="shared" si="23"/>
        <v>3.49E-2</v>
      </c>
      <c r="I201" s="184">
        <v>0</v>
      </c>
      <c r="J201" s="176">
        <v>26</v>
      </c>
      <c r="K201" s="181">
        <f t="shared" si="28"/>
        <v>0</v>
      </c>
      <c r="L201" s="161"/>
      <c r="M201" s="187">
        <f t="shared" si="24"/>
        <v>0.15529999999999999</v>
      </c>
      <c r="N201" s="162">
        <f t="shared" si="25"/>
        <v>0.14879999999999999</v>
      </c>
      <c r="O201" s="188">
        <f t="shared" si="26"/>
        <v>3</v>
      </c>
      <c r="P201" s="161"/>
      <c r="Q201" s="192">
        <f t="shared" si="29"/>
        <v>3.49E-2</v>
      </c>
      <c r="R201" s="174">
        <f t="shared" si="30"/>
        <v>1</v>
      </c>
      <c r="S201" s="174">
        <f t="shared" si="31"/>
        <v>1</v>
      </c>
      <c r="T201" s="175" t="str">
        <f t="shared" si="27"/>
        <v>cha16</v>
      </c>
      <c r="U201" s="193">
        <f t="shared" si="32"/>
        <v>1</v>
      </c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</row>
    <row r="202" spans="1:35" s="145" customFormat="1" x14ac:dyDescent="0.2">
      <c r="A202" s="160">
        <v>430</v>
      </c>
      <c r="B202" s="144">
        <v>430170276</v>
      </c>
      <c r="C202" s="161" t="s">
        <v>34</v>
      </c>
      <c r="D202" s="144">
        <v>170</v>
      </c>
      <c r="E202" s="144">
        <v>276</v>
      </c>
      <c r="F202" s="161" t="s">
        <v>842</v>
      </c>
      <c r="G202" s="180" t="str">
        <f t="shared" ref="G202:G265" si="33">IFERROR(IF(VLOOKUP($B202,ecodis_cha_16,1)=$B202,"yes",""),"")</f>
        <v>yes</v>
      </c>
      <c r="H202" s="181">
        <f t="shared" ref="H202:H265" si="34">IFERROR(IF($G202="yes",ROUND(VLOOKUP($B202,ecodis_cha_16,20),4),""),"")</f>
        <v>0</v>
      </c>
      <c r="I202" s="184">
        <v>0</v>
      </c>
      <c r="J202" s="176">
        <v>1</v>
      </c>
      <c r="K202" s="181">
        <f t="shared" si="28"/>
        <v>0</v>
      </c>
      <c r="L202" s="161"/>
      <c r="M202" s="187">
        <f t="shared" ref="M202:M265" si="35">IFERROR(ROUND(VLOOKUP($E202,ecodis_distr_all,5),4),0)</f>
        <v>3.4500000000000003E-2</v>
      </c>
      <c r="N202" s="162">
        <f t="shared" ref="N202:N265" si="36">IFERROR(ROUND(VLOOKUP($E202,ecodis_distr_all,8),4),0)</f>
        <v>8.48E-2</v>
      </c>
      <c r="O202" s="188">
        <f t="shared" ref="O202:O265" si="37">VLOOKUP($E202,lowinc_bysend,4)</f>
        <v>2</v>
      </c>
      <c r="P202" s="161"/>
      <c r="Q202" s="192">
        <f t="shared" si="29"/>
        <v>0</v>
      </c>
      <c r="R202" s="174">
        <f t="shared" si="30"/>
        <v>0</v>
      </c>
      <c r="S202" s="174">
        <f t="shared" si="31"/>
        <v>0</v>
      </c>
      <c r="T202" s="175" t="str">
        <f t="shared" ref="T202:T265" si="38">IF($Q202=$H202,"cha16",IF($Q202=$K202,"cha22",IF($Q202=$M202,"dist16",IF(Q202=$N202,"dist22",0))))</f>
        <v>cha16</v>
      </c>
      <c r="U202" s="193">
        <f t="shared" si="32"/>
        <v>1</v>
      </c>
      <c r="V202" s="148"/>
      <c r="W202" s="148"/>
      <c r="X202" s="148"/>
      <c r="Y202" s="148"/>
      <c r="Z202" s="148"/>
      <c r="AA202" s="148"/>
      <c r="AB202" s="148"/>
      <c r="AC202" s="148"/>
      <c r="AD202" s="148"/>
      <c r="AE202" s="148"/>
      <c r="AF202" s="148"/>
      <c r="AG202" s="148"/>
      <c r="AH202" s="148"/>
      <c r="AI202" s="148"/>
    </row>
    <row r="203" spans="1:35" s="145" customFormat="1" x14ac:dyDescent="0.2">
      <c r="A203" s="160">
        <v>430</v>
      </c>
      <c r="B203" s="144">
        <v>430170288</v>
      </c>
      <c r="C203" s="161" t="s">
        <v>34</v>
      </c>
      <c r="D203" s="144">
        <v>170</v>
      </c>
      <c r="E203" s="144">
        <v>288</v>
      </c>
      <c r="F203" s="161" t="s">
        <v>854</v>
      </c>
      <c r="G203" s="180" t="str">
        <f t="shared" si="33"/>
        <v/>
      </c>
      <c r="H203" s="181" t="str">
        <f t="shared" si="34"/>
        <v/>
      </c>
      <c r="I203" s="184">
        <v>0</v>
      </c>
      <c r="J203" s="176">
        <v>1</v>
      </c>
      <c r="K203" s="181">
        <f t="shared" ref="K203:K266" si="39">ROUND(I203/J203,4)</f>
        <v>0</v>
      </c>
      <c r="L203" s="161"/>
      <c r="M203" s="187">
        <f t="shared" si="35"/>
        <v>5.0200000000000002E-2</v>
      </c>
      <c r="N203" s="162">
        <f t="shared" si="36"/>
        <v>6.8900000000000003E-2</v>
      </c>
      <c r="O203" s="188">
        <f t="shared" si="37"/>
        <v>2</v>
      </c>
      <c r="P203" s="161"/>
      <c r="Q203" s="192">
        <f t="shared" ref="Q203:Q266" si="40">(IF($G203="yes",MAX($H203,$K203),IF($O203&gt;=9,MAX($K203,$M203,$N203),$K203)))</f>
        <v>0</v>
      </c>
      <c r="R203" s="174">
        <f t="shared" ref="R203:R266" si="41">ROUND($J203*$Q203,0)</f>
        <v>0</v>
      </c>
      <c r="S203" s="174">
        <f t="shared" ref="S203:S266" si="42">MAX($R203-$I203,0)</f>
        <v>0</v>
      </c>
      <c r="T203" s="175" t="str">
        <f t="shared" si="38"/>
        <v>cha22</v>
      </c>
      <c r="U203" s="193">
        <f t="shared" ref="U203:U266" si="43">IF($G203="yes",1,IF($O203&gt;=9,2,3))</f>
        <v>3</v>
      </c>
      <c r="V203" s="148"/>
      <c r="W203" s="148"/>
      <c r="X203" s="148"/>
      <c r="Y203" s="148"/>
      <c r="Z203" s="148"/>
      <c r="AA203" s="148"/>
      <c r="AB203" s="148"/>
      <c r="AC203" s="148"/>
      <c r="AD203" s="148"/>
      <c r="AE203" s="148"/>
      <c r="AF203" s="148"/>
      <c r="AG203" s="148"/>
      <c r="AH203" s="148"/>
      <c r="AI203" s="148"/>
    </row>
    <row r="204" spans="1:35" s="145" customFormat="1" x14ac:dyDescent="0.2">
      <c r="A204" s="160">
        <v>430</v>
      </c>
      <c r="B204" s="144">
        <v>430170321</v>
      </c>
      <c r="C204" s="161" t="s">
        <v>34</v>
      </c>
      <c r="D204" s="144">
        <v>170</v>
      </c>
      <c r="E204" s="144">
        <v>321</v>
      </c>
      <c r="F204" s="161" t="s">
        <v>887</v>
      </c>
      <c r="G204" s="180" t="str">
        <f t="shared" si="33"/>
        <v>yes</v>
      </c>
      <c r="H204" s="181">
        <f t="shared" si="34"/>
        <v>0</v>
      </c>
      <c r="I204" s="184">
        <v>2</v>
      </c>
      <c r="J204" s="176">
        <v>8</v>
      </c>
      <c r="K204" s="181">
        <f t="shared" si="39"/>
        <v>0.25</v>
      </c>
      <c r="L204" s="161"/>
      <c r="M204" s="187">
        <f t="shared" si="35"/>
        <v>0.10630000000000001</v>
      </c>
      <c r="N204" s="162">
        <f t="shared" si="36"/>
        <v>0.1366</v>
      </c>
      <c r="O204" s="188">
        <f t="shared" si="37"/>
        <v>3</v>
      </c>
      <c r="P204" s="161"/>
      <c r="Q204" s="192">
        <f t="shared" si="40"/>
        <v>0.25</v>
      </c>
      <c r="R204" s="174">
        <f t="shared" si="41"/>
        <v>2</v>
      </c>
      <c r="S204" s="174">
        <f t="shared" si="42"/>
        <v>0</v>
      </c>
      <c r="T204" s="175" t="str">
        <f t="shared" si="38"/>
        <v>cha22</v>
      </c>
      <c r="U204" s="193">
        <f t="shared" si="43"/>
        <v>1</v>
      </c>
      <c r="V204" s="148"/>
      <c r="W204" s="148"/>
      <c r="X204" s="148"/>
      <c r="Y204" s="148"/>
      <c r="Z204" s="148"/>
      <c r="AA204" s="148"/>
      <c r="AB204" s="148"/>
      <c r="AC204" s="148"/>
      <c r="AD204" s="148"/>
      <c r="AE204" s="148"/>
      <c r="AF204" s="148"/>
      <c r="AG204" s="148"/>
      <c r="AH204" s="148"/>
      <c r="AI204" s="148"/>
    </row>
    <row r="205" spans="1:35" s="145" customFormat="1" x14ac:dyDescent="0.2">
      <c r="A205" s="160">
        <v>430</v>
      </c>
      <c r="B205" s="144">
        <v>430170322</v>
      </c>
      <c r="C205" s="161" t="s">
        <v>34</v>
      </c>
      <c r="D205" s="144">
        <v>170</v>
      </c>
      <c r="E205" s="144">
        <v>322</v>
      </c>
      <c r="F205" s="161" t="s">
        <v>888</v>
      </c>
      <c r="G205" s="180" t="str">
        <f t="shared" si="33"/>
        <v>yes</v>
      </c>
      <c r="H205" s="181">
        <f t="shared" si="34"/>
        <v>0</v>
      </c>
      <c r="I205" s="184">
        <v>2</v>
      </c>
      <c r="J205" s="176">
        <v>2</v>
      </c>
      <c r="K205" s="181">
        <f t="shared" si="39"/>
        <v>1</v>
      </c>
      <c r="L205" s="161"/>
      <c r="M205" s="187">
        <f t="shared" si="35"/>
        <v>0.2344</v>
      </c>
      <c r="N205" s="162">
        <f t="shared" si="36"/>
        <v>0.29089999999999999</v>
      </c>
      <c r="O205" s="188">
        <f t="shared" si="37"/>
        <v>5</v>
      </c>
      <c r="P205" s="161"/>
      <c r="Q205" s="192">
        <f t="shared" si="40"/>
        <v>1</v>
      </c>
      <c r="R205" s="174">
        <f t="shared" si="41"/>
        <v>2</v>
      </c>
      <c r="S205" s="174">
        <f t="shared" si="42"/>
        <v>0</v>
      </c>
      <c r="T205" s="175" t="str">
        <f t="shared" si="38"/>
        <v>cha22</v>
      </c>
      <c r="U205" s="193">
        <f t="shared" si="43"/>
        <v>1</v>
      </c>
      <c r="V205" s="148"/>
      <c r="W205" s="148"/>
      <c r="X205" s="148"/>
      <c r="Y205" s="148"/>
      <c r="Z205" s="148"/>
      <c r="AA205" s="148"/>
      <c r="AB205" s="148"/>
      <c r="AC205" s="148"/>
      <c r="AD205" s="148"/>
      <c r="AE205" s="148"/>
      <c r="AF205" s="148"/>
      <c r="AG205" s="148"/>
      <c r="AH205" s="148"/>
      <c r="AI205" s="148"/>
    </row>
    <row r="206" spans="1:35" s="145" customFormat="1" x14ac:dyDescent="0.2">
      <c r="A206" s="160">
        <v>430</v>
      </c>
      <c r="B206" s="144">
        <v>430170348</v>
      </c>
      <c r="C206" s="161" t="s">
        <v>34</v>
      </c>
      <c r="D206" s="144">
        <v>170</v>
      </c>
      <c r="E206" s="144">
        <v>348</v>
      </c>
      <c r="F206" s="161" t="s">
        <v>913</v>
      </c>
      <c r="G206" s="180" t="str">
        <f t="shared" si="33"/>
        <v>yes</v>
      </c>
      <c r="H206" s="181">
        <f t="shared" si="34"/>
        <v>0.14580000000000001</v>
      </c>
      <c r="I206" s="184">
        <v>6</v>
      </c>
      <c r="J206" s="176">
        <v>12</v>
      </c>
      <c r="K206" s="181">
        <f t="shared" si="39"/>
        <v>0.5</v>
      </c>
      <c r="L206" s="161"/>
      <c r="M206" s="187">
        <f t="shared" si="35"/>
        <v>0.71579999999999999</v>
      </c>
      <c r="N206" s="162">
        <f t="shared" si="36"/>
        <v>0.65400000000000003</v>
      </c>
      <c r="O206" s="188">
        <f t="shared" si="37"/>
        <v>11</v>
      </c>
      <c r="P206" s="161"/>
      <c r="Q206" s="192">
        <f t="shared" si="40"/>
        <v>0.5</v>
      </c>
      <c r="R206" s="174">
        <f t="shared" si="41"/>
        <v>6</v>
      </c>
      <c r="S206" s="174">
        <f t="shared" si="42"/>
        <v>0</v>
      </c>
      <c r="T206" s="175" t="str">
        <f t="shared" si="38"/>
        <v>cha22</v>
      </c>
      <c r="U206" s="193">
        <f t="shared" si="43"/>
        <v>1</v>
      </c>
      <c r="V206" s="148"/>
      <c r="W206" s="148"/>
      <c r="X206" s="148"/>
      <c r="Y206" s="148"/>
      <c r="Z206" s="148"/>
      <c r="AA206" s="148"/>
      <c r="AB206" s="148"/>
      <c r="AC206" s="148"/>
      <c r="AD206" s="148"/>
      <c r="AE206" s="148"/>
      <c r="AF206" s="148"/>
      <c r="AG206" s="148"/>
      <c r="AH206" s="148"/>
      <c r="AI206" s="148"/>
    </row>
    <row r="207" spans="1:35" s="145" customFormat="1" x14ac:dyDescent="0.2">
      <c r="A207" s="160">
        <v>430</v>
      </c>
      <c r="B207" s="144">
        <v>430170620</v>
      </c>
      <c r="C207" s="161" t="s">
        <v>34</v>
      </c>
      <c r="D207" s="144">
        <v>170</v>
      </c>
      <c r="E207" s="144">
        <v>620</v>
      </c>
      <c r="F207" s="161" t="s">
        <v>926</v>
      </c>
      <c r="G207" s="180" t="str">
        <f t="shared" si="33"/>
        <v>yes</v>
      </c>
      <c r="H207" s="181">
        <f t="shared" si="34"/>
        <v>0</v>
      </c>
      <c r="I207" s="184">
        <v>0</v>
      </c>
      <c r="J207" s="176">
        <v>7</v>
      </c>
      <c r="K207" s="181">
        <f t="shared" si="39"/>
        <v>0</v>
      </c>
      <c r="L207" s="161"/>
      <c r="M207" s="187">
        <f t="shared" si="35"/>
        <v>0.10879999999999999</v>
      </c>
      <c r="N207" s="162">
        <f t="shared" si="36"/>
        <v>0.16789999999999999</v>
      </c>
      <c r="O207" s="188">
        <f t="shared" si="37"/>
        <v>3</v>
      </c>
      <c r="P207" s="161"/>
      <c r="Q207" s="192">
        <f t="shared" si="40"/>
        <v>0</v>
      </c>
      <c r="R207" s="174">
        <f t="shared" si="41"/>
        <v>0</v>
      </c>
      <c r="S207" s="174">
        <f t="shared" si="42"/>
        <v>0</v>
      </c>
      <c r="T207" s="175" t="str">
        <f t="shared" si="38"/>
        <v>cha16</v>
      </c>
      <c r="U207" s="193">
        <f t="shared" si="43"/>
        <v>1</v>
      </c>
      <c r="V207" s="148"/>
      <c r="W207" s="148"/>
      <c r="X207" s="148"/>
      <c r="Y207" s="148"/>
      <c r="Z207" s="148"/>
      <c r="AA207" s="148"/>
      <c r="AB207" s="148"/>
      <c r="AC207" s="148"/>
      <c r="AD207" s="148"/>
      <c r="AE207" s="148"/>
      <c r="AF207" s="148"/>
      <c r="AG207" s="148"/>
      <c r="AH207" s="148"/>
      <c r="AI207" s="148"/>
    </row>
    <row r="208" spans="1:35" s="145" customFormat="1" x14ac:dyDescent="0.2">
      <c r="A208" s="160">
        <v>430</v>
      </c>
      <c r="B208" s="144">
        <v>430170673</v>
      </c>
      <c r="C208" s="161" t="s">
        <v>34</v>
      </c>
      <c r="D208" s="144">
        <v>170</v>
      </c>
      <c r="E208" s="144">
        <v>673</v>
      </c>
      <c r="F208" s="161" t="s">
        <v>939</v>
      </c>
      <c r="G208" s="180" t="str">
        <f t="shared" si="33"/>
        <v/>
      </c>
      <c r="H208" s="181" t="str">
        <f t="shared" si="34"/>
        <v/>
      </c>
      <c r="I208" s="184">
        <v>0</v>
      </c>
      <c r="J208" s="176">
        <v>1</v>
      </c>
      <c r="K208" s="181">
        <f t="shared" si="39"/>
        <v>0</v>
      </c>
      <c r="L208" s="161"/>
      <c r="M208" s="187">
        <f t="shared" si="35"/>
        <v>6.7699999999999996E-2</v>
      </c>
      <c r="N208" s="162">
        <f t="shared" si="36"/>
        <v>8.9700000000000002E-2</v>
      </c>
      <c r="O208" s="188">
        <f t="shared" si="37"/>
        <v>2</v>
      </c>
      <c r="P208" s="161"/>
      <c r="Q208" s="192">
        <f t="shared" si="40"/>
        <v>0</v>
      </c>
      <c r="R208" s="174">
        <f t="shared" si="41"/>
        <v>0</v>
      </c>
      <c r="S208" s="174">
        <f t="shared" si="42"/>
        <v>0</v>
      </c>
      <c r="T208" s="175" t="str">
        <f t="shared" si="38"/>
        <v>cha22</v>
      </c>
      <c r="U208" s="193">
        <f t="shared" si="43"/>
        <v>3</v>
      </c>
      <c r="V208" s="148"/>
      <c r="W208" s="148"/>
      <c r="X208" s="148"/>
      <c r="Y208" s="148"/>
      <c r="Z208" s="148"/>
      <c r="AA208" s="148"/>
      <c r="AB208" s="148"/>
      <c r="AC208" s="148"/>
      <c r="AD208" s="148"/>
      <c r="AE208" s="148"/>
      <c r="AF208" s="148"/>
      <c r="AG208" s="148"/>
      <c r="AH208" s="148"/>
      <c r="AI208" s="148"/>
    </row>
    <row r="209" spans="1:35" s="145" customFormat="1" x14ac:dyDescent="0.2">
      <c r="A209" s="160">
        <v>430</v>
      </c>
      <c r="B209" s="144">
        <v>430170690</v>
      </c>
      <c r="C209" s="161" t="s">
        <v>34</v>
      </c>
      <c r="D209" s="144">
        <v>170</v>
      </c>
      <c r="E209" s="144">
        <v>690</v>
      </c>
      <c r="F209" s="161" t="s">
        <v>945</v>
      </c>
      <c r="G209" s="180" t="str">
        <f t="shared" si="33"/>
        <v/>
      </c>
      <c r="H209" s="181" t="str">
        <f t="shared" si="34"/>
        <v/>
      </c>
      <c r="I209" s="184">
        <v>0</v>
      </c>
      <c r="J209" s="176">
        <v>1</v>
      </c>
      <c r="K209" s="181">
        <f t="shared" si="39"/>
        <v>0</v>
      </c>
      <c r="L209" s="161"/>
      <c r="M209" s="187">
        <f t="shared" si="35"/>
        <v>6.3500000000000001E-2</v>
      </c>
      <c r="N209" s="162">
        <f t="shared" si="36"/>
        <v>0.126</v>
      </c>
      <c r="O209" s="188">
        <f t="shared" si="37"/>
        <v>3</v>
      </c>
      <c r="P209" s="161"/>
      <c r="Q209" s="192">
        <f t="shared" si="40"/>
        <v>0</v>
      </c>
      <c r="R209" s="174">
        <f t="shared" si="41"/>
        <v>0</v>
      </c>
      <c r="S209" s="174">
        <f t="shared" si="42"/>
        <v>0</v>
      </c>
      <c r="T209" s="175" t="str">
        <f t="shared" si="38"/>
        <v>cha22</v>
      </c>
      <c r="U209" s="193">
        <f t="shared" si="43"/>
        <v>3</v>
      </c>
      <c r="V209" s="148"/>
      <c r="W209" s="148"/>
      <c r="X209" s="148"/>
      <c r="Y209" s="148"/>
      <c r="Z209" s="148"/>
      <c r="AA209" s="148"/>
      <c r="AB209" s="148"/>
      <c r="AC209" s="148"/>
      <c r="AD209" s="148"/>
      <c r="AE209" s="148"/>
      <c r="AF209" s="148"/>
      <c r="AG209" s="148"/>
      <c r="AH209" s="148"/>
      <c r="AI209" s="148"/>
    </row>
    <row r="210" spans="1:35" s="145" customFormat="1" x14ac:dyDescent="0.2">
      <c r="A210" s="160">
        <v>430</v>
      </c>
      <c r="B210" s="144">
        <v>430170695</v>
      </c>
      <c r="C210" s="161" t="s">
        <v>34</v>
      </c>
      <c r="D210" s="144">
        <v>170</v>
      </c>
      <c r="E210" s="144">
        <v>695</v>
      </c>
      <c r="F210" s="161" t="s">
        <v>946</v>
      </c>
      <c r="G210" s="180" t="str">
        <f t="shared" si="33"/>
        <v>yes</v>
      </c>
      <c r="H210" s="181">
        <f t="shared" si="34"/>
        <v>0</v>
      </c>
      <c r="I210" s="184">
        <v>0</v>
      </c>
      <c r="J210" s="176">
        <v>3</v>
      </c>
      <c r="K210" s="181">
        <f t="shared" si="39"/>
        <v>0</v>
      </c>
      <c r="L210" s="161"/>
      <c r="M210" s="187">
        <f t="shared" si="35"/>
        <v>5.0700000000000002E-2</v>
      </c>
      <c r="N210" s="162">
        <f t="shared" si="36"/>
        <v>8.3900000000000002E-2</v>
      </c>
      <c r="O210" s="188">
        <f t="shared" si="37"/>
        <v>2</v>
      </c>
      <c r="P210" s="161"/>
      <c r="Q210" s="192">
        <f t="shared" si="40"/>
        <v>0</v>
      </c>
      <c r="R210" s="174">
        <f t="shared" si="41"/>
        <v>0</v>
      </c>
      <c r="S210" s="174">
        <f t="shared" si="42"/>
        <v>0</v>
      </c>
      <c r="T210" s="175" t="str">
        <f t="shared" si="38"/>
        <v>cha16</v>
      </c>
      <c r="U210" s="193">
        <f t="shared" si="43"/>
        <v>1</v>
      </c>
      <c r="V210" s="148"/>
      <c r="W210" s="148"/>
      <c r="X210" s="148"/>
      <c r="Y210" s="148"/>
      <c r="Z210" s="148"/>
      <c r="AA210" s="148"/>
      <c r="AB210" s="148"/>
      <c r="AC210" s="148"/>
      <c r="AD210" s="148"/>
      <c r="AE210" s="148"/>
      <c r="AF210" s="148"/>
      <c r="AG210" s="148"/>
      <c r="AH210" s="148"/>
      <c r="AI210" s="148"/>
    </row>
    <row r="211" spans="1:35" s="145" customFormat="1" x14ac:dyDescent="0.2">
      <c r="A211" s="160">
        <v>430</v>
      </c>
      <c r="B211" s="144">
        <v>430170710</v>
      </c>
      <c r="C211" s="161" t="s">
        <v>34</v>
      </c>
      <c r="D211" s="144">
        <v>170</v>
      </c>
      <c r="E211" s="144">
        <v>710</v>
      </c>
      <c r="F211" s="161" t="s">
        <v>949</v>
      </c>
      <c r="G211" s="180" t="str">
        <f t="shared" si="33"/>
        <v>yes</v>
      </c>
      <c r="H211" s="181">
        <f t="shared" si="34"/>
        <v>0</v>
      </c>
      <c r="I211" s="184">
        <v>0</v>
      </c>
      <c r="J211" s="176">
        <v>5</v>
      </c>
      <c r="K211" s="181">
        <f t="shared" si="39"/>
        <v>0</v>
      </c>
      <c r="L211" s="161"/>
      <c r="M211" s="187">
        <f t="shared" si="35"/>
        <v>0.10630000000000001</v>
      </c>
      <c r="N211" s="162">
        <f t="shared" si="36"/>
        <v>0.1217</v>
      </c>
      <c r="O211" s="188">
        <f t="shared" si="37"/>
        <v>2</v>
      </c>
      <c r="P211" s="161"/>
      <c r="Q211" s="192">
        <f t="shared" si="40"/>
        <v>0</v>
      </c>
      <c r="R211" s="174">
        <f t="shared" si="41"/>
        <v>0</v>
      </c>
      <c r="S211" s="174">
        <f t="shared" si="42"/>
        <v>0</v>
      </c>
      <c r="T211" s="175" t="str">
        <f t="shared" si="38"/>
        <v>cha16</v>
      </c>
      <c r="U211" s="193">
        <f t="shared" si="43"/>
        <v>1</v>
      </c>
      <c r="V211" s="148"/>
      <c r="W211" s="148"/>
      <c r="X211" s="148"/>
      <c r="Y211" s="148"/>
      <c r="Z211" s="148"/>
      <c r="AA211" s="148"/>
      <c r="AB211" s="148"/>
      <c r="AC211" s="148"/>
      <c r="AD211" s="148"/>
      <c r="AE211" s="148"/>
      <c r="AF211" s="148"/>
      <c r="AG211" s="148"/>
      <c r="AH211" s="148"/>
      <c r="AI211" s="148"/>
    </row>
    <row r="212" spans="1:35" s="145" customFormat="1" x14ac:dyDescent="0.2">
      <c r="A212" s="160">
        <v>430</v>
      </c>
      <c r="B212" s="144">
        <v>430170725</v>
      </c>
      <c r="C212" s="161" t="s">
        <v>34</v>
      </c>
      <c r="D212" s="144">
        <v>170</v>
      </c>
      <c r="E212" s="144">
        <v>725</v>
      </c>
      <c r="F212" s="161" t="s">
        <v>953</v>
      </c>
      <c r="G212" s="180" t="str">
        <f t="shared" si="33"/>
        <v>yes</v>
      </c>
      <c r="H212" s="181">
        <f t="shared" si="34"/>
        <v>0</v>
      </c>
      <c r="I212" s="184">
        <v>1</v>
      </c>
      <c r="J212" s="176">
        <v>15</v>
      </c>
      <c r="K212" s="181">
        <f t="shared" si="39"/>
        <v>6.6699999999999995E-2</v>
      </c>
      <c r="L212" s="161"/>
      <c r="M212" s="187">
        <f t="shared" si="35"/>
        <v>8.9399999999999993E-2</v>
      </c>
      <c r="N212" s="162">
        <f t="shared" si="36"/>
        <v>0.1096</v>
      </c>
      <c r="O212" s="188">
        <f t="shared" si="37"/>
        <v>2</v>
      </c>
      <c r="P212" s="161"/>
      <c r="Q212" s="192">
        <f t="shared" si="40"/>
        <v>6.6699999999999995E-2</v>
      </c>
      <c r="R212" s="174">
        <f t="shared" si="41"/>
        <v>1</v>
      </c>
      <c r="S212" s="174">
        <f t="shared" si="42"/>
        <v>0</v>
      </c>
      <c r="T212" s="175" t="str">
        <f t="shared" si="38"/>
        <v>cha22</v>
      </c>
      <c r="U212" s="193">
        <f t="shared" si="43"/>
        <v>1</v>
      </c>
      <c r="V212" s="148"/>
      <c r="W212" s="148"/>
      <c r="X212" s="148"/>
      <c r="Y212" s="148"/>
      <c r="Z212" s="148"/>
      <c r="AA212" s="148"/>
      <c r="AB212" s="148"/>
      <c r="AC212" s="148"/>
      <c r="AD212" s="148"/>
      <c r="AE212" s="148"/>
      <c r="AF212" s="148"/>
      <c r="AG212" s="148"/>
      <c r="AH212" s="148"/>
      <c r="AI212" s="148"/>
    </row>
    <row r="213" spans="1:35" s="145" customFormat="1" x14ac:dyDescent="0.2">
      <c r="A213" s="160">
        <v>430</v>
      </c>
      <c r="B213" s="144">
        <v>430170730</v>
      </c>
      <c r="C213" s="161" t="s">
        <v>34</v>
      </c>
      <c r="D213" s="144">
        <v>170</v>
      </c>
      <c r="E213" s="144">
        <v>730</v>
      </c>
      <c r="F213" s="161" t="s">
        <v>955</v>
      </c>
      <c r="G213" s="180" t="str">
        <f t="shared" si="33"/>
        <v>yes</v>
      </c>
      <c r="H213" s="181">
        <f t="shared" si="34"/>
        <v>0</v>
      </c>
      <c r="I213" s="184">
        <v>2</v>
      </c>
      <c r="J213" s="176">
        <v>8</v>
      </c>
      <c r="K213" s="181">
        <f t="shared" si="39"/>
        <v>0.25</v>
      </c>
      <c r="L213" s="161"/>
      <c r="M213" s="187">
        <f t="shared" si="35"/>
        <v>7.0999999999999994E-2</v>
      </c>
      <c r="N213" s="162">
        <f t="shared" si="36"/>
        <v>0.1048</v>
      </c>
      <c r="O213" s="188">
        <f t="shared" si="37"/>
        <v>2</v>
      </c>
      <c r="P213" s="161"/>
      <c r="Q213" s="192">
        <f t="shared" si="40"/>
        <v>0.25</v>
      </c>
      <c r="R213" s="174">
        <f t="shared" si="41"/>
        <v>2</v>
      </c>
      <c r="S213" s="174">
        <f t="shared" si="42"/>
        <v>0</v>
      </c>
      <c r="T213" s="175" t="str">
        <f t="shared" si="38"/>
        <v>cha22</v>
      </c>
      <c r="U213" s="193">
        <f t="shared" si="43"/>
        <v>1</v>
      </c>
      <c r="V213" s="148"/>
      <c r="W213" s="148"/>
      <c r="X213" s="148"/>
      <c r="Y213" s="148"/>
      <c r="Z213" s="148"/>
      <c r="AA213" s="148"/>
      <c r="AB213" s="148"/>
      <c r="AC213" s="148"/>
      <c r="AD213" s="148"/>
      <c r="AE213" s="148"/>
      <c r="AF213" s="148"/>
      <c r="AG213" s="148"/>
      <c r="AH213" s="148"/>
      <c r="AI213" s="148"/>
    </row>
    <row r="214" spans="1:35" s="145" customFormat="1" x14ac:dyDescent="0.2">
      <c r="A214" s="160">
        <v>430</v>
      </c>
      <c r="B214" s="144">
        <v>430170735</v>
      </c>
      <c r="C214" s="161" t="s">
        <v>34</v>
      </c>
      <c r="D214" s="144">
        <v>170</v>
      </c>
      <c r="E214" s="144">
        <v>735</v>
      </c>
      <c r="F214" s="161" t="s">
        <v>956</v>
      </c>
      <c r="G214" s="180" t="str">
        <f t="shared" si="33"/>
        <v>yes</v>
      </c>
      <c r="H214" s="181">
        <f t="shared" si="34"/>
        <v>0</v>
      </c>
      <c r="I214" s="184">
        <v>0</v>
      </c>
      <c r="J214" s="176">
        <v>3</v>
      </c>
      <c r="K214" s="181">
        <f t="shared" si="39"/>
        <v>0</v>
      </c>
      <c r="L214" s="161"/>
      <c r="M214" s="187">
        <f t="shared" si="35"/>
        <v>0.19550000000000001</v>
      </c>
      <c r="N214" s="162">
        <f t="shared" si="36"/>
        <v>0.2334</v>
      </c>
      <c r="O214" s="188">
        <f t="shared" si="37"/>
        <v>4</v>
      </c>
      <c r="P214" s="161"/>
      <c r="Q214" s="192">
        <f t="shared" si="40"/>
        <v>0</v>
      </c>
      <c r="R214" s="174">
        <f t="shared" si="41"/>
        <v>0</v>
      </c>
      <c r="S214" s="174">
        <f t="shared" si="42"/>
        <v>0</v>
      </c>
      <c r="T214" s="175" t="str">
        <f t="shared" si="38"/>
        <v>cha16</v>
      </c>
      <c r="U214" s="193">
        <f t="shared" si="43"/>
        <v>1</v>
      </c>
      <c r="V214" s="148"/>
      <c r="W214" s="148"/>
      <c r="X214" s="148"/>
      <c r="Y214" s="148"/>
      <c r="Z214" s="148"/>
      <c r="AA214" s="148"/>
      <c r="AB214" s="148"/>
      <c r="AC214" s="148"/>
      <c r="AD214" s="148"/>
      <c r="AE214" s="148"/>
      <c r="AF214" s="148"/>
      <c r="AG214" s="148"/>
      <c r="AH214" s="148"/>
      <c r="AI214" s="148"/>
    </row>
    <row r="215" spans="1:35" s="145" customFormat="1" x14ac:dyDescent="0.2">
      <c r="A215" s="160">
        <v>430</v>
      </c>
      <c r="B215" s="144">
        <v>430170775</v>
      </c>
      <c r="C215" s="161" t="s">
        <v>34</v>
      </c>
      <c r="D215" s="144">
        <v>170</v>
      </c>
      <c r="E215" s="144">
        <v>775</v>
      </c>
      <c r="F215" s="161" t="s">
        <v>967</v>
      </c>
      <c r="G215" s="180" t="str">
        <f t="shared" si="33"/>
        <v>yes</v>
      </c>
      <c r="H215" s="181">
        <f t="shared" si="34"/>
        <v>0</v>
      </c>
      <c r="I215" s="184">
        <v>0</v>
      </c>
      <c r="J215" s="176">
        <v>3</v>
      </c>
      <c r="K215" s="181">
        <f t="shared" si="39"/>
        <v>0</v>
      </c>
      <c r="L215" s="161"/>
      <c r="M215" s="187">
        <f t="shared" si="35"/>
        <v>0.13600000000000001</v>
      </c>
      <c r="N215" s="162">
        <f t="shared" si="36"/>
        <v>0.15010000000000001</v>
      </c>
      <c r="O215" s="188">
        <f t="shared" si="37"/>
        <v>3</v>
      </c>
      <c r="P215" s="161"/>
      <c r="Q215" s="192">
        <f t="shared" si="40"/>
        <v>0</v>
      </c>
      <c r="R215" s="174">
        <f t="shared" si="41"/>
        <v>0</v>
      </c>
      <c r="S215" s="174">
        <f t="shared" si="42"/>
        <v>0</v>
      </c>
      <c r="T215" s="175" t="str">
        <f t="shared" si="38"/>
        <v>cha16</v>
      </c>
      <c r="U215" s="193">
        <f t="shared" si="43"/>
        <v>1</v>
      </c>
      <c r="V215" s="148"/>
      <c r="W215" s="148"/>
      <c r="X215" s="148"/>
      <c r="Y215" s="148"/>
      <c r="Z215" s="148"/>
      <c r="AA215" s="148"/>
      <c r="AB215" s="148"/>
      <c r="AC215" s="148"/>
      <c r="AD215" s="148"/>
      <c r="AE215" s="148"/>
      <c r="AF215" s="148"/>
      <c r="AG215" s="148"/>
      <c r="AH215" s="148"/>
      <c r="AI215" s="148"/>
    </row>
    <row r="216" spans="1:35" s="145" customFormat="1" x14ac:dyDescent="0.2">
      <c r="A216" s="160">
        <v>431</v>
      </c>
      <c r="B216" s="144">
        <v>431149079</v>
      </c>
      <c r="C216" s="161" t="s">
        <v>35</v>
      </c>
      <c r="D216" s="144">
        <v>149</v>
      </c>
      <c r="E216" s="144">
        <v>79</v>
      </c>
      <c r="F216" s="161" t="s">
        <v>645</v>
      </c>
      <c r="G216" s="180" t="str">
        <f t="shared" si="33"/>
        <v/>
      </c>
      <c r="H216" s="181" t="str">
        <f t="shared" si="34"/>
        <v/>
      </c>
      <c r="I216" s="184">
        <v>0</v>
      </c>
      <c r="J216" s="176">
        <v>1</v>
      </c>
      <c r="K216" s="181">
        <f t="shared" si="39"/>
        <v>0</v>
      </c>
      <c r="L216" s="161"/>
      <c r="M216" s="187">
        <f t="shared" si="35"/>
        <v>0.2848</v>
      </c>
      <c r="N216" s="162">
        <f t="shared" si="36"/>
        <v>0.30359999999999998</v>
      </c>
      <c r="O216" s="188">
        <f t="shared" si="37"/>
        <v>6</v>
      </c>
      <c r="P216" s="161"/>
      <c r="Q216" s="192">
        <f t="shared" si="40"/>
        <v>0</v>
      </c>
      <c r="R216" s="174">
        <f t="shared" si="41"/>
        <v>0</v>
      </c>
      <c r="S216" s="174">
        <f t="shared" si="42"/>
        <v>0</v>
      </c>
      <c r="T216" s="175" t="str">
        <f t="shared" si="38"/>
        <v>cha22</v>
      </c>
      <c r="U216" s="193">
        <f t="shared" si="43"/>
        <v>3</v>
      </c>
      <c r="V216" s="148"/>
      <c r="W216" s="148"/>
      <c r="X216" s="148"/>
      <c r="Y216" s="148"/>
      <c r="Z216" s="148"/>
      <c r="AA216" s="148"/>
      <c r="AB216" s="148"/>
      <c r="AC216" s="148"/>
      <c r="AD216" s="148"/>
      <c r="AE216" s="148"/>
      <c r="AF216" s="148"/>
      <c r="AG216" s="148"/>
      <c r="AH216" s="148"/>
      <c r="AI216" s="148"/>
    </row>
    <row r="217" spans="1:35" s="145" customFormat="1" x14ac:dyDescent="0.2">
      <c r="A217" s="160">
        <v>431</v>
      </c>
      <c r="B217" s="144">
        <v>431149128</v>
      </c>
      <c r="C217" s="161" t="s">
        <v>35</v>
      </c>
      <c r="D217" s="144">
        <v>149</v>
      </c>
      <c r="E217" s="144">
        <v>128</v>
      </c>
      <c r="F217" s="161" t="s">
        <v>693</v>
      </c>
      <c r="G217" s="180" t="str">
        <f t="shared" si="33"/>
        <v>yes</v>
      </c>
      <c r="H217" s="181">
        <f t="shared" si="34"/>
        <v>1</v>
      </c>
      <c r="I217" s="184">
        <v>4</v>
      </c>
      <c r="J217" s="176">
        <v>11</v>
      </c>
      <c r="K217" s="181">
        <f t="shared" si="39"/>
        <v>0.36359999999999998</v>
      </c>
      <c r="L217" s="161"/>
      <c r="M217" s="187">
        <f t="shared" si="35"/>
        <v>0.49669999999999997</v>
      </c>
      <c r="N217" s="162">
        <f t="shared" si="36"/>
        <v>0.54890000000000005</v>
      </c>
      <c r="O217" s="188">
        <f t="shared" si="37"/>
        <v>10</v>
      </c>
      <c r="P217" s="161"/>
      <c r="Q217" s="192">
        <f t="shared" si="40"/>
        <v>1</v>
      </c>
      <c r="R217" s="174">
        <f t="shared" si="41"/>
        <v>11</v>
      </c>
      <c r="S217" s="174">
        <f t="shared" si="42"/>
        <v>7</v>
      </c>
      <c r="T217" s="175" t="str">
        <f t="shared" si="38"/>
        <v>cha16</v>
      </c>
      <c r="U217" s="193">
        <f t="shared" si="43"/>
        <v>1</v>
      </c>
      <c r="V217" s="148"/>
      <c r="W217" s="148"/>
      <c r="X217" s="148"/>
      <c r="Y217" s="148"/>
      <c r="Z217" s="148"/>
      <c r="AA217" s="148"/>
      <c r="AB217" s="148"/>
      <c r="AC217" s="148"/>
      <c r="AD217" s="148"/>
      <c r="AE217" s="148"/>
      <c r="AF217" s="148"/>
      <c r="AG217" s="148"/>
      <c r="AH217" s="148"/>
      <c r="AI217" s="148"/>
    </row>
    <row r="218" spans="1:35" s="145" customFormat="1" x14ac:dyDescent="0.2">
      <c r="A218" s="160">
        <v>431</v>
      </c>
      <c r="B218" s="144">
        <v>431149149</v>
      </c>
      <c r="C218" s="161" t="s">
        <v>35</v>
      </c>
      <c r="D218" s="144">
        <v>149</v>
      </c>
      <c r="E218" s="144">
        <v>149</v>
      </c>
      <c r="F218" s="161" t="s">
        <v>715</v>
      </c>
      <c r="G218" s="180" t="str">
        <f t="shared" si="33"/>
        <v>yes</v>
      </c>
      <c r="H218" s="181">
        <f t="shared" si="34"/>
        <v>0.76</v>
      </c>
      <c r="I218" s="184">
        <v>248</v>
      </c>
      <c r="J218" s="176">
        <v>358</v>
      </c>
      <c r="K218" s="181">
        <f t="shared" si="39"/>
        <v>0.69269999999999998</v>
      </c>
      <c r="L218" s="161"/>
      <c r="M218" s="187">
        <f t="shared" si="35"/>
        <v>0.91359999999999997</v>
      </c>
      <c r="N218" s="162">
        <f t="shared" si="36"/>
        <v>0.81120000000000003</v>
      </c>
      <c r="O218" s="188">
        <f t="shared" si="37"/>
        <v>12</v>
      </c>
      <c r="P218" s="161"/>
      <c r="Q218" s="192">
        <f t="shared" si="40"/>
        <v>0.76</v>
      </c>
      <c r="R218" s="174">
        <f t="shared" si="41"/>
        <v>272</v>
      </c>
      <c r="S218" s="174">
        <f t="shared" si="42"/>
        <v>24</v>
      </c>
      <c r="T218" s="175" t="str">
        <f t="shared" si="38"/>
        <v>cha16</v>
      </c>
      <c r="U218" s="193">
        <f t="shared" si="43"/>
        <v>1</v>
      </c>
      <c r="V218" s="148"/>
      <c r="W218" s="148"/>
      <c r="X218" s="148"/>
      <c r="Y218" s="148"/>
      <c r="Z218" s="148"/>
      <c r="AA218" s="148"/>
      <c r="AB218" s="148"/>
      <c r="AC218" s="148"/>
      <c r="AD218" s="148"/>
      <c r="AE218" s="148"/>
      <c r="AF218" s="148"/>
      <c r="AG218" s="148"/>
      <c r="AH218" s="148"/>
      <c r="AI218" s="148"/>
    </row>
    <row r="219" spans="1:35" s="145" customFormat="1" x14ac:dyDescent="0.2">
      <c r="A219" s="160">
        <v>431</v>
      </c>
      <c r="B219" s="144">
        <v>431149181</v>
      </c>
      <c r="C219" s="161" t="s">
        <v>35</v>
      </c>
      <c r="D219" s="144">
        <v>149</v>
      </c>
      <c r="E219" s="144">
        <v>181</v>
      </c>
      <c r="F219" s="161" t="s">
        <v>747</v>
      </c>
      <c r="G219" s="180" t="str">
        <f t="shared" si="33"/>
        <v>yes</v>
      </c>
      <c r="H219" s="181">
        <f t="shared" si="34"/>
        <v>0.75</v>
      </c>
      <c r="I219" s="184">
        <v>8</v>
      </c>
      <c r="J219" s="176">
        <v>13</v>
      </c>
      <c r="K219" s="181">
        <f t="shared" si="39"/>
        <v>0.61539999999999995</v>
      </c>
      <c r="L219" s="161"/>
      <c r="M219" s="187">
        <f t="shared" si="35"/>
        <v>0.46789999999999998</v>
      </c>
      <c r="N219" s="162">
        <f t="shared" si="36"/>
        <v>0.4466</v>
      </c>
      <c r="O219" s="188">
        <f t="shared" si="37"/>
        <v>9</v>
      </c>
      <c r="P219" s="161"/>
      <c r="Q219" s="192">
        <f t="shared" si="40"/>
        <v>0.75</v>
      </c>
      <c r="R219" s="174">
        <f t="shared" si="41"/>
        <v>10</v>
      </c>
      <c r="S219" s="174">
        <f t="shared" si="42"/>
        <v>2</v>
      </c>
      <c r="T219" s="175" t="str">
        <f t="shared" si="38"/>
        <v>cha16</v>
      </c>
      <c r="U219" s="193">
        <f t="shared" si="43"/>
        <v>1</v>
      </c>
      <c r="V219" s="148"/>
      <c r="W219" s="148"/>
      <c r="X219" s="148"/>
      <c r="Y219" s="148"/>
      <c r="Z219" s="148"/>
      <c r="AA219" s="148"/>
      <c r="AB219" s="148"/>
      <c r="AC219" s="148"/>
      <c r="AD219" s="148"/>
      <c r="AE219" s="148"/>
      <c r="AF219" s="148"/>
      <c r="AG219" s="148"/>
      <c r="AH219" s="148"/>
      <c r="AI219" s="148"/>
    </row>
    <row r="220" spans="1:35" s="145" customFormat="1" x14ac:dyDescent="0.2">
      <c r="A220" s="160">
        <v>431</v>
      </c>
      <c r="B220" s="144">
        <v>431149211</v>
      </c>
      <c r="C220" s="161" t="s">
        <v>35</v>
      </c>
      <c r="D220" s="144">
        <v>149</v>
      </c>
      <c r="E220" s="144">
        <v>211</v>
      </c>
      <c r="F220" s="161" t="s">
        <v>777</v>
      </c>
      <c r="G220" s="180" t="str">
        <f t="shared" si="33"/>
        <v/>
      </c>
      <c r="H220" s="181" t="str">
        <f t="shared" si="34"/>
        <v/>
      </c>
      <c r="I220" s="184">
        <v>2</v>
      </c>
      <c r="J220" s="176">
        <v>2</v>
      </c>
      <c r="K220" s="181">
        <f t="shared" si="39"/>
        <v>1</v>
      </c>
      <c r="L220" s="161"/>
      <c r="M220" s="187">
        <f t="shared" si="35"/>
        <v>0.16800000000000001</v>
      </c>
      <c r="N220" s="162">
        <f t="shared" si="36"/>
        <v>0.20200000000000001</v>
      </c>
      <c r="O220" s="188">
        <f t="shared" si="37"/>
        <v>4</v>
      </c>
      <c r="P220" s="161"/>
      <c r="Q220" s="192">
        <f t="shared" si="40"/>
        <v>1</v>
      </c>
      <c r="R220" s="174">
        <f t="shared" si="41"/>
        <v>2</v>
      </c>
      <c r="S220" s="174">
        <f t="shared" si="42"/>
        <v>0</v>
      </c>
      <c r="T220" s="175" t="str">
        <f t="shared" si="38"/>
        <v>cha22</v>
      </c>
      <c r="U220" s="193">
        <f t="shared" si="43"/>
        <v>3</v>
      </c>
      <c r="V220" s="148"/>
      <c r="W220" s="148"/>
      <c r="X220" s="148"/>
      <c r="Y220" s="148"/>
      <c r="Z220" s="148"/>
      <c r="AA220" s="148"/>
      <c r="AB220" s="148"/>
      <c r="AC220" s="148"/>
      <c r="AD220" s="148"/>
      <c r="AE220" s="148"/>
      <c r="AF220" s="148"/>
      <c r="AG220" s="148"/>
      <c r="AH220" s="148"/>
      <c r="AI220" s="148"/>
    </row>
    <row r="221" spans="1:35" s="145" customFormat="1" x14ac:dyDescent="0.2">
      <c r="A221" s="160">
        <v>432</v>
      </c>
      <c r="B221" s="144">
        <v>432712020</v>
      </c>
      <c r="C221" s="161" t="s">
        <v>36</v>
      </c>
      <c r="D221" s="144">
        <v>712</v>
      </c>
      <c r="E221" s="144">
        <v>20</v>
      </c>
      <c r="F221" s="161" t="s">
        <v>584</v>
      </c>
      <c r="G221" s="180" t="str">
        <f t="shared" si="33"/>
        <v>yes</v>
      </c>
      <c r="H221" s="181">
        <f t="shared" si="34"/>
        <v>0.11940000000000001</v>
      </c>
      <c r="I221" s="184">
        <v>11</v>
      </c>
      <c r="J221" s="176">
        <v>82</v>
      </c>
      <c r="K221" s="181">
        <f t="shared" si="39"/>
        <v>0.1341</v>
      </c>
      <c r="L221" s="161"/>
      <c r="M221" s="187">
        <f t="shared" si="35"/>
        <v>0.34210000000000002</v>
      </c>
      <c r="N221" s="162">
        <f t="shared" si="36"/>
        <v>0.435</v>
      </c>
      <c r="O221" s="188">
        <f t="shared" si="37"/>
        <v>8</v>
      </c>
      <c r="P221" s="161"/>
      <c r="Q221" s="192">
        <f t="shared" si="40"/>
        <v>0.1341</v>
      </c>
      <c r="R221" s="174">
        <f t="shared" si="41"/>
        <v>11</v>
      </c>
      <c r="S221" s="174">
        <f t="shared" si="42"/>
        <v>0</v>
      </c>
      <c r="T221" s="175" t="str">
        <f t="shared" si="38"/>
        <v>cha22</v>
      </c>
      <c r="U221" s="193">
        <f t="shared" si="43"/>
        <v>1</v>
      </c>
      <c r="V221" s="148"/>
      <c r="W221" s="148"/>
      <c r="X221" s="148"/>
      <c r="Y221" s="148"/>
      <c r="Z221" s="148"/>
      <c r="AA221" s="148"/>
      <c r="AB221" s="148"/>
      <c r="AC221" s="148"/>
      <c r="AD221" s="148"/>
      <c r="AE221" s="148"/>
      <c r="AF221" s="148"/>
      <c r="AG221" s="148"/>
      <c r="AH221" s="148"/>
      <c r="AI221" s="148"/>
    </row>
    <row r="222" spans="1:35" s="145" customFormat="1" x14ac:dyDescent="0.2">
      <c r="A222" s="160">
        <v>432</v>
      </c>
      <c r="B222" s="144">
        <v>432712096</v>
      </c>
      <c r="C222" s="161" t="s">
        <v>36</v>
      </c>
      <c r="D222" s="144">
        <v>712</v>
      </c>
      <c r="E222" s="144">
        <v>96</v>
      </c>
      <c r="F222" s="161" t="s">
        <v>662</v>
      </c>
      <c r="G222" s="180" t="str">
        <f t="shared" si="33"/>
        <v/>
      </c>
      <c r="H222" s="181" t="str">
        <f t="shared" si="34"/>
        <v/>
      </c>
      <c r="I222" s="184">
        <v>0</v>
      </c>
      <c r="J222" s="176">
        <v>1</v>
      </c>
      <c r="K222" s="181">
        <f t="shared" si="39"/>
        <v>0</v>
      </c>
      <c r="L222" s="161"/>
      <c r="M222" s="187">
        <f t="shared" si="35"/>
        <v>0.30969999999999998</v>
      </c>
      <c r="N222" s="162">
        <f t="shared" si="36"/>
        <v>0.36220000000000002</v>
      </c>
      <c r="O222" s="188">
        <f t="shared" si="37"/>
        <v>6</v>
      </c>
      <c r="P222" s="161"/>
      <c r="Q222" s="192">
        <f t="shared" si="40"/>
        <v>0</v>
      </c>
      <c r="R222" s="174">
        <f t="shared" si="41"/>
        <v>0</v>
      </c>
      <c r="S222" s="174">
        <f t="shared" si="42"/>
        <v>0</v>
      </c>
      <c r="T222" s="175" t="str">
        <f t="shared" si="38"/>
        <v>cha22</v>
      </c>
      <c r="U222" s="193">
        <f t="shared" si="43"/>
        <v>3</v>
      </c>
      <c r="V222" s="148"/>
      <c r="W222" s="148"/>
      <c r="X222" s="148"/>
      <c r="Y222" s="148"/>
      <c r="Z222" s="148"/>
      <c r="AA222" s="148"/>
      <c r="AB222" s="148"/>
      <c r="AC222" s="148"/>
      <c r="AD222" s="148"/>
      <c r="AE222" s="148"/>
      <c r="AF222" s="148"/>
      <c r="AG222" s="148"/>
      <c r="AH222" s="148"/>
      <c r="AI222" s="148"/>
    </row>
    <row r="223" spans="1:35" s="145" customFormat="1" x14ac:dyDescent="0.2">
      <c r="A223" s="160">
        <v>432</v>
      </c>
      <c r="B223" s="144">
        <v>432712172</v>
      </c>
      <c r="C223" s="161" t="s">
        <v>36</v>
      </c>
      <c r="D223" s="144">
        <v>712</v>
      </c>
      <c r="E223" s="144">
        <v>172</v>
      </c>
      <c r="F223" s="161" t="s">
        <v>738</v>
      </c>
      <c r="G223" s="180" t="str">
        <f t="shared" si="33"/>
        <v>yes</v>
      </c>
      <c r="H223" s="181">
        <f t="shared" si="34"/>
        <v>0</v>
      </c>
      <c r="I223" s="184">
        <v>0</v>
      </c>
      <c r="J223" s="176">
        <v>2</v>
      </c>
      <c r="K223" s="181">
        <f t="shared" si="39"/>
        <v>0</v>
      </c>
      <c r="L223" s="161"/>
      <c r="M223" s="187">
        <f t="shared" si="35"/>
        <v>0.3009</v>
      </c>
      <c r="N223" s="162">
        <f t="shared" si="36"/>
        <v>0.3715</v>
      </c>
      <c r="O223" s="188">
        <f t="shared" si="37"/>
        <v>7</v>
      </c>
      <c r="P223" s="161"/>
      <c r="Q223" s="192">
        <f t="shared" si="40"/>
        <v>0</v>
      </c>
      <c r="R223" s="174">
        <f t="shared" si="41"/>
        <v>0</v>
      </c>
      <c r="S223" s="174">
        <f t="shared" si="42"/>
        <v>0</v>
      </c>
      <c r="T223" s="175" t="str">
        <f t="shared" si="38"/>
        <v>cha16</v>
      </c>
      <c r="U223" s="193">
        <f t="shared" si="43"/>
        <v>1</v>
      </c>
      <c r="V223" s="148"/>
      <c r="W223" s="148"/>
      <c r="X223" s="148"/>
      <c r="Y223" s="148"/>
      <c r="Z223" s="148"/>
      <c r="AA223" s="148"/>
      <c r="AB223" s="148"/>
      <c r="AC223" s="148"/>
      <c r="AD223" s="148"/>
      <c r="AE223" s="148"/>
      <c r="AF223" s="148"/>
      <c r="AG223" s="148"/>
      <c r="AH223" s="148"/>
      <c r="AI223" s="148"/>
    </row>
    <row r="224" spans="1:35" s="145" customFormat="1" x14ac:dyDescent="0.2">
      <c r="A224" s="160">
        <v>432</v>
      </c>
      <c r="B224" s="144">
        <v>432712261</v>
      </c>
      <c r="C224" s="161" t="s">
        <v>36</v>
      </c>
      <c r="D224" s="144">
        <v>712</v>
      </c>
      <c r="E224" s="144">
        <v>261</v>
      </c>
      <c r="F224" s="161" t="s">
        <v>827</v>
      </c>
      <c r="G224" s="180" t="str">
        <f t="shared" si="33"/>
        <v>yes</v>
      </c>
      <c r="H224" s="181">
        <f t="shared" si="34"/>
        <v>0.22220000000000001</v>
      </c>
      <c r="I224" s="184">
        <v>1</v>
      </c>
      <c r="J224" s="176">
        <v>16</v>
      </c>
      <c r="K224" s="181">
        <f t="shared" si="39"/>
        <v>6.25E-2</v>
      </c>
      <c r="L224" s="161"/>
      <c r="M224" s="187">
        <f t="shared" si="35"/>
        <v>0.16589999999999999</v>
      </c>
      <c r="N224" s="162">
        <f t="shared" si="36"/>
        <v>0.21049999999999999</v>
      </c>
      <c r="O224" s="188">
        <f t="shared" si="37"/>
        <v>4</v>
      </c>
      <c r="P224" s="161"/>
      <c r="Q224" s="192">
        <f t="shared" si="40"/>
        <v>0.22220000000000001</v>
      </c>
      <c r="R224" s="174">
        <f t="shared" si="41"/>
        <v>4</v>
      </c>
      <c r="S224" s="174">
        <f t="shared" si="42"/>
        <v>3</v>
      </c>
      <c r="T224" s="175" t="str">
        <f t="shared" si="38"/>
        <v>cha16</v>
      </c>
      <c r="U224" s="193">
        <f t="shared" si="43"/>
        <v>1</v>
      </c>
      <c r="V224" s="148"/>
      <c r="W224" s="148"/>
      <c r="X224" s="148"/>
      <c r="Y224" s="148"/>
      <c r="Z224" s="148"/>
      <c r="AA224" s="148"/>
      <c r="AB224" s="148"/>
      <c r="AC224" s="148"/>
      <c r="AD224" s="148"/>
      <c r="AE224" s="148"/>
      <c r="AF224" s="148"/>
      <c r="AG224" s="148"/>
      <c r="AH224" s="148"/>
      <c r="AI224" s="148"/>
    </row>
    <row r="225" spans="1:35" s="145" customFormat="1" x14ac:dyDescent="0.2">
      <c r="A225" s="160">
        <v>432</v>
      </c>
      <c r="B225" s="144">
        <v>432712300</v>
      </c>
      <c r="C225" s="161" t="s">
        <v>36</v>
      </c>
      <c r="D225" s="144">
        <v>712</v>
      </c>
      <c r="E225" s="144">
        <v>300</v>
      </c>
      <c r="F225" s="161" t="s">
        <v>866</v>
      </c>
      <c r="G225" s="180" t="str">
        <f t="shared" si="33"/>
        <v>yes</v>
      </c>
      <c r="H225" s="181">
        <f t="shared" si="34"/>
        <v>0.5</v>
      </c>
      <c r="I225" s="184">
        <v>0</v>
      </c>
      <c r="J225" s="176">
        <v>1</v>
      </c>
      <c r="K225" s="181">
        <f t="shared" si="39"/>
        <v>0</v>
      </c>
      <c r="L225" s="161"/>
      <c r="M225" s="187">
        <f t="shared" si="35"/>
        <v>0.23860000000000001</v>
      </c>
      <c r="N225" s="162">
        <f t="shared" si="36"/>
        <v>0.1759</v>
      </c>
      <c r="O225" s="188">
        <f t="shared" si="37"/>
        <v>8</v>
      </c>
      <c r="P225" s="161"/>
      <c r="Q225" s="192">
        <f t="shared" si="40"/>
        <v>0.5</v>
      </c>
      <c r="R225" s="174">
        <f t="shared" si="41"/>
        <v>1</v>
      </c>
      <c r="S225" s="174">
        <f t="shared" si="42"/>
        <v>1</v>
      </c>
      <c r="T225" s="175" t="str">
        <f t="shared" si="38"/>
        <v>cha16</v>
      </c>
      <c r="U225" s="193">
        <f t="shared" si="43"/>
        <v>1</v>
      </c>
      <c r="V225" s="148"/>
      <c r="W225" s="148"/>
      <c r="X225" s="148"/>
      <c r="Y225" s="148"/>
      <c r="Z225" s="148"/>
      <c r="AA225" s="148"/>
      <c r="AB225" s="148"/>
      <c r="AC225" s="148"/>
      <c r="AD225" s="148"/>
      <c r="AE225" s="148"/>
      <c r="AF225" s="148"/>
      <c r="AG225" s="148"/>
      <c r="AH225" s="148"/>
      <c r="AI225" s="148"/>
    </row>
    <row r="226" spans="1:35" s="145" customFormat="1" x14ac:dyDescent="0.2">
      <c r="A226" s="160">
        <v>432</v>
      </c>
      <c r="B226" s="144">
        <v>432712645</v>
      </c>
      <c r="C226" s="161" t="s">
        <v>36</v>
      </c>
      <c r="D226" s="144">
        <v>712</v>
      </c>
      <c r="E226" s="144">
        <v>645</v>
      </c>
      <c r="F226" s="161" t="s">
        <v>931</v>
      </c>
      <c r="G226" s="180" t="str">
        <f t="shared" si="33"/>
        <v>yes</v>
      </c>
      <c r="H226" s="181">
        <f t="shared" si="34"/>
        <v>0.10199999999999999</v>
      </c>
      <c r="I226" s="184">
        <v>16</v>
      </c>
      <c r="J226" s="176">
        <v>59</v>
      </c>
      <c r="K226" s="181">
        <f t="shared" si="39"/>
        <v>0.2712</v>
      </c>
      <c r="L226" s="161"/>
      <c r="M226" s="187">
        <f t="shared" si="35"/>
        <v>0.45090000000000002</v>
      </c>
      <c r="N226" s="162">
        <f t="shared" si="36"/>
        <v>0.4602</v>
      </c>
      <c r="O226" s="188">
        <f t="shared" si="37"/>
        <v>9</v>
      </c>
      <c r="P226" s="161"/>
      <c r="Q226" s="192">
        <f t="shared" si="40"/>
        <v>0.2712</v>
      </c>
      <c r="R226" s="174">
        <f t="shared" si="41"/>
        <v>16</v>
      </c>
      <c r="S226" s="174">
        <f t="shared" si="42"/>
        <v>0</v>
      </c>
      <c r="T226" s="175" t="str">
        <f t="shared" si="38"/>
        <v>cha22</v>
      </c>
      <c r="U226" s="193">
        <f t="shared" si="43"/>
        <v>1</v>
      </c>
      <c r="V226" s="148"/>
      <c r="W226" s="148"/>
      <c r="X226" s="148"/>
      <c r="Y226" s="148"/>
      <c r="Z226" s="148"/>
      <c r="AA226" s="148"/>
      <c r="AB226" s="148"/>
      <c r="AC226" s="148"/>
      <c r="AD226" s="148"/>
      <c r="AE226" s="148"/>
      <c r="AF226" s="148"/>
      <c r="AG226" s="148"/>
      <c r="AH226" s="148"/>
      <c r="AI226" s="148"/>
    </row>
    <row r="227" spans="1:35" s="145" customFormat="1" x14ac:dyDescent="0.2">
      <c r="A227" s="160">
        <v>432</v>
      </c>
      <c r="B227" s="144">
        <v>432712660</v>
      </c>
      <c r="C227" s="161" t="s">
        <v>36</v>
      </c>
      <c r="D227" s="144">
        <v>712</v>
      </c>
      <c r="E227" s="144">
        <v>660</v>
      </c>
      <c r="F227" s="161" t="s">
        <v>935</v>
      </c>
      <c r="G227" s="180" t="str">
        <f t="shared" si="33"/>
        <v>yes</v>
      </c>
      <c r="H227" s="181">
        <f t="shared" si="34"/>
        <v>0.26979999999999998</v>
      </c>
      <c r="I227" s="184">
        <v>19</v>
      </c>
      <c r="J227" s="176">
        <v>63</v>
      </c>
      <c r="K227" s="181">
        <f t="shared" si="39"/>
        <v>0.30159999999999998</v>
      </c>
      <c r="L227" s="161"/>
      <c r="M227" s="187">
        <f t="shared" si="35"/>
        <v>0.3014</v>
      </c>
      <c r="N227" s="162">
        <f t="shared" si="36"/>
        <v>0.34289999999999998</v>
      </c>
      <c r="O227" s="188">
        <f t="shared" si="37"/>
        <v>5</v>
      </c>
      <c r="P227" s="161"/>
      <c r="Q227" s="192">
        <f t="shared" si="40"/>
        <v>0.30159999999999998</v>
      </c>
      <c r="R227" s="174">
        <f t="shared" si="41"/>
        <v>19</v>
      </c>
      <c r="S227" s="174">
        <f t="shared" si="42"/>
        <v>0</v>
      </c>
      <c r="T227" s="175" t="str">
        <f t="shared" si="38"/>
        <v>cha22</v>
      </c>
      <c r="U227" s="193">
        <f t="shared" si="43"/>
        <v>1</v>
      </c>
      <c r="V227" s="148"/>
      <c r="W227" s="148"/>
      <c r="X227" s="148"/>
      <c r="Y227" s="148"/>
      <c r="Z227" s="148"/>
      <c r="AA227" s="148"/>
      <c r="AB227" s="148"/>
      <c r="AC227" s="148"/>
      <c r="AD227" s="148"/>
      <c r="AE227" s="148"/>
      <c r="AF227" s="148"/>
      <c r="AG227" s="148"/>
      <c r="AH227" s="148"/>
      <c r="AI227" s="148"/>
    </row>
    <row r="228" spans="1:35" s="145" customFormat="1" x14ac:dyDescent="0.2">
      <c r="A228" s="160">
        <v>432</v>
      </c>
      <c r="B228" s="144">
        <v>432712712</v>
      </c>
      <c r="C228" s="161" t="s">
        <v>36</v>
      </c>
      <c r="D228" s="144">
        <v>712</v>
      </c>
      <c r="E228" s="144">
        <v>712</v>
      </c>
      <c r="F228" s="161" t="s">
        <v>494</v>
      </c>
      <c r="G228" s="180" t="str">
        <f t="shared" si="33"/>
        <v>yes</v>
      </c>
      <c r="H228" s="181">
        <f t="shared" si="34"/>
        <v>0.24440000000000001</v>
      </c>
      <c r="I228" s="184">
        <v>4</v>
      </c>
      <c r="J228" s="176">
        <v>26</v>
      </c>
      <c r="K228" s="181">
        <f t="shared" si="39"/>
        <v>0.15379999999999999</v>
      </c>
      <c r="L228" s="161"/>
      <c r="M228" s="187">
        <f t="shared" si="35"/>
        <v>0.2903</v>
      </c>
      <c r="N228" s="162">
        <f t="shared" si="36"/>
        <v>0.36780000000000002</v>
      </c>
      <c r="O228" s="188">
        <f t="shared" si="37"/>
        <v>6</v>
      </c>
      <c r="P228" s="161"/>
      <c r="Q228" s="192">
        <f t="shared" si="40"/>
        <v>0.24440000000000001</v>
      </c>
      <c r="R228" s="174">
        <f t="shared" si="41"/>
        <v>6</v>
      </c>
      <c r="S228" s="174">
        <f t="shared" si="42"/>
        <v>2</v>
      </c>
      <c r="T228" s="175" t="str">
        <f t="shared" si="38"/>
        <v>cha16</v>
      </c>
      <c r="U228" s="193">
        <f t="shared" si="43"/>
        <v>1</v>
      </c>
      <c r="V228" s="148"/>
      <c r="W228" s="148"/>
      <c r="X228" s="148"/>
      <c r="Y228" s="148"/>
      <c r="Z228" s="148"/>
      <c r="AA228" s="148"/>
      <c r="AB228" s="148"/>
      <c r="AC228" s="148"/>
      <c r="AD228" s="148"/>
      <c r="AE228" s="148"/>
      <c r="AF228" s="148"/>
      <c r="AG228" s="148"/>
      <c r="AH228" s="148"/>
      <c r="AI228" s="148"/>
    </row>
    <row r="229" spans="1:35" s="145" customFormat="1" x14ac:dyDescent="0.2">
      <c r="A229" s="160">
        <v>435</v>
      </c>
      <c r="B229" s="144">
        <v>435301009</v>
      </c>
      <c r="C229" s="161" t="s">
        <v>37</v>
      </c>
      <c r="D229" s="144">
        <v>301</v>
      </c>
      <c r="E229" s="144">
        <v>9</v>
      </c>
      <c r="F229" s="161" t="s">
        <v>572</v>
      </c>
      <c r="G229" s="180" t="str">
        <f t="shared" si="33"/>
        <v/>
      </c>
      <c r="H229" s="181" t="str">
        <f t="shared" si="34"/>
        <v/>
      </c>
      <c r="I229" s="184">
        <v>0</v>
      </c>
      <c r="J229" s="176">
        <v>2</v>
      </c>
      <c r="K229" s="181">
        <f t="shared" si="39"/>
        <v>0</v>
      </c>
      <c r="L229" s="161"/>
      <c r="M229" s="187">
        <f t="shared" si="35"/>
        <v>7.5800000000000006E-2</v>
      </c>
      <c r="N229" s="162">
        <f t="shared" si="36"/>
        <v>0.1075</v>
      </c>
      <c r="O229" s="188">
        <f t="shared" si="37"/>
        <v>2</v>
      </c>
      <c r="P229" s="161"/>
      <c r="Q229" s="192">
        <f t="shared" si="40"/>
        <v>0</v>
      </c>
      <c r="R229" s="174">
        <f t="shared" si="41"/>
        <v>0</v>
      </c>
      <c r="S229" s="174">
        <f t="shared" si="42"/>
        <v>0</v>
      </c>
      <c r="T229" s="175" t="str">
        <f t="shared" si="38"/>
        <v>cha22</v>
      </c>
      <c r="U229" s="193">
        <f t="shared" si="43"/>
        <v>3</v>
      </c>
      <c r="V229" s="148"/>
      <c r="W229" s="148"/>
      <c r="X229" s="148"/>
      <c r="Y229" s="148"/>
      <c r="Z229" s="148"/>
      <c r="AA229" s="148"/>
      <c r="AB229" s="148"/>
      <c r="AC229" s="148"/>
      <c r="AD229" s="148"/>
      <c r="AE229" s="148"/>
      <c r="AF229" s="148"/>
      <c r="AG229" s="148"/>
      <c r="AH229" s="148"/>
      <c r="AI229" s="148"/>
    </row>
    <row r="230" spans="1:35" s="145" customFormat="1" x14ac:dyDescent="0.2">
      <c r="A230" s="160">
        <v>435</v>
      </c>
      <c r="B230" s="144">
        <v>435301031</v>
      </c>
      <c r="C230" s="161" t="s">
        <v>37</v>
      </c>
      <c r="D230" s="144">
        <v>301</v>
      </c>
      <c r="E230" s="144">
        <v>31</v>
      </c>
      <c r="F230" s="161" t="s">
        <v>596</v>
      </c>
      <c r="G230" s="180" t="str">
        <f t="shared" si="33"/>
        <v>yes</v>
      </c>
      <c r="H230" s="181">
        <f t="shared" si="34"/>
        <v>8.43E-2</v>
      </c>
      <c r="I230" s="184">
        <v>6</v>
      </c>
      <c r="J230" s="176">
        <v>73</v>
      </c>
      <c r="K230" s="181">
        <f t="shared" si="39"/>
        <v>8.2199999999999995E-2</v>
      </c>
      <c r="L230" s="161"/>
      <c r="M230" s="187">
        <f t="shared" si="35"/>
        <v>0.2155</v>
      </c>
      <c r="N230" s="162">
        <f t="shared" si="36"/>
        <v>0.2288</v>
      </c>
      <c r="O230" s="188">
        <f t="shared" si="37"/>
        <v>4</v>
      </c>
      <c r="P230" s="161"/>
      <c r="Q230" s="192">
        <f t="shared" si="40"/>
        <v>8.43E-2</v>
      </c>
      <c r="R230" s="174">
        <f t="shared" si="41"/>
        <v>6</v>
      </c>
      <c r="S230" s="174">
        <f t="shared" si="42"/>
        <v>0</v>
      </c>
      <c r="T230" s="175" t="str">
        <f t="shared" si="38"/>
        <v>cha16</v>
      </c>
      <c r="U230" s="193">
        <f t="shared" si="43"/>
        <v>1</v>
      </c>
      <c r="V230" s="148"/>
      <c r="W230" s="148"/>
      <c r="X230" s="148"/>
      <c r="Y230" s="148"/>
      <c r="Z230" s="148"/>
      <c r="AA230" s="148"/>
      <c r="AB230" s="148"/>
      <c r="AC230" s="148"/>
      <c r="AD230" s="148"/>
      <c r="AE230" s="148"/>
      <c r="AF230" s="148"/>
      <c r="AG230" s="148"/>
      <c r="AH230" s="148"/>
      <c r="AI230" s="148"/>
    </row>
    <row r="231" spans="1:35" s="145" customFormat="1" x14ac:dyDescent="0.2">
      <c r="A231" s="160">
        <v>435</v>
      </c>
      <c r="B231" s="144">
        <v>435301048</v>
      </c>
      <c r="C231" s="161" t="s">
        <v>37</v>
      </c>
      <c r="D231" s="144">
        <v>301</v>
      </c>
      <c r="E231" s="144">
        <v>48</v>
      </c>
      <c r="F231" s="161" t="s">
        <v>613</v>
      </c>
      <c r="G231" s="180" t="str">
        <f t="shared" si="33"/>
        <v>yes</v>
      </c>
      <c r="H231" s="181">
        <f t="shared" si="34"/>
        <v>0</v>
      </c>
      <c r="I231" s="184">
        <v>0</v>
      </c>
      <c r="J231" s="176">
        <v>2</v>
      </c>
      <c r="K231" s="181">
        <f t="shared" si="39"/>
        <v>0</v>
      </c>
      <c r="L231" s="161"/>
      <c r="M231" s="187">
        <f t="shared" si="35"/>
        <v>0.12970000000000001</v>
      </c>
      <c r="N231" s="162">
        <f t="shared" si="36"/>
        <v>0.16200000000000001</v>
      </c>
      <c r="O231" s="188">
        <f t="shared" si="37"/>
        <v>3</v>
      </c>
      <c r="P231" s="161"/>
      <c r="Q231" s="192">
        <f t="shared" si="40"/>
        <v>0</v>
      </c>
      <c r="R231" s="174">
        <f t="shared" si="41"/>
        <v>0</v>
      </c>
      <c r="S231" s="174">
        <f t="shared" si="42"/>
        <v>0</v>
      </c>
      <c r="T231" s="175" t="str">
        <f t="shared" si="38"/>
        <v>cha16</v>
      </c>
      <c r="U231" s="193">
        <f t="shared" si="43"/>
        <v>1</v>
      </c>
      <c r="V231" s="148"/>
      <c r="W231" s="148"/>
      <c r="X231" s="148"/>
      <c r="Y231" s="148"/>
      <c r="Z231" s="148"/>
      <c r="AA231" s="148"/>
      <c r="AB231" s="148"/>
      <c r="AC231" s="148"/>
      <c r="AD231" s="148"/>
      <c r="AE231" s="148"/>
      <c r="AF231" s="148"/>
      <c r="AG231" s="148"/>
      <c r="AH231" s="148"/>
      <c r="AI231" s="148"/>
    </row>
    <row r="232" spans="1:35" s="145" customFormat="1" x14ac:dyDescent="0.2">
      <c r="A232" s="160">
        <v>435</v>
      </c>
      <c r="B232" s="144">
        <v>435301056</v>
      </c>
      <c r="C232" s="161" t="s">
        <v>37</v>
      </c>
      <c r="D232" s="144">
        <v>301</v>
      </c>
      <c r="E232" s="144">
        <v>56</v>
      </c>
      <c r="F232" s="161" t="s">
        <v>622</v>
      </c>
      <c r="G232" s="180" t="str">
        <f t="shared" si="33"/>
        <v>yes</v>
      </c>
      <c r="H232" s="181">
        <f t="shared" si="34"/>
        <v>4.3499999999999997E-2</v>
      </c>
      <c r="I232" s="184">
        <v>10</v>
      </c>
      <c r="J232" s="176">
        <v>91</v>
      </c>
      <c r="K232" s="181">
        <f t="shared" si="39"/>
        <v>0.1099</v>
      </c>
      <c r="L232" s="161"/>
      <c r="M232" s="187">
        <f t="shared" si="35"/>
        <v>0.1212</v>
      </c>
      <c r="N232" s="162">
        <f t="shared" si="36"/>
        <v>0.16259999999999999</v>
      </c>
      <c r="O232" s="188">
        <f t="shared" si="37"/>
        <v>3</v>
      </c>
      <c r="P232" s="161"/>
      <c r="Q232" s="192">
        <f t="shared" si="40"/>
        <v>0.1099</v>
      </c>
      <c r="R232" s="174">
        <f t="shared" si="41"/>
        <v>10</v>
      </c>
      <c r="S232" s="174">
        <f t="shared" si="42"/>
        <v>0</v>
      </c>
      <c r="T232" s="175" t="str">
        <f t="shared" si="38"/>
        <v>cha22</v>
      </c>
      <c r="U232" s="193">
        <f t="shared" si="43"/>
        <v>1</v>
      </c>
      <c r="V232" s="148"/>
      <c r="W232" s="148"/>
      <c r="X232" s="148"/>
      <c r="Y232" s="148"/>
      <c r="Z232" s="148"/>
      <c r="AA232" s="148"/>
      <c r="AB232" s="148"/>
      <c r="AC232" s="148"/>
      <c r="AD232" s="148"/>
      <c r="AE232" s="148"/>
      <c r="AF232" s="148"/>
      <c r="AG232" s="148"/>
      <c r="AH232" s="148"/>
      <c r="AI232" s="148"/>
    </row>
    <row r="233" spans="1:35" s="145" customFormat="1" x14ac:dyDescent="0.2">
      <c r="A233" s="160">
        <v>435</v>
      </c>
      <c r="B233" s="144">
        <v>435301079</v>
      </c>
      <c r="C233" s="161" t="s">
        <v>37</v>
      </c>
      <c r="D233" s="144">
        <v>301</v>
      </c>
      <c r="E233" s="144">
        <v>79</v>
      </c>
      <c r="F233" s="161" t="s">
        <v>645</v>
      </c>
      <c r="G233" s="180" t="str">
        <f t="shared" si="33"/>
        <v>yes</v>
      </c>
      <c r="H233" s="181">
        <f t="shared" si="34"/>
        <v>0.1237</v>
      </c>
      <c r="I233" s="184">
        <v>23</v>
      </c>
      <c r="J233" s="176">
        <v>171</v>
      </c>
      <c r="K233" s="181">
        <f t="shared" si="39"/>
        <v>0.13450000000000001</v>
      </c>
      <c r="L233" s="161"/>
      <c r="M233" s="187">
        <f t="shared" si="35"/>
        <v>0.2848</v>
      </c>
      <c r="N233" s="162">
        <f t="shared" si="36"/>
        <v>0.30359999999999998</v>
      </c>
      <c r="O233" s="188">
        <f t="shared" si="37"/>
        <v>6</v>
      </c>
      <c r="P233" s="161"/>
      <c r="Q233" s="192">
        <f t="shared" si="40"/>
        <v>0.13450000000000001</v>
      </c>
      <c r="R233" s="174">
        <f t="shared" si="41"/>
        <v>23</v>
      </c>
      <c r="S233" s="174">
        <f t="shared" si="42"/>
        <v>0</v>
      </c>
      <c r="T233" s="175" t="str">
        <f t="shared" si="38"/>
        <v>cha22</v>
      </c>
      <c r="U233" s="193">
        <f t="shared" si="43"/>
        <v>1</v>
      </c>
      <c r="V233" s="148"/>
      <c r="W233" s="148"/>
      <c r="X233" s="148"/>
      <c r="Y233" s="148"/>
      <c r="Z233" s="148"/>
      <c r="AA233" s="148"/>
      <c r="AB233" s="148"/>
      <c r="AC233" s="148"/>
      <c r="AD233" s="148"/>
      <c r="AE233" s="148"/>
      <c r="AF233" s="148"/>
      <c r="AG233" s="148"/>
      <c r="AH233" s="148"/>
      <c r="AI233" s="148"/>
    </row>
    <row r="234" spans="1:35" s="145" customFormat="1" x14ac:dyDescent="0.2">
      <c r="A234" s="160">
        <v>435</v>
      </c>
      <c r="B234" s="144">
        <v>435301103</v>
      </c>
      <c r="C234" s="161" t="s">
        <v>37</v>
      </c>
      <c r="D234" s="144">
        <v>301</v>
      </c>
      <c r="E234" s="144">
        <v>103</v>
      </c>
      <c r="F234" s="161" t="s">
        <v>669</v>
      </c>
      <c r="G234" s="180" t="str">
        <f t="shared" si="33"/>
        <v/>
      </c>
      <c r="H234" s="181" t="str">
        <f t="shared" si="34"/>
        <v/>
      </c>
      <c r="I234" s="184">
        <v>2</v>
      </c>
      <c r="J234" s="176">
        <v>2</v>
      </c>
      <c r="K234" s="181">
        <f t="shared" si="39"/>
        <v>1</v>
      </c>
      <c r="L234" s="161"/>
      <c r="M234" s="187">
        <f t="shared" si="35"/>
        <v>0.60680000000000001</v>
      </c>
      <c r="N234" s="162">
        <f t="shared" si="36"/>
        <v>0.58730000000000004</v>
      </c>
      <c r="O234" s="188">
        <f t="shared" si="37"/>
        <v>10</v>
      </c>
      <c r="P234" s="161"/>
      <c r="Q234" s="192">
        <f t="shared" si="40"/>
        <v>1</v>
      </c>
      <c r="R234" s="174">
        <f t="shared" si="41"/>
        <v>2</v>
      </c>
      <c r="S234" s="174">
        <f t="shared" si="42"/>
        <v>0</v>
      </c>
      <c r="T234" s="175" t="str">
        <f t="shared" si="38"/>
        <v>cha22</v>
      </c>
      <c r="U234" s="193">
        <f t="shared" si="43"/>
        <v>2</v>
      </c>
      <c r="V234" s="148"/>
      <c r="W234" s="148"/>
      <c r="X234" s="148"/>
      <c r="Y234" s="148"/>
      <c r="Z234" s="148"/>
      <c r="AA234" s="148"/>
      <c r="AB234" s="148"/>
      <c r="AC234" s="148"/>
      <c r="AD234" s="148"/>
      <c r="AE234" s="148"/>
      <c r="AF234" s="148"/>
      <c r="AG234" s="148"/>
      <c r="AH234" s="148"/>
      <c r="AI234" s="148"/>
    </row>
    <row r="235" spans="1:35" s="145" customFormat="1" x14ac:dyDescent="0.2">
      <c r="A235" s="160">
        <v>435</v>
      </c>
      <c r="B235" s="144">
        <v>435301128</v>
      </c>
      <c r="C235" s="161" t="s">
        <v>37</v>
      </c>
      <c r="D235" s="144">
        <v>301</v>
      </c>
      <c r="E235" s="144">
        <v>128</v>
      </c>
      <c r="F235" s="161" t="s">
        <v>693</v>
      </c>
      <c r="G235" s="180" t="str">
        <f t="shared" si="33"/>
        <v/>
      </c>
      <c r="H235" s="181" t="str">
        <f t="shared" si="34"/>
        <v/>
      </c>
      <c r="I235" s="184">
        <v>0</v>
      </c>
      <c r="J235" s="176">
        <v>1</v>
      </c>
      <c r="K235" s="181">
        <f t="shared" si="39"/>
        <v>0</v>
      </c>
      <c r="L235" s="161"/>
      <c r="M235" s="187">
        <f t="shared" si="35"/>
        <v>0.49669999999999997</v>
      </c>
      <c r="N235" s="162">
        <f t="shared" si="36"/>
        <v>0.54890000000000005</v>
      </c>
      <c r="O235" s="188">
        <f t="shared" si="37"/>
        <v>10</v>
      </c>
      <c r="P235" s="161"/>
      <c r="Q235" s="192">
        <f t="shared" si="40"/>
        <v>0.54890000000000005</v>
      </c>
      <c r="R235" s="174">
        <f t="shared" si="41"/>
        <v>1</v>
      </c>
      <c r="S235" s="174">
        <f t="shared" si="42"/>
        <v>1</v>
      </c>
      <c r="T235" s="175" t="str">
        <f t="shared" si="38"/>
        <v>dist22</v>
      </c>
      <c r="U235" s="193">
        <f t="shared" si="43"/>
        <v>2</v>
      </c>
      <c r="V235" s="148"/>
      <c r="W235" s="148"/>
      <c r="X235" s="148"/>
      <c r="Y235" s="148"/>
      <c r="Z235" s="148"/>
      <c r="AA235" s="148"/>
      <c r="AB235" s="148"/>
      <c r="AC235" s="148"/>
      <c r="AD235" s="148"/>
      <c r="AE235" s="148"/>
      <c r="AF235" s="148"/>
      <c r="AG235" s="148"/>
      <c r="AH235" s="148"/>
      <c r="AI235" s="148"/>
    </row>
    <row r="236" spans="1:35" s="145" customFormat="1" x14ac:dyDescent="0.2">
      <c r="A236" s="160">
        <v>435</v>
      </c>
      <c r="B236" s="144">
        <v>435301149</v>
      </c>
      <c r="C236" s="161" t="s">
        <v>37</v>
      </c>
      <c r="D236" s="144">
        <v>301</v>
      </c>
      <c r="E236" s="144">
        <v>149</v>
      </c>
      <c r="F236" s="161" t="s">
        <v>715</v>
      </c>
      <c r="G236" s="180" t="str">
        <f t="shared" si="33"/>
        <v>yes</v>
      </c>
      <c r="H236" s="181">
        <f t="shared" si="34"/>
        <v>0</v>
      </c>
      <c r="I236" s="184">
        <v>0</v>
      </c>
      <c r="J236" s="176">
        <v>1</v>
      </c>
      <c r="K236" s="181">
        <f t="shared" si="39"/>
        <v>0</v>
      </c>
      <c r="L236" s="161"/>
      <c r="M236" s="187">
        <f t="shared" si="35"/>
        <v>0.91359999999999997</v>
      </c>
      <c r="N236" s="162">
        <f t="shared" si="36"/>
        <v>0.81120000000000003</v>
      </c>
      <c r="O236" s="188">
        <f t="shared" si="37"/>
        <v>12</v>
      </c>
      <c r="P236" s="161"/>
      <c r="Q236" s="192">
        <f t="shared" si="40"/>
        <v>0</v>
      </c>
      <c r="R236" s="174">
        <f t="shared" si="41"/>
        <v>0</v>
      </c>
      <c r="S236" s="174">
        <f t="shared" si="42"/>
        <v>0</v>
      </c>
      <c r="T236" s="175" t="str">
        <f t="shared" si="38"/>
        <v>cha16</v>
      </c>
      <c r="U236" s="193">
        <f t="shared" si="43"/>
        <v>1</v>
      </c>
      <c r="V236" s="148"/>
      <c r="W236" s="148"/>
      <c r="X236" s="148"/>
      <c r="Y236" s="148"/>
      <c r="Z236" s="148"/>
      <c r="AA236" s="148"/>
      <c r="AB236" s="148"/>
      <c r="AC236" s="148"/>
      <c r="AD236" s="148"/>
      <c r="AE236" s="148"/>
      <c r="AF236" s="148"/>
      <c r="AG236" s="148"/>
      <c r="AH236" s="148"/>
      <c r="AI236" s="148"/>
    </row>
    <row r="237" spans="1:35" s="145" customFormat="1" x14ac:dyDescent="0.2">
      <c r="A237" s="160">
        <v>435</v>
      </c>
      <c r="B237" s="144">
        <v>435301160</v>
      </c>
      <c r="C237" s="161" t="s">
        <v>37</v>
      </c>
      <c r="D237" s="144">
        <v>301</v>
      </c>
      <c r="E237" s="144">
        <v>160</v>
      </c>
      <c r="F237" s="161" t="s">
        <v>726</v>
      </c>
      <c r="G237" s="180" t="str">
        <f t="shared" si="33"/>
        <v>yes</v>
      </c>
      <c r="H237" s="181">
        <f t="shared" si="34"/>
        <v>0.28570000000000001</v>
      </c>
      <c r="I237" s="184">
        <v>88</v>
      </c>
      <c r="J237" s="176">
        <v>293</v>
      </c>
      <c r="K237" s="181">
        <f t="shared" si="39"/>
        <v>0.30030000000000001</v>
      </c>
      <c r="L237" s="161"/>
      <c r="M237" s="187">
        <f t="shared" si="35"/>
        <v>0.69840000000000002</v>
      </c>
      <c r="N237" s="162">
        <f t="shared" si="36"/>
        <v>0.65439999999999998</v>
      </c>
      <c r="O237" s="188">
        <f t="shared" si="37"/>
        <v>11</v>
      </c>
      <c r="P237" s="161"/>
      <c r="Q237" s="192">
        <f t="shared" si="40"/>
        <v>0.30030000000000001</v>
      </c>
      <c r="R237" s="174">
        <f t="shared" si="41"/>
        <v>88</v>
      </c>
      <c r="S237" s="174">
        <f t="shared" si="42"/>
        <v>0</v>
      </c>
      <c r="T237" s="175" t="str">
        <f t="shared" si="38"/>
        <v>cha22</v>
      </c>
      <c r="U237" s="193">
        <f t="shared" si="43"/>
        <v>1</v>
      </c>
      <c r="V237" s="148"/>
      <c r="W237" s="148"/>
      <c r="X237" s="148"/>
      <c r="Y237" s="148"/>
      <c r="Z237" s="148"/>
      <c r="AA237" s="148"/>
      <c r="AB237" s="148"/>
      <c r="AC237" s="148"/>
      <c r="AD237" s="148"/>
      <c r="AE237" s="148"/>
      <c r="AF237" s="148"/>
      <c r="AG237" s="148"/>
      <c r="AH237" s="148"/>
      <c r="AI237" s="148"/>
    </row>
    <row r="238" spans="1:35" s="145" customFormat="1" x14ac:dyDescent="0.2">
      <c r="A238" s="160">
        <v>435</v>
      </c>
      <c r="B238" s="144">
        <v>435301162</v>
      </c>
      <c r="C238" s="161" t="s">
        <v>37</v>
      </c>
      <c r="D238" s="144">
        <v>301</v>
      </c>
      <c r="E238" s="144">
        <v>162</v>
      </c>
      <c r="F238" s="161" t="s">
        <v>728</v>
      </c>
      <c r="G238" s="180" t="str">
        <f t="shared" si="33"/>
        <v/>
      </c>
      <c r="H238" s="181" t="str">
        <f t="shared" si="34"/>
        <v/>
      </c>
      <c r="I238" s="184">
        <v>0</v>
      </c>
      <c r="J238" s="176">
        <v>1</v>
      </c>
      <c r="K238" s="181">
        <f t="shared" si="39"/>
        <v>0</v>
      </c>
      <c r="L238" s="161"/>
      <c r="M238" s="187">
        <f t="shared" si="35"/>
        <v>0.14749999999999999</v>
      </c>
      <c r="N238" s="162">
        <f t="shared" si="36"/>
        <v>0.2132</v>
      </c>
      <c r="O238" s="188">
        <f t="shared" si="37"/>
        <v>4</v>
      </c>
      <c r="P238" s="161"/>
      <c r="Q238" s="192">
        <f t="shared" si="40"/>
        <v>0</v>
      </c>
      <c r="R238" s="174">
        <f t="shared" si="41"/>
        <v>0</v>
      </c>
      <c r="S238" s="174">
        <f t="shared" si="42"/>
        <v>0</v>
      </c>
      <c r="T238" s="175" t="str">
        <f t="shared" si="38"/>
        <v>cha22</v>
      </c>
      <c r="U238" s="193">
        <f t="shared" si="43"/>
        <v>3</v>
      </c>
      <c r="V238" s="148"/>
      <c r="W238" s="148"/>
      <c r="X238" s="148"/>
      <c r="Y238" s="148"/>
      <c r="Z238" s="148"/>
      <c r="AA238" s="148"/>
      <c r="AB238" s="148"/>
      <c r="AC238" s="148"/>
      <c r="AD238" s="148"/>
      <c r="AE238" s="148"/>
      <c r="AF238" s="148"/>
      <c r="AG238" s="148"/>
      <c r="AH238" s="148"/>
      <c r="AI238" s="148"/>
    </row>
    <row r="239" spans="1:35" s="145" customFormat="1" x14ac:dyDescent="0.2">
      <c r="A239" s="160">
        <v>435</v>
      </c>
      <c r="B239" s="144">
        <v>435301170</v>
      </c>
      <c r="C239" s="161" t="s">
        <v>37</v>
      </c>
      <c r="D239" s="144">
        <v>301</v>
      </c>
      <c r="E239" s="144">
        <v>170</v>
      </c>
      <c r="F239" s="161" t="s">
        <v>736</v>
      </c>
      <c r="G239" s="180" t="str">
        <f t="shared" si="33"/>
        <v/>
      </c>
      <c r="H239" s="181" t="str">
        <f t="shared" si="34"/>
        <v/>
      </c>
      <c r="I239" s="184">
        <v>1</v>
      </c>
      <c r="J239" s="176">
        <v>1</v>
      </c>
      <c r="K239" s="181">
        <f t="shared" si="39"/>
        <v>1</v>
      </c>
      <c r="L239" s="161"/>
      <c r="M239" s="187">
        <f t="shared" si="35"/>
        <v>0.45979999999999999</v>
      </c>
      <c r="N239" s="162">
        <f t="shared" si="36"/>
        <v>0.44790000000000002</v>
      </c>
      <c r="O239" s="188">
        <f t="shared" si="37"/>
        <v>8</v>
      </c>
      <c r="P239" s="161"/>
      <c r="Q239" s="192">
        <f t="shared" si="40"/>
        <v>1</v>
      </c>
      <c r="R239" s="174">
        <f t="shared" si="41"/>
        <v>1</v>
      </c>
      <c r="S239" s="174">
        <f t="shared" si="42"/>
        <v>0</v>
      </c>
      <c r="T239" s="175" t="str">
        <f t="shared" si="38"/>
        <v>cha22</v>
      </c>
      <c r="U239" s="193">
        <f t="shared" si="43"/>
        <v>3</v>
      </c>
      <c r="V239" s="148"/>
      <c r="W239" s="148"/>
      <c r="X239" s="148"/>
      <c r="Y239" s="148"/>
      <c r="Z239" s="148"/>
      <c r="AA239" s="148"/>
      <c r="AB239" s="148"/>
      <c r="AC239" s="148"/>
      <c r="AD239" s="148"/>
      <c r="AE239" s="148"/>
      <c r="AF239" s="148"/>
      <c r="AG239" s="148"/>
      <c r="AH239" s="148"/>
      <c r="AI239" s="148"/>
    </row>
    <row r="240" spans="1:35" s="145" customFormat="1" x14ac:dyDescent="0.2">
      <c r="A240" s="160">
        <v>435</v>
      </c>
      <c r="B240" s="144">
        <v>435301211</v>
      </c>
      <c r="C240" s="161" t="s">
        <v>37</v>
      </c>
      <c r="D240" s="144">
        <v>301</v>
      </c>
      <c r="E240" s="144">
        <v>211</v>
      </c>
      <c r="F240" s="161" t="s">
        <v>777</v>
      </c>
      <c r="G240" s="180" t="str">
        <f t="shared" si="33"/>
        <v/>
      </c>
      <c r="H240" s="181" t="str">
        <f t="shared" si="34"/>
        <v/>
      </c>
      <c r="I240" s="184">
        <v>0</v>
      </c>
      <c r="J240" s="176">
        <v>1</v>
      </c>
      <c r="K240" s="181">
        <f t="shared" si="39"/>
        <v>0</v>
      </c>
      <c r="L240" s="161"/>
      <c r="M240" s="187">
        <f t="shared" si="35"/>
        <v>0.16800000000000001</v>
      </c>
      <c r="N240" s="162">
        <f t="shared" si="36"/>
        <v>0.20200000000000001</v>
      </c>
      <c r="O240" s="188">
        <f t="shared" si="37"/>
        <v>4</v>
      </c>
      <c r="P240" s="161"/>
      <c r="Q240" s="192">
        <f t="shared" si="40"/>
        <v>0</v>
      </c>
      <c r="R240" s="174">
        <f t="shared" si="41"/>
        <v>0</v>
      </c>
      <c r="S240" s="174">
        <f t="shared" si="42"/>
        <v>0</v>
      </c>
      <c r="T240" s="175" t="str">
        <f t="shared" si="38"/>
        <v>cha22</v>
      </c>
      <c r="U240" s="193">
        <f t="shared" si="43"/>
        <v>3</v>
      </c>
      <c r="V240" s="148"/>
      <c r="W240" s="148"/>
      <c r="X240" s="148"/>
      <c r="Y240" s="148"/>
      <c r="Z240" s="148"/>
      <c r="AA240" s="148"/>
      <c r="AB240" s="148"/>
      <c r="AC240" s="148"/>
      <c r="AD240" s="148"/>
      <c r="AE240" s="148"/>
      <c r="AF240" s="148"/>
      <c r="AG240" s="148"/>
      <c r="AH240" s="148"/>
      <c r="AI240" s="148"/>
    </row>
    <row r="241" spans="1:35" s="145" customFormat="1" x14ac:dyDescent="0.2">
      <c r="A241" s="160">
        <v>435</v>
      </c>
      <c r="B241" s="144">
        <v>435301295</v>
      </c>
      <c r="C241" s="161" t="s">
        <v>37</v>
      </c>
      <c r="D241" s="144">
        <v>301</v>
      </c>
      <c r="E241" s="144">
        <v>295</v>
      </c>
      <c r="F241" s="161" t="s">
        <v>861</v>
      </c>
      <c r="G241" s="180" t="str">
        <f t="shared" si="33"/>
        <v>yes</v>
      </c>
      <c r="H241" s="181">
        <f t="shared" si="34"/>
        <v>0.1061</v>
      </c>
      <c r="I241" s="184">
        <v>5</v>
      </c>
      <c r="J241" s="176">
        <v>44</v>
      </c>
      <c r="K241" s="181">
        <f t="shared" si="39"/>
        <v>0.11360000000000001</v>
      </c>
      <c r="L241" s="161"/>
      <c r="M241" s="187">
        <f t="shared" si="35"/>
        <v>0.19889999999999999</v>
      </c>
      <c r="N241" s="162">
        <f t="shared" si="36"/>
        <v>0.192</v>
      </c>
      <c r="O241" s="188">
        <f t="shared" si="37"/>
        <v>4</v>
      </c>
      <c r="P241" s="161"/>
      <c r="Q241" s="192">
        <f t="shared" si="40"/>
        <v>0.11360000000000001</v>
      </c>
      <c r="R241" s="174">
        <f t="shared" si="41"/>
        <v>5</v>
      </c>
      <c r="S241" s="174">
        <f t="shared" si="42"/>
        <v>0</v>
      </c>
      <c r="T241" s="175" t="str">
        <f t="shared" si="38"/>
        <v>cha22</v>
      </c>
      <c r="U241" s="193">
        <f t="shared" si="43"/>
        <v>1</v>
      </c>
      <c r="V241" s="148"/>
      <c r="W241" s="148"/>
      <c r="X241" s="148"/>
      <c r="Y241" s="148"/>
      <c r="Z241" s="148"/>
      <c r="AA241" s="148"/>
      <c r="AB241" s="148"/>
      <c r="AC241" s="148"/>
      <c r="AD241" s="148"/>
      <c r="AE241" s="148"/>
      <c r="AF241" s="148"/>
      <c r="AG241" s="148"/>
      <c r="AH241" s="148"/>
      <c r="AI241" s="148"/>
    </row>
    <row r="242" spans="1:35" s="145" customFormat="1" x14ac:dyDescent="0.2">
      <c r="A242" s="160">
        <v>435</v>
      </c>
      <c r="B242" s="144">
        <v>435301301</v>
      </c>
      <c r="C242" s="161" t="s">
        <v>37</v>
      </c>
      <c r="D242" s="144">
        <v>301</v>
      </c>
      <c r="E242" s="144">
        <v>301</v>
      </c>
      <c r="F242" s="161" t="s">
        <v>867</v>
      </c>
      <c r="G242" s="180" t="str">
        <f t="shared" si="33"/>
        <v>yes</v>
      </c>
      <c r="H242" s="181">
        <f t="shared" si="34"/>
        <v>0.17979999999999999</v>
      </c>
      <c r="I242" s="184">
        <v>24</v>
      </c>
      <c r="J242" s="176">
        <v>81</v>
      </c>
      <c r="K242" s="181">
        <f t="shared" si="39"/>
        <v>0.29630000000000001</v>
      </c>
      <c r="L242" s="161"/>
      <c r="M242" s="187">
        <f t="shared" si="35"/>
        <v>0.14230000000000001</v>
      </c>
      <c r="N242" s="162">
        <f t="shared" si="36"/>
        <v>0.21529999999999999</v>
      </c>
      <c r="O242" s="188">
        <f t="shared" si="37"/>
        <v>4</v>
      </c>
      <c r="P242" s="161"/>
      <c r="Q242" s="192">
        <f t="shared" si="40"/>
        <v>0.29630000000000001</v>
      </c>
      <c r="R242" s="174">
        <f t="shared" si="41"/>
        <v>24</v>
      </c>
      <c r="S242" s="174">
        <f t="shared" si="42"/>
        <v>0</v>
      </c>
      <c r="T242" s="175" t="str">
        <f t="shared" si="38"/>
        <v>cha22</v>
      </c>
      <c r="U242" s="193">
        <f t="shared" si="43"/>
        <v>1</v>
      </c>
      <c r="V242" s="148"/>
      <c r="W242" s="148"/>
      <c r="X242" s="148"/>
      <c r="Y242" s="148"/>
      <c r="Z242" s="148"/>
      <c r="AA242" s="148"/>
      <c r="AB242" s="148"/>
      <c r="AC242" s="148"/>
      <c r="AD242" s="148"/>
      <c r="AE242" s="148"/>
      <c r="AF242" s="148"/>
      <c r="AG242" s="148"/>
      <c r="AH242" s="148"/>
      <c r="AI242" s="148"/>
    </row>
    <row r="243" spans="1:35" s="145" customFormat="1" x14ac:dyDescent="0.2">
      <c r="A243" s="160">
        <v>435</v>
      </c>
      <c r="B243" s="144">
        <v>435301308</v>
      </c>
      <c r="C243" s="161" t="s">
        <v>37</v>
      </c>
      <c r="D243" s="144">
        <v>301</v>
      </c>
      <c r="E243" s="144">
        <v>308</v>
      </c>
      <c r="F243" s="161" t="s">
        <v>874</v>
      </c>
      <c r="G243" s="180" t="str">
        <f t="shared" si="33"/>
        <v/>
      </c>
      <c r="H243" s="181" t="str">
        <f t="shared" si="34"/>
        <v/>
      </c>
      <c r="I243" s="184">
        <v>1</v>
      </c>
      <c r="J243" s="176">
        <v>1</v>
      </c>
      <c r="K243" s="181">
        <f t="shared" si="39"/>
        <v>1</v>
      </c>
      <c r="L243" s="161"/>
      <c r="M243" s="187">
        <f t="shared" si="35"/>
        <v>0.45829999999999999</v>
      </c>
      <c r="N243" s="162">
        <f t="shared" si="36"/>
        <v>0.43940000000000001</v>
      </c>
      <c r="O243" s="188">
        <f t="shared" si="37"/>
        <v>8</v>
      </c>
      <c r="P243" s="161"/>
      <c r="Q243" s="192">
        <f t="shared" si="40"/>
        <v>1</v>
      </c>
      <c r="R243" s="174">
        <f t="shared" si="41"/>
        <v>1</v>
      </c>
      <c r="S243" s="174">
        <f t="shared" si="42"/>
        <v>0</v>
      </c>
      <c r="T243" s="175" t="str">
        <f t="shared" si="38"/>
        <v>cha22</v>
      </c>
      <c r="U243" s="193">
        <f t="shared" si="43"/>
        <v>3</v>
      </c>
      <c r="V243" s="148"/>
      <c r="W243" s="148"/>
      <c r="X243" s="148"/>
      <c r="Y243" s="148"/>
      <c r="Z243" s="148"/>
      <c r="AA243" s="148"/>
      <c r="AB243" s="148"/>
      <c r="AC243" s="148"/>
      <c r="AD243" s="148"/>
      <c r="AE243" s="148"/>
      <c r="AF243" s="148"/>
      <c r="AG243" s="148"/>
      <c r="AH243" s="148"/>
      <c r="AI243" s="148"/>
    </row>
    <row r="244" spans="1:35" s="145" customFormat="1" x14ac:dyDescent="0.2">
      <c r="A244" s="160">
        <v>435</v>
      </c>
      <c r="B244" s="144">
        <v>435301326</v>
      </c>
      <c r="C244" s="161" t="s">
        <v>37</v>
      </c>
      <c r="D244" s="144">
        <v>301</v>
      </c>
      <c r="E244" s="144">
        <v>326</v>
      </c>
      <c r="F244" s="161" t="s">
        <v>892</v>
      </c>
      <c r="G244" s="180" t="str">
        <f t="shared" si="33"/>
        <v>yes</v>
      </c>
      <c r="H244" s="181">
        <f t="shared" si="34"/>
        <v>0</v>
      </c>
      <c r="I244" s="184">
        <v>0</v>
      </c>
      <c r="J244" s="176">
        <v>9</v>
      </c>
      <c r="K244" s="181">
        <f t="shared" si="39"/>
        <v>0</v>
      </c>
      <c r="L244" s="161"/>
      <c r="M244" s="187">
        <f t="shared" si="35"/>
        <v>5.5399999999999998E-2</v>
      </c>
      <c r="N244" s="162">
        <f t="shared" si="36"/>
        <v>7.8100000000000003E-2</v>
      </c>
      <c r="O244" s="188">
        <f t="shared" si="37"/>
        <v>2</v>
      </c>
      <c r="P244" s="161"/>
      <c r="Q244" s="192">
        <f t="shared" si="40"/>
        <v>0</v>
      </c>
      <c r="R244" s="174">
        <f t="shared" si="41"/>
        <v>0</v>
      </c>
      <c r="S244" s="174">
        <f t="shared" si="42"/>
        <v>0</v>
      </c>
      <c r="T244" s="175" t="str">
        <f t="shared" si="38"/>
        <v>cha16</v>
      </c>
      <c r="U244" s="193">
        <f t="shared" si="43"/>
        <v>1</v>
      </c>
      <c r="V244" s="148"/>
      <c r="W244" s="148"/>
      <c r="X244" s="148"/>
      <c r="Y244" s="148"/>
      <c r="Z244" s="148"/>
      <c r="AA244" s="148"/>
      <c r="AB244" s="148"/>
      <c r="AC244" s="148"/>
      <c r="AD244" s="148"/>
      <c r="AE244" s="148"/>
      <c r="AF244" s="148"/>
      <c r="AG244" s="148"/>
      <c r="AH244" s="148"/>
      <c r="AI244" s="148"/>
    </row>
    <row r="245" spans="1:35" s="145" customFormat="1" x14ac:dyDescent="0.2">
      <c r="A245" s="160">
        <v>435</v>
      </c>
      <c r="B245" s="144">
        <v>435301673</v>
      </c>
      <c r="C245" s="161" t="s">
        <v>37</v>
      </c>
      <c r="D245" s="144">
        <v>301</v>
      </c>
      <c r="E245" s="144">
        <v>673</v>
      </c>
      <c r="F245" s="161" t="s">
        <v>939</v>
      </c>
      <c r="G245" s="180" t="str">
        <f t="shared" si="33"/>
        <v>yes</v>
      </c>
      <c r="H245" s="181">
        <f t="shared" si="34"/>
        <v>0</v>
      </c>
      <c r="I245" s="184">
        <v>2</v>
      </c>
      <c r="J245" s="176">
        <v>13</v>
      </c>
      <c r="K245" s="181">
        <f t="shared" si="39"/>
        <v>0.15379999999999999</v>
      </c>
      <c r="L245" s="161"/>
      <c r="M245" s="187">
        <f t="shared" si="35"/>
        <v>6.7699999999999996E-2</v>
      </c>
      <c r="N245" s="162">
        <f t="shared" si="36"/>
        <v>8.9700000000000002E-2</v>
      </c>
      <c r="O245" s="188">
        <f t="shared" si="37"/>
        <v>2</v>
      </c>
      <c r="P245" s="161"/>
      <c r="Q245" s="192">
        <f t="shared" si="40"/>
        <v>0.15379999999999999</v>
      </c>
      <c r="R245" s="174">
        <f t="shared" si="41"/>
        <v>2</v>
      </c>
      <c r="S245" s="174">
        <f t="shared" si="42"/>
        <v>0</v>
      </c>
      <c r="T245" s="175" t="str">
        <f t="shared" si="38"/>
        <v>cha22</v>
      </c>
      <c r="U245" s="193">
        <f t="shared" si="43"/>
        <v>1</v>
      </c>
      <c r="V245" s="148"/>
      <c r="W245" s="148"/>
      <c r="X245" s="148"/>
      <c r="Y245" s="148"/>
      <c r="Z245" s="148"/>
      <c r="AA245" s="148"/>
      <c r="AB245" s="148"/>
      <c r="AC245" s="148"/>
      <c r="AD245" s="148"/>
      <c r="AE245" s="148"/>
      <c r="AF245" s="148"/>
      <c r="AG245" s="148"/>
      <c r="AH245" s="148"/>
      <c r="AI245" s="148"/>
    </row>
    <row r="246" spans="1:35" s="145" customFormat="1" x14ac:dyDescent="0.2">
      <c r="A246" s="160">
        <v>435</v>
      </c>
      <c r="B246" s="144">
        <v>435301735</v>
      </c>
      <c r="C246" s="161" t="s">
        <v>37</v>
      </c>
      <c r="D246" s="144">
        <v>301</v>
      </c>
      <c r="E246" s="144">
        <v>735</v>
      </c>
      <c r="F246" s="161" t="s">
        <v>956</v>
      </c>
      <c r="G246" s="180" t="str">
        <f t="shared" si="33"/>
        <v>yes</v>
      </c>
      <c r="H246" s="181">
        <f t="shared" si="34"/>
        <v>0</v>
      </c>
      <c r="I246" s="184">
        <v>0</v>
      </c>
      <c r="J246" s="176">
        <v>3</v>
      </c>
      <c r="K246" s="181">
        <f t="shared" si="39"/>
        <v>0</v>
      </c>
      <c r="L246" s="161"/>
      <c r="M246" s="187">
        <f t="shared" si="35"/>
        <v>0.19550000000000001</v>
      </c>
      <c r="N246" s="162">
        <f t="shared" si="36"/>
        <v>0.2334</v>
      </c>
      <c r="O246" s="188">
        <f t="shared" si="37"/>
        <v>4</v>
      </c>
      <c r="P246" s="161"/>
      <c r="Q246" s="192">
        <f t="shared" si="40"/>
        <v>0</v>
      </c>
      <c r="R246" s="174">
        <f t="shared" si="41"/>
        <v>0</v>
      </c>
      <c r="S246" s="174">
        <f t="shared" si="42"/>
        <v>0</v>
      </c>
      <c r="T246" s="175" t="str">
        <f t="shared" si="38"/>
        <v>cha16</v>
      </c>
      <c r="U246" s="193">
        <f t="shared" si="43"/>
        <v>1</v>
      </c>
      <c r="V246" s="148"/>
      <c r="W246" s="148"/>
      <c r="X246" s="148"/>
      <c r="Y246" s="148"/>
      <c r="Z246" s="148"/>
      <c r="AA246" s="148"/>
      <c r="AB246" s="148"/>
      <c r="AC246" s="148"/>
      <c r="AD246" s="148"/>
      <c r="AE246" s="148"/>
      <c r="AF246" s="148"/>
      <c r="AG246" s="148"/>
      <c r="AH246" s="148"/>
      <c r="AI246" s="148"/>
    </row>
    <row r="247" spans="1:35" s="145" customFormat="1" x14ac:dyDescent="0.2">
      <c r="A247" s="160">
        <v>436</v>
      </c>
      <c r="B247" s="144">
        <v>436049010</v>
      </c>
      <c r="C247" s="161" t="s">
        <v>38</v>
      </c>
      <c r="D247" s="144">
        <v>49</v>
      </c>
      <c r="E247" s="144">
        <v>10</v>
      </c>
      <c r="F247" s="161" t="s">
        <v>573</v>
      </c>
      <c r="G247" s="180" t="str">
        <f t="shared" si="33"/>
        <v>yes</v>
      </c>
      <c r="H247" s="181">
        <f t="shared" si="34"/>
        <v>0.4</v>
      </c>
      <c r="I247" s="184">
        <v>2</v>
      </c>
      <c r="J247" s="176">
        <v>2</v>
      </c>
      <c r="K247" s="181">
        <f t="shared" si="39"/>
        <v>1</v>
      </c>
      <c r="L247" s="161"/>
      <c r="M247" s="187">
        <f t="shared" si="35"/>
        <v>0.11360000000000001</v>
      </c>
      <c r="N247" s="162">
        <f t="shared" si="36"/>
        <v>9.9000000000000005E-2</v>
      </c>
      <c r="O247" s="188">
        <f t="shared" si="37"/>
        <v>2</v>
      </c>
      <c r="P247" s="161"/>
      <c r="Q247" s="192">
        <f t="shared" si="40"/>
        <v>1</v>
      </c>
      <c r="R247" s="174">
        <f t="shared" si="41"/>
        <v>2</v>
      </c>
      <c r="S247" s="174">
        <f t="shared" si="42"/>
        <v>0</v>
      </c>
      <c r="T247" s="175" t="str">
        <f t="shared" si="38"/>
        <v>cha22</v>
      </c>
      <c r="U247" s="193">
        <f t="shared" si="43"/>
        <v>1</v>
      </c>
      <c r="V247" s="148"/>
      <c r="W247" s="148"/>
      <c r="X247" s="148"/>
      <c r="Y247" s="148"/>
      <c r="Z247" s="148"/>
      <c r="AA247" s="148"/>
      <c r="AB247" s="148"/>
      <c r="AC247" s="148"/>
      <c r="AD247" s="148"/>
      <c r="AE247" s="148"/>
      <c r="AF247" s="148"/>
      <c r="AG247" s="148"/>
      <c r="AH247" s="148"/>
      <c r="AI247" s="148"/>
    </row>
    <row r="248" spans="1:35" s="145" customFormat="1" x14ac:dyDescent="0.2">
      <c r="A248" s="160">
        <v>436</v>
      </c>
      <c r="B248" s="144">
        <v>436049035</v>
      </c>
      <c r="C248" s="161" t="s">
        <v>38</v>
      </c>
      <c r="D248" s="144">
        <v>49</v>
      </c>
      <c r="E248" s="144">
        <v>35</v>
      </c>
      <c r="F248" s="161" t="s">
        <v>600</v>
      </c>
      <c r="G248" s="180" t="str">
        <f t="shared" si="33"/>
        <v>yes</v>
      </c>
      <c r="H248" s="181">
        <f t="shared" si="34"/>
        <v>0.49690000000000001</v>
      </c>
      <c r="I248" s="184">
        <v>11</v>
      </c>
      <c r="J248" s="176">
        <v>25</v>
      </c>
      <c r="K248" s="181">
        <f t="shared" si="39"/>
        <v>0.44</v>
      </c>
      <c r="L248" s="161"/>
      <c r="M248" s="187">
        <f t="shared" si="35"/>
        <v>0.77190000000000003</v>
      </c>
      <c r="N248" s="162">
        <f t="shared" si="36"/>
        <v>0.66790000000000005</v>
      </c>
      <c r="O248" s="188">
        <f t="shared" si="37"/>
        <v>11</v>
      </c>
      <c r="P248" s="161"/>
      <c r="Q248" s="192">
        <f t="shared" si="40"/>
        <v>0.49690000000000001</v>
      </c>
      <c r="R248" s="174">
        <f t="shared" si="41"/>
        <v>12</v>
      </c>
      <c r="S248" s="174">
        <f t="shared" si="42"/>
        <v>1</v>
      </c>
      <c r="T248" s="175" t="str">
        <f t="shared" si="38"/>
        <v>cha16</v>
      </c>
      <c r="U248" s="193">
        <f t="shared" si="43"/>
        <v>1</v>
      </c>
      <c r="V248" s="148"/>
      <c r="W248" s="148"/>
      <c r="X248" s="148"/>
      <c r="Y248" s="148"/>
      <c r="Z248" s="148"/>
      <c r="AA248" s="148"/>
      <c r="AB248" s="148"/>
      <c r="AC248" s="148"/>
      <c r="AD248" s="148"/>
      <c r="AE248" s="148"/>
      <c r="AF248" s="148"/>
      <c r="AG248" s="148"/>
      <c r="AH248" s="148"/>
      <c r="AI248" s="148"/>
    </row>
    <row r="249" spans="1:35" s="145" customFormat="1" x14ac:dyDescent="0.2">
      <c r="A249" s="160">
        <v>436</v>
      </c>
      <c r="B249" s="144">
        <v>436049044</v>
      </c>
      <c r="C249" s="161" t="s">
        <v>38</v>
      </c>
      <c r="D249" s="144">
        <v>49</v>
      </c>
      <c r="E249" s="144">
        <v>44</v>
      </c>
      <c r="F249" s="161" t="s">
        <v>609</v>
      </c>
      <c r="G249" s="180" t="str">
        <f t="shared" si="33"/>
        <v>yes</v>
      </c>
      <c r="H249" s="181">
        <f t="shared" si="34"/>
        <v>0.75</v>
      </c>
      <c r="I249" s="184">
        <v>2</v>
      </c>
      <c r="J249" s="176">
        <v>2</v>
      </c>
      <c r="K249" s="181">
        <f t="shared" si="39"/>
        <v>1</v>
      </c>
      <c r="L249" s="161"/>
      <c r="M249" s="187">
        <f t="shared" si="35"/>
        <v>0.81100000000000005</v>
      </c>
      <c r="N249" s="162">
        <f t="shared" si="36"/>
        <v>0.67620000000000002</v>
      </c>
      <c r="O249" s="188">
        <f t="shared" si="37"/>
        <v>12</v>
      </c>
      <c r="P249" s="161"/>
      <c r="Q249" s="192">
        <f t="shared" si="40"/>
        <v>1</v>
      </c>
      <c r="R249" s="174">
        <f t="shared" si="41"/>
        <v>2</v>
      </c>
      <c r="S249" s="174">
        <f t="shared" si="42"/>
        <v>0</v>
      </c>
      <c r="T249" s="175" t="str">
        <f t="shared" si="38"/>
        <v>cha22</v>
      </c>
      <c r="U249" s="193">
        <f t="shared" si="43"/>
        <v>1</v>
      </c>
      <c r="V249" s="148"/>
      <c r="W249" s="148"/>
      <c r="X249" s="148"/>
      <c r="Y249" s="148"/>
      <c r="Z249" s="148"/>
      <c r="AA249" s="148"/>
      <c r="AB249" s="148"/>
      <c r="AC249" s="148"/>
      <c r="AD249" s="148"/>
      <c r="AE249" s="148"/>
      <c r="AF249" s="148"/>
      <c r="AG249" s="148"/>
      <c r="AH249" s="148"/>
      <c r="AI249" s="148"/>
    </row>
    <row r="250" spans="1:35" s="145" customFormat="1" x14ac:dyDescent="0.2">
      <c r="A250" s="160">
        <v>436</v>
      </c>
      <c r="B250" s="144">
        <v>436049049</v>
      </c>
      <c r="C250" s="161" t="s">
        <v>38</v>
      </c>
      <c r="D250" s="144">
        <v>49</v>
      </c>
      <c r="E250" s="144">
        <v>49</v>
      </c>
      <c r="F250" s="161" t="s">
        <v>614</v>
      </c>
      <c r="G250" s="180" t="str">
        <f t="shared" si="33"/>
        <v>yes</v>
      </c>
      <c r="H250" s="181">
        <f t="shared" si="34"/>
        <v>0.54290000000000005</v>
      </c>
      <c r="I250" s="184">
        <v>114</v>
      </c>
      <c r="J250" s="176">
        <v>202</v>
      </c>
      <c r="K250" s="181">
        <f t="shared" si="39"/>
        <v>0.56440000000000001</v>
      </c>
      <c r="L250" s="161"/>
      <c r="M250" s="187">
        <f t="shared" si="35"/>
        <v>0.46279999999999999</v>
      </c>
      <c r="N250" s="162">
        <f t="shared" si="36"/>
        <v>0.35880000000000001</v>
      </c>
      <c r="O250" s="188">
        <f t="shared" si="37"/>
        <v>8</v>
      </c>
      <c r="P250" s="161"/>
      <c r="Q250" s="192">
        <f t="shared" si="40"/>
        <v>0.56440000000000001</v>
      </c>
      <c r="R250" s="174">
        <f t="shared" si="41"/>
        <v>114</v>
      </c>
      <c r="S250" s="174">
        <f t="shared" si="42"/>
        <v>0</v>
      </c>
      <c r="T250" s="175" t="str">
        <f t="shared" si="38"/>
        <v>cha22</v>
      </c>
      <c r="U250" s="193">
        <f t="shared" si="43"/>
        <v>1</v>
      </c>
      <c r="V250" s="148"/>
      <c r="W250" s="148"/>
      <c r="X250" s="148"/>
      <c r="Y250" s="148"/>
      <c r="Z250" s="148"/>
      <c r="AA250" s="148"/>
      <c r="AB250" s="148"/>
      <c r="AC250" s="148"/>
      <c r="AD250" s="148"/>
      <c r="AE250" s="148"/>
      <c r="AF250" s="148"/>
      <c r="AG250" s="148"/>
      <c r="AH250" s="148"/>
      <c r="AI250" s="148"/>
    </row>
    <row r="251" spans="1:35" s="145" customFormat="1" x14ac:dyDescent="0.2">
      <c r="A251" s="160">
        <v>436</v>
      </c>
      <c r="B251" s="144">
        <v>436049057</v>
      </c>
      <c r="C251" s="161" t="s">
        <v>38</v>
      </c>
      <c r="D251" s="144">
        <v>49</v>
      </c>
      <c r="E251" s="144">
        <v>57</v>
      </c>
      <c r="F251" s="161" t="s">
        <v>623</v>
      </c>
      <c r="G251" s="180" t="str">
        <f t="shared" si="33"/>
        <v>yes</v>
      </c>
      <c r="H251" s="181">
        <f t="shared" si="34"/>
        <v>0.5</v>
      </c>
      <c r="I251" s="184">
        <v>1</v>
      </c>
      <c r="J251" s="176">
        <v>6</v>
      </c>
      <c r="K251" s="181">
        <f t="shared" si="39"/>
        <v>0.16669999999999999</v>
      </c>
      <c r="L251" s="161"/>
      <c r="M251" s="187">
        <f t="shared" si="35"/>
        <v>0.84240000000000004</v>
      </c>
      <c r="N251" s="162">
        <f t="shared" si="36"/>
        <v>0.72060000000000002</v>
      </c>
      <c r="O251" s="188">
        <f t="shared" si="37"/>
        <v>12</v>
      </c>
      <c r="P251" s="161"/>
      <c r="Q251" s="192">
        <f t="shared" si="40"/>
        <v>0.5</v>
      </c>
      <c r="R251" s="174">
        <f t="shared" si="41"/>
        <v>3</v>
      </c>
      <c r="S251" s="174">
        <f t="shared" si="42"/>
        <v>2</v>
      </c>
      <c r="T251" s="175" t="str">
        <f t="shared" si="38"/>
        <v>cha16</v>
      </c>
      <c r="U251" s="193">
        <f t="shared" si="43"/>
        <v>1</v>
      </c>
      <c r="V251" s="148"/>
      <c r="W251" s="148"/>
      <c r="X251" s="148"/>
      <c r="Y251" s="148"/>
      <c r="Z251" s="148"/>
      <c r="AA251" s="148"/>
      <c r="AB251" s="148"/>
      <c r="AC251" s="148"/>
      <c r="AD251" s="148"/>
      <c r="AE251" s="148"/>
      <c r="AF251" s="148"/>
      <c r="AG251" s="148"/>
      <c r="AH251" s="148"/>
      <c r="AI251" s="148"/>
    </row>
    <row r="252" spans="1:35" s="145" customFormat="1" x14ac:dyDescent="0.2">
      <c r="A252" s="160">
        <v>436</v>
      </c>
      <c r="B252" s="144">
        <v>436049093</v>
      </c>
      <c r="C252" s="161" t="s">
        <v>38</v>
      </c>
      <c r="D252" s="144">
        <v>49</v>
      </c>
      <c r="E252" s="144">
        <v>93</v>
      </c>
      <c r="F252" s="161" t="s">
        <v>659</v>
      </c>
      <c r="G252" s="180" t="str">
        <f t="shared" si="33"/>
        <v>yes</v>
      </c>
      <c r="H252" s="181">
        <f t="shared" si="34"/>
        <v>0.2</v>
      </c>
      <c r="I252" s="184">
        <v>5</v>
      </c>
      <c r="J252" s="176">
        <v>9</v>
      </c>
      <c r="K252" s="181">
        <f t="shared" si="39"/>
        <v>0.55559999999999998</v>
      </c>
      <c r="L252" s="161"/>
      <c r="M252" s="187">
        <f t="shared" si="35"/>
        <v>0.77800000000000002</v>
      </c>
      <c r="N252" s="162">
        <f t="shared" si="36"/>
        <v>0.63639999999999997</v>
      </c>
      <c r="O252" s="188">
        <f t="shared" si="37"/>
        <v>11</v>
      </c>
      <c r="P252" s="161"/>
      <c r="Q252" s="192">
        <f t="shared" si="40"/>
        <v>0.55559999999999998</v>
      </c>
      <c r="R252" s="174">
        <f t="shared" si="41"/>
        <v>5</v>
      </c>
      <c r="S252" s="174">
        <f t="shared" si="42"/>
        <v>0</v>
      </c>
      <c r="T252" s="175" t="str">
        <f t="shared" si="38"/>
        <v>cha22</v>
      </c>
      <c r="U252" s="193">
        <f t="shared" si="43"/>
        <v>1</v>
      </c>
      <c r="V252" s="148"/>
      <c r="W252" s="148"/>
      <c r="X252" s="148"/>
      <c r="Y252" s="148"/>
      <c r="Z252" s="148"/>
      <c r="AA252" s="148"/>
      <c r="AB252" s="148"/>
      <c r="AC252" s="148"/>
      <c r="AD252" s="148"/>
      <c r="AE252" s="148"/>
      <c r="AF252" s="148"/>
      <c r="AG252" s="148"/>
      <c r="AH252" s="148"/>
      <c r="AI252" s="148"/>
    </row>
    <row r="253" spans="1:35" s="145" customFormat="1" x14ac:dyDescent="0.2">
      <c r="A253" s="160">
        <v>436</v>
      </c>
      <c r="B253" s="144">
        <v>436049103</v>
      </c>
      <c r="C253" s="161" t="s">
        <v>38</v>
      </c>
      <c r="D253" s="144">
        <v>49</v>
      </c>
      <c r="E253" s="144">
        <v>103</v>
      </c>
      <c r="F253" s="161" t="s">
        <v>669</v>
      </c>
      <c r="G253" s="180" t="str">
        <f t="shared" si="33"/>
        <v/>
      </c>
      <c r="H253" s="181" t="str">
        <f t="shared" si="34"/>
        <v/>
      </c>
      <c r="I253" s="184">
        <v>1</v>
      </c>
      <c r="J253" s="176">
        <v>1</v>
      </c>
      <c r="K253" s="181">
        <f t="shared" si="39"/>
        <v>1</v>
      </c>
      <c r="L253" s="161"/>
      <c r="M253" s="187">
        <f t="shared" si="35"/>
        <v>0.60680000000000001</v>
      </c>
      <c r="N253" s="162">
        <f t="shared" si="36"/>
        <v>0.58730000000000004</v>
      </c>
      <c r="O253" s="188">
        <f t="shared" si="37"/>
        <v>10</v>
      </c>
      <c r="P253" s="161"/>
      <c r="Q253" s="192">
        <f t="shared" si="40"/>
        <v>1</v>
      </c>
      <c r="R253" s="174">
        <f t="shared" si="41"/>
        <v>1</v>
      </c>
      <c r="S253" s="174">
        <f t="shared" si="42"/>
        <v>0</v>
      </c>
      <c r="T253" s="175" t="str">
        <f t="shared" si="38"/>
        <v>cha22</v>
      </c>
      <c r="U253" s="193">
        <f t="shared" si="43"/>
        <v>2</v>
      </c>
      <c r="V253" s="148"/>
      <c r="W253" s="148"/>
      <c r="X253" s="148"/>
      <c r="Y253" s="148"/>
      <c r="Z253" s="148"/>
      <c r="AA253" s="148"/>
      <c r="AB253" s="148"/>
      <c r="AC253" s="148"/>
      <c r="AD253" s="148"/>
      <c r="AE253" s="148"/>
      <c r="AF253" s="148"/>
      <c r="AG253" s="148"/>
      <c r="AH253" s="148"/>
      <c r="AI253" s="148"/>
    </row>
    <row r="254" spans="1:35" s="145" customFormat="1" x14ac:dyDescent="0.2">
      <c r="A254" s="160">
        <v>436</v>
      </c>
      <c r="B254" s="144">
        <v>436049133</v>
      </c>
      <c r="C254" s="161" t="s">
        <v>38</v>
      </c>
      <c r="D254" s="144">
        <v>49</v>
      </c>
      <c r="E254" s="144">
        <v>133</v>
      </c>
      <c r="F254" s="161" t="s">
        <v>698</v>
      </c>
      <c r="G254" s="180" t="str">
        <f t="shared" si="33"/>
        <v>yes</v>
      </c>
      <c r="H254" s="181">
        <f t="shared" si="34"/>
        <v>0</v>
      </c>
      <c r="I254" s="184">
        <v>0</v>
      </c>
      <c r="J254" s="176">
        <v>2</v>
      </c>
      <c r="K254" s="181">
        <f t="shared" si="39"/>
        <v>0</v>
      </c>
      <c r="L254" s="161"/>
      <c r="M254" s="187">
        <f t="shared" si="35"/>
        <v>0.48459999999999998</v>
      </c>
      <c r="N254" s="162">
        <f t="shared" si="36"/>
        <v>0.37869999999999998</v>
      </c>
      <c r="O254" s="188">
        <f t="shared" si="37"/>
        <v>9</v>
      </c>
      <c r="P254" s="161"/>
      <c r="Q254" s="192">
        <f t="shared" si="40"/>
        <v>0</v>
      </c>
      <c r="R254" s="174">
        <f t="shared" si="41"/>
        <v>0</v>
      </c>
      <c r="S254" s="174">
        <f t="shared" si="42"/>
        <v>0</v>
      </c>
      <c r="T254" s="175" t="str">
        <f t="shared" si="38"/>
        <v>cha16</v>
      </c>
      <c r="U254" s="193">
        <f t="shared" si="43"/>
        <v>1</v>
      </c>
      <c r="V254" s="148"/>
      <c r="W254" s="148"/>
      <c r="X254" s="148"/>
      <c r="Y254" s="148"/>
      <c r="Z254" s="148"/>
      <c r="AA254" s="148"/>
      <c r="AB254" s="148"/>
      <c r="AC254" s="148"/>
      <c r="AD254" s="148"/>
      <c r="AE254" s="148"/>
      <c r="AF254" s="148"/>
      <c r="AG254" s="148"/>
      <c r="AH254" s="148"/>
      <c r="AI254" s="148"/>
    </row>
    <row r="255" spans="1:35" s="145" customFormat="1" x14ac:dyDescent="0.2">
      <c r="A255" s="160">
        <v>436</v>
      </c>
      <c r="B255" s="144">
        <v>436049149</v>
      </c>
      <c r="C255" s="161" t="s">
        <v>38</v>
      </c>
      <c r="D255" s="144">
        <v>49</v>
      </c>
      <c r="E255" s="144">
        <v>149</v>
      </c>
      <c r="F255" s="161" t="s">
        <v>715</v>
      </c>
      <c r="G255" s="180" t="str">
        <f t="shared" si="33"/>
        <v>yes</v>
      </c>
      <c r="H255" s="181">
        <f t="shared" si="34"/>
        <v>0</v>
      </c>
      <c r="I255" s="184">
        <v>0</v>
      </c>
      <c r="J255" s="176">
        <v>1</v>
      </c>
      <c r="K255" s="181">
        <f t="shared" si="39"/>
        <v>0</v>
      </c>
      <c r="L255" s="161"/>
      <c r="M255" s="187">
        <f t="shared" si="35"/>
        <v>0.91359999999999997</v>
      </c>
      <c r="N255" s="162">
        <f t="shared" si="36"/>
        <v>0.81120000000000003</v>
      </c>
      <c r="O255" s="188">
        <f t="shared" si="37"/>
        <v>12</v>
      </c>
      <c r="P255" s="161"/>
      <c r="Q255" s="192">
        <f t="shared" si="40"/>
        <v>0</v>
      </c>
      <c r="R255" s="174">
        <f t="shared" si="41"/>
        <v>0</v>
      </c>
      <c r="S255" s="174">
        <f t="shared" si="42"/>
        <v>0</v>
      </c>
      <c r="T255" s="175" t="str">
        <f t="shared" si="38"/>
        <v>cha16</v>
      </c>
      <c r="U255" s="193">
        <f t="shared" si="43"/>
        <v>1</v>
      </c>
      <c r="V255" s="148"/>
      <c r="W255" s="148"/>
      <c r="X255" s="148"/>
      <c r="Y255" s="148"/>
      <c r="Z255" s="148"/>
      <c r="AA255" s="148"/>
      <c r="AB255" s="148"/>
      <c r="AC255" s="148"/>
      <c r="AD255" s="148"/>
      <c r="AE255" s="148"/>
      <c r="AF255" s="148"/>
      <c r="AG255" s="148"/>
      <c r="AH255" s="148"/>
      <c r="AI255" s="148"/>
    </row>
    <row r="256" spans="1:35" s="145" customFormat="1" x14ac:dyDescent="0.2">
      <c r="A256" s="160">
        <v>436</v>
      </c>
      <c r="B256" s="144">
        <v>436049155</v>
      </c>
      <c r="C256" s="161" t="s">
        <v>38</v>
      </c>
      <c r="D256" s="144">
        <v>49</v>
      </c>
      <c r="E256" s="144">
        <v>155</v>
      </c>
      <c r="F256" s="161" t="s">
        <v>721</v>
      </c>
      <c r="G256" s="180" t="str">
        <f t="shared" si="33"/>
        <v/>
      </c>
      <c r="H256" s="181" t="str">
        <f t="shared" si="34"/>
        <v/>
      </c>
      <c r="I256" s="184">
        <v>0</v>
      </c>
      <c r="J256" s="176">
        <v>2</v>
      </c>
      <c r="K256" s="181">
        <f t="shared" si="39"/>
        <v>0</v>
      </c>
      <c r="L256" s="161"/>
      <c r="M256" s="187">
        <f t="shared" si="35"/>
        <v>6.2300000000000001E-2</v>
      </c>
      <c r="N256" s="162">
        <f t="shared" si="36"/>
        <v>7.3200000000000001E-2</v>
      </c>
      <c r="O256" s="188">
        <f t="shared" si="37"/>
        <v>2</v>
      </c>
      <c r="P256" s="161"/>
      <c r="Q256" s="192">
        <f t="shared" si="40"/>
        <v>0</v>
      </c>
      <c r="R256" s="174">
        <f t="shared" si="41"/>
        <v>0</v>
      </c>
      <c r="S256" s="174">
        <f t="shared" si="42"/>
        <v>0</v>
      </c>
      <c r="T256" s="175" t="str">
        <f t="shared" si="38"/>
        <v>cha22</v>
      </c>
      <c r="U256" s="193">
        <f t="shared" si="43"/>
        <v>3</v>
      </c>
      <c r="V256" s="148"/>
      <c r="W256" s="148"/>
      <c r="X256" s="148"/>
      <c r="Y256" s="148"/>
      <c r="Z256" s="148"/>
      <c r="AA256" s="148"/>
      <c r="AB256" s="148"/>
      <c r="AC256" s="148"/>
      <c r="AD256" s="148"/>
      <c r="AE256" s="148"/>
      <c r="AF256" s="148"/>
      <c r="AG256" s="148"/>
      <c r="AH256" s="148"/>
      <c r="AI256" s="148"/>
    </row>
    <row r="257" spans="1:35" s="145" customFormat="1" x14ac:dyDescent="0.2">
      <c r="A257" s="160">
        <v>436</v>
      </c>
      <c r="B257" s="144">
        <v>436049163</v>
      </c>
      <c r="C257" s="161" t="s">
        <v>38</v>
      </c>
      <c r="D257" s="144">
        <v>49</v>
      </c>
      <c r="E257" s="144">
        <v>163</v>
      </c>
      <c r="F257" s="161" t="s">
        <v>729</v>
      </c>
      <c r="G257" s="180" t="str">
        <f t="shared" si="33"/>
        <v>yes</v>
      </c>
      <c r="H257" s="181">
        <f t="shared" si="34"/>
        <v>0</v>
      </c>
      <c r="I257" s="184">
        <v>0</v>
      </c>
      <c r="J257" s="176">
        <v>2</v>
      </c>
      <c r="K257" s="181">
        <f t="shared" si="39"/>
        <v>0</v>
      </c>
      <c r="L257" s="161"/>
      <c r="M257" s="187">
        <f t="shared" si="35"/>
        <v>0.80389999999999995</v>
      </c>
      <c r="N257" s="162">
        <f t="shared" si="36"/>
        <v>0.68</v>
      </c>
      <c r="O257" s="188">
        <f t="shared" si="37"/>
        <v>12</v>
      </c>
      <c r="P257" s="161"/>
      <c r="Q257" s="192">
        <f t="shared" si="40"/>
        <v>0</v>
      </c>
      <c r="R257" s="174">
        <f t="shared" si="41"/>
        <v>0</v>
      </c>
      <c r="S257" s="174">
        <f t="shared" si="42"/>
        <v>0</v>
      </c>
      <c r="T257" s="175" t="str">
        <f t="shared" si="38"/>
        <v>cha16</v>
      </c>
      <c r="U257" s="193">
        <f t="shared" si="43"/>
        <v>1</v>
      </c>
      <c r="V257" s="148"/>
      <c r="W257" s="148"/>
      <c r="X257" s="148"/>
      <c r="Y257" s="148"/>
      <c r="Z257" s="148"/>
      <c r="AA257" s="148"/>
      <c r="AB257" s="148"/>
      <c r="AC257" s="148"/>
      <c r="AD257" s="148"/>
      <c r="AE257" s="148"/>
      <c r="AF257" s="148"/>
      <c r="AG257" s="148"/>
      <c r="AH257" s="148"/>
      <c r="AI257" s="148"/>
    </row>
    <row r="258" spans="1:35" s="145" customFormat="1" x14ac:dyDescent="0.2">
      <c r="A258" s="160">
        <v>436</v>
      </c>
      <c r="B258" s="144">
        <v>436049165</v>
      </c>
      <c r="C258" s="161" t="s">
        <v>38</v>
      </c>
      <c r="D258" s="144">
        <v>49</v>
      </c>
      <c r="E258" s="144">
        <v>165</v>
      </c>
      <c r="F258" s="161" t="s">
        <v>731</v>
      </c>
      <c r="G258" s="180" t="str">
        <f t="shared" si="33"/>
        <v>yes</v>
      </c>
      <c r="H258" s="181">
        <f t="shared" si="34"/>
        <v>0.57889999999999997</v>
      </c>
      <c r="I258" s="184">
        <v>7</v>
      </c>
      <c r="J258" s="176">
        <v>17</v>
      </c>
      <c r="K258" s="181">
        <f t="shared" si="39"/>
        <v>0.4118</v>
      </c>
      <c r="L258" s="161"/>
      <c r="M258" s="187">
        <f t="shared" si="35"/>
        <v>0.59970000000000001</v>
      </c>
      <c r="N258" s="162">
        <f t="shared" si="36"/>
        <v>0.53300000000000003</v>
      </c>
      <c r="O258" s="188">
        <f t="shared" si="37"/>
        <v>10</v>
      </c>
      <c r="P258" s="161"/>
      <c r="Q258" s="192">
        <f t="shared" si="40"/>
        <v>0.57889999999999997</v>
      </c>
      <c r="R258" s="174">
        <f t="shared" si="41"/>
        <v>10</v>
      </c>
      <c r="S258" s="174">
        <f t="shared" si="42"/>
        <v>3</v>
      </c>
      <c r="T258" s="175" t="str">
        <f t="shared" si="38"/>
        <v>cha16</v>
      </c>
      <c r="U258" s="193">
        <f t="shared" si="43"/>
        <v>1</v>
      </c>
      <c r="V258" s="148"/>
      <c r="W258" s="148"/>
      <c r="X258" s="148"/>
      <c r="Y258" s="148"/>
      <c r="Z258" s="148"/>
      <c r="AA258" s="148"/>
      <c r="AB258" s="148"/>
      <c r="AC258" s="148"/>
      <c r="AD258" s="148"/>
      <c r="AE258" s="148"/>
      <c r="AF258" s="148"/>
      <c r="AG258" s="148"/>
      <c r="AH258" s="148"/>
      <c r="AI258" s="148"/>
    </row>
    <row r="259" spans="1:35" s="145" customFormat="1" x14ac:dyDescent="0.2">
      <c r="A259" s="160">
        <v>436</v>
      </c>
      <c r="B259" s="144">
        <v>436049170</v>
      </c>
      <c r="C259" s="161" t="s">
        <v>38</v>
      </c>
      <c r="D259" s="144">
        <v>49</v>
      </c>
      <c r="E259" s="144">
        <v>170</v>
      </c>
      <c r="F259" s="161" t="s">
        <v>736</v>
      </c>
      <c r="G259" s="180" t="str">
        <f t="shared" si="33"/>
        <v/>
      </c>
      <c r="H259" s="181" t="str">
        <f t="shared" si="34"/>
        <v/>
      </c>
      <c r="I259" s="184">
        <v>1</v>
      </c>
      <c r="J259" s="176">
        <v>1</v>
      </c>
      <c r="K259" s="181">
        <f t="shared" si="39"/>
        <v>1</v>
      </c>
      <c r="L259" s="161"/>
      <c r="M259" s="187">
        <f t="shared" si="35"/>
        <v>0.45979999999999999</v>
      </c>
      <c r="N259" s="162">
        <f t="shared" si="36"/>
        <v>0.44790000000000002</v>
      </c>
      <c r="O259" s="188">
        <f t="shared" si="37"/>
        <v>8</v>
      </c>
      <c r="P259" s="161"/>
      <c r="Q259" s="192">
        <f t="shared" si="40"/>
        <v>1</v>
      </c>
      <c r="R259" s="174">
        <f t="shared" si="41"/>
        <v>1</v>
      </c>
      <c r="S259" s="174">
        <f t="shared" si="42"/>
        <v>0</v>
      </c>
      <c r="T259" s="175" t="str">
        <f t="shared" si="38"/>
        <v>cha22</v>
      </c>
      <c r="U259" s="193">
        <f t="shared" si="43"/>
        <v>3</v>
      </c>
      <c r="V259" s="148"/>
      <c r="W259" s="148"/>
      <c r="X259" s="148"/>
      <c r="Y259" s="148"/>
      <c r="Z259" s="148"/>
      <c r="AA259" s="148"/>
      <c r="AB259" s="148"/>
      <c r="AC259" s="148"/>
      <c r="AD259" s="148"/>
      <c r="AE259" s="148"/>
      <c r="AF259" s="148"/>
      <c r="AG259" s="148"/>
      <c r="AH259" s="148"/>
      <c r="AI259" s="148"/>
    </row>
    <row r="260" spans="1:35" s="145" customFormat="1" x14ac:dyDescent="0.2">
      <c r="A260" s="160">
        <v>436</v>
      </c>
      <c r="B260" s="144">
        <v>436049176</v>
      </c>
      <c r="C260" s="161" t="s">
        <v>38</v>
      </c>
      <c r="D260" s="144">
        <v>49</v>
      </c>
      <c r="E260" s="144">
        <v>176</v>
      </c>
      <c r="F260" s="161" t="s">
        <v>742</v>
      </c>
      <c r="G260" s="180" t="str">
        <f t="shared" si="33"/>
        <v>yes</v>
      </c>
      <c r="H260" s="181">
        <f t="shared" si="34"/>
        <v>0.4375</v>
      </c>
      <c r="I260" s="184">
        <v>2</v>
      </c>
      <c r="J260" s="176">
        <v>13</v>
      </c>
      <c r="K260" s="181">
        <f t="shared" si="39"/>
        <v>0.15379999999999999</v>
      </c>
      <c r="L260" s="161"/>
      <c r="M260" s="187">
        <f t="shared" si="35"/>
        <v>0.37640000000000001</v>
      </c>
      <c r="N260" s="162">
        <f t="shared" si="36"/>
        <v>0.37040000000000001</v>
      </c>
      <c r="O260" s="188">
        <f t="shared" si="37"/>
        <v>7</v>
      </c>
      <c r="P260" s="161"/>
      <c r="Q260" s="192">
        <f t="shared" si="40"/>
        <v>0.4375</v>
      </c>
      <c r="R260" s="174">
        <f t="shared" si="41"/>
        <v>6</v>
      </c>
      <c r="S260" s="174">
        <f t="shared" si="42"/>
        <v>4</v>
      </c>
      <c r="T260" s="175" t="str">
        <f t="shared" si="38"/>
        <v>cha16</v>
      </c>
      <c r="U260" s="193">
        <f t="shared" si="43"/>
        <v>1</v>
      </c>
      <c r="V260" s="148"/>
      <c r="W260" s="148"/>
      <c r="X260" s="148"/>
      <c r="Y260" s="148"/>
      <c r="Z260" s="148"/>
      <c r="AA260" s="148"/>
      <c r="AB260" s="148"/>
      <c r="AC260" s="148"/>
      <c r="AD260" s="148"/>
      <c r="AE260" s="148"/>
      <c r="AF260" s="148"/>
      <c r="AG260" s="148"/>
      <c r="AH260" s="148"/>
      <c r="AI260" s="148"/>
    </row>
    <row r="261" spans="1:35" s="145" customFormat="1" x14ac:dyDescent="0.2">
      <c r="A261" s="160">
        <v>436</v>
      </c>
      <c r="B261" s="144">
        <v>436049199</v>
      </c>
      <c r="C261" s="161" t="s">
        <v>38</v>
      </c>
      <c r="D261" s="144">
        <v>49</v>
      </c>
      <c r="E261" s="144">
        <v>199</v>
      </c>
      <c r="F261" s="161" t="s">
        <v>765</v>
      </c>
      <c r="G261" s="180" t="str">
        <f t="shared" si="33"/>
        <v/>
      </c>
      <c r="H261" s="181" t="str">
        <f t="shared" si="34"/>
        <v/>
      </c>
      <c r="I261" s="184">
        <v>1</v>
      </c>
      <c r="J261" s="176">
        <v>1</v>
      </c>
      <c r="K261" s="181">
        <f t="shared" si="39"/>
        <v>1</v>
      </c>
      <c r="L261" s="161"/>
      <c r="M261" s="187">
        <f t="shared" si="35"/>
        <v>8.2100000000000006E-2</v>
      </c>
      <c r="N261" s="162">
        <f t="shared" si="36"/>
        <v>7.2800000000000004E-2</v>
      </c>
      <c r="O261" s="188">
        <f t="shared" si="37"/>
        <v>2</v>
      </c>
      <c r="P261" s="161"/>
      <c r="Q261" s="192">
        <f t="shared" si="40"/>
        <v>1</v>
      </c>
      <c r="R261" s="174">
        <f t="shared" si="41"/>
        <v>1</v>
      </c>
      <c r="S261" s="174">
        <f t="shared" si="42"/>
        <v>0</v>
      </c>
      <c r="T261" s="175" t="str">
        <f t="shared" si="38"/>
        <v>cha22</v>
      </c>
      <c r="U261" s="193">
        <f t="shared" si="43"/>
        <v>3</v>
      </c>
      <c r="V261" s="148"/>
      <c r="W261" s="148"/>
      <c r="X261" s="148"/>
      <c r="Y261" s="148"/>
      <c r="Z261" s="148"/>
      <c r="AA261" s="148"/>
      <c r="AB261" s="148"/>
      <c r="AC261" s="148"/>
      <c r="AD261" s="148"/>
      <c r="AE261" s="148"/>
      <c r="AF261" s="148"/>
      <c r="AG261" s="148"/>
      <c r="AH261" s="148"/>
      <c r="AI261" s="148"/>
    </row>
    <row r="262" spans="1:35" s="145" customFormat="1" x14ac:dyDescent="0.2">
      <c r="A262" s="160">
        <v>436</v>
      </c>
      <c r="B262" s="144">
        <v>436049244</v>
      </c>
      <c r="C262" s="161" t="s">
        <v>38</v>
      </c>
      <c r="D262" s="144">
        <v>49</v>
      </c>
      <c r="E262" s="144">
        <v>244</v>
      </c>
      <c r="F262" s="161" t="s">
        <v>810</v>
      </c>
      <c r="G262" s="180" t="str">
        <f t="shared" si="33"/>
        <v>yes</v>
      </c>
      <c r="H262" s="181">
        <f t="shared" si="34"/>
        <v>0.33329999999999999</v>
      </c>
      <c r="I262" s="184">
        <v>0</v>
      </c>
      <c r="J262" s="176">
        <v>4</v>
      </c>
      <c r="K262" s="181">
        <f t="shared" si="39"/>
        <v>0</v>
      </c>
      <c r="L262" s="161"/>
      <c r="M262" s="187">
        <f t="shared" si="35"/>
        <v>0.53569999999999995</v>
      </c>
      <c r="N262" s="162">
        <f t="shared" si="36"/>
        <v>0.53939999999999999</v>
      </c>
      <c r="O262" s="188">
        <f t="shared" si="37"/>
        <v>10</v>
      </c>
      <c r="P262" s="161"/>
      <c r="Q262" s="192">
        <f t="shared" si="40"/>
        <v>0.33329999999999999</v>
      </c>
      <c r="R262" s="174">
        <f t="shared" si="41"/>
        <v>1</v>
      </c>
      <c r="S262" s="174">
        <f t="shared" si="42"/>
        <v>1</v>
      </c>
      <c r="T262" s="175" t="str">
        <f t="shared" si="38"/>
        <v>cha16</v>
      </c>
      <c r="U262" s="193">
        <f t="shared" si="43"/>
        <v>1</v>
      </c>
      <c r="V262" s="148"/>
      <c r="W262" s="148"/>
      <c r="X262" s="148"/>
      <c r="Y262" s="148"/>
      <c r="Z262" s="148"/>
      <c r="AA262" s="148"/>
      <c r="AB262" s="148"/>
      <c r="AC262" s="148"/>
      <c r="AD262" s="148"/>
      <c r="AE262" s="148"/>
      <c r="AF262" s="148"/>
      <c r="AG262" s="148"/>
      <c r="AH262" s="148"/>
      <c r="AI262" s="148"/>
    </row>
    <row r="263" spans="1:35" s="145" customFormat="1" x14ac:dyDescent="0.2">
      <c r="A263" s="160">
        <v>436</v>
      </c>
      <c r="B263" s="144">
        <v>436049248</v>
      </c>
      <c r="C263" s="161" t="s">
        <v>38</v>
      </c>
      <c r="D263" s="144">
        <v>49</v>
      </c>
      <c r="E263" s="144">
        <v>248</v>
      </c>
      <c r="F263" s="161" t="s">
        <v>814</v>
      </c>
      <c r="G263" s="180" t="str">
        <f t="shared" si="33"/>
        <v>yes</v>
      </c>
      <c r="H263" s="181">
        <f t="shared" si="34"/>
        <v>0.33329999999999999</v>
      </c>
      <c r="I263" s="184">
        <v>2</v>
      </c>
      <c r="J263" s="176">
        <v>4</v>
      </c>
      <c r="K263" s="181">
        <f t="shared" si="39"/>
        <v>0.5</v>
      </c>
      <c r="L263" s="161"/>
      <c r="M263" s="187">
        <f t="shared" si="35"/>
        <v>0.78469999999999995</v>
      </c>
      <c r="N263" s="162">
        <f t="shared" si="36"/>
        <v>0.58950000000000002</v>
      </c>
      <c r="O263" s="188">
        <f t="shared" si="37"/>
        <v>12</v>
      </c>
      <c r="P263" s="161"/>
      <c r="Q263" s="192">
        <f t="shared" si="40"/>
        <v>0.5</v>
      </c>
      <c r="R263" s="174">
        <f t="shared" si="41"/>
        <v>2</v>
      </c>
      <c r="S263" s="174">
        <f t="shared" si="42"/>
        <v>0</v>
      </c>
      <c r="T263" s="175" t="str">
        <f t="shared" si="38"/>
        <v>cha22</v>
      </c>
      <c r="U263" s="193">
        <f t="shared" si="43"/>
        <v>1</v>
      </c>
      <c r="V263" s="148"/>
      <c r="W263" s="148"/>
      <c r="X263" s="148"/>
      <c r="Y263" s="148"/>
      <c r="Z263" s="148"/>
      <c r="AA263" s="148"/>
      <c r="AB263" s="148"/>
      <c r="AC263" s="148"/>
      <c r="AD263" s="148"/>
      <c r="AE263" s="148"/>
      <c r="AF263" s="148"/>
      <c r="AG263" s="148"/>
      <c r="AH263" s="148"/>
      <c r="AI263" s="148"/>
    </row>
    <row r="264" spans="1:35" s="145" customFormat="1" x14ac:dyDescent="0.2">
      <c r="A264" s="160">
        <v>436</v>
      </c>
      <c r="B264" s="144">
        <v>436049262</v>
      </c>
      <c r="C264" s="161" t="s">
        <v>38</v>
      </c>
      <c r="D264" s="144">
        <v>49</v>
      </c>
      <c r="E264" s="144">
        <v>262</v>
      </c>
      <c r="F264" s="161" t="s">
        <v>828</v>
      </c>
      <c r="G264" s="180" t="str">
        <f t="shared" si="33"/>
        <v>yes</v>
      </c>
      <c r="H264" s="181">
        <f t="shared" si="34"/>
        <v>0</v>
      </c>
      <c r="I264" s="184">
        <v>0</v>
      </c>
      <c r="J264" s="176">
        <v>2</v>
      </c>
      <c r="K264" s="181">
        <f t="shared" si="39"/>
        <v>0</v>
      </c>
      <c r="L264" s="161"/>
      <c r="M264" s="187">
        <f t="shared" si="35"/>
        <v>0.32079999999999997</v>
      </c>
      <c r="N264" s="162">
        <f t="shared" si="36"/>
        <v>0.38129999999999997</v>
      </c>
      <c r="O264" s="188">
        <f t="shared" si="37"/>
        <v>7</v>
      </c>
      <c r="P264" s="161"/>
      <c r="Q264" s="192">
        <f t="shared" si="40"/>
        <v>0</v>
      </c>
      <c r="R264" s="174">
        <f t="shared" si="41"/>
        <v>0</v>
      </c>
      <c r="S264" s="174">
        <f t="shared" si="42"/>
        <v>0</v>
      </c>
      <c r="T264" s="175" t="str">
        <f t="shared" si="38"/>
        <v>cha16</v>
      </c>
      <c r="U264" s="193">
        <f t="shared" si="43"/>
        <v>1</v>
      </c>
      <c r="V264" s="148"/>
      <c r="W264" s="148"/>
      <c r="X264" s="148"/>
      <c r="Y264" s="148"/>
      <c r="Z264" s="148"/>
      <c r="AA264" s="148"/>
      <c r="AB264" s="148"/>
      <c r="AC264" s="148"/>
      <c r="AD264" s="148"/>
      <c r="AE264" s="148"/>
      <c r="AF264" s="148"/>
      <c r="AG264" s="148"/>
      <c r="AH264" s="148"/>
      <c r="AI264" s="148"/>
    </row>
    <row r="265" spans="1:35" s="145" customFormat="1" x14ac:dyDescent="0.2">
      <c r="A265" s="160">
        <v>436</v>
      </c>
      <c r="B265" s="144">
        <v>436049274</v>
      </c>
      <c r="C265" s="161" t="s">
        <v>38</v>
      </c>
      <c r="D265" s="144">
        <v>49</v>
      </c>
      <c r="E265" s="144">
        <v>274</v>
      </c>
      <c r="F265" s="161" t="s">
        <v>840</v>
      </c>
      <c r="G265" s="180" t="str">
        <f t="shared" si="33"/>
        <v>yes</v>
      </c>
      <c r="H265" s="181">
        <f t="shared" si="34"/>
        <v>0</v>
      </c>
      <c r="I265" s="184">
        <v>3</v>
      </c>
      <c r="J265" s="176">
        <v>4</v>
      </c>
      <c r="K265" s="181">
        <f t="shared" si="39"/>
        <v>0.75</v>
      </c>
      <c r="L265" s="161"/>
      <c r="M265" s="187">
        <f t="shared" si="35"/>
        <v>0.66510000000000002</v>
      </c>
      <c r="N265" s="162">
        <f t="shared" si="36"/>
        <v>0.48820000000000002</v>
      </c>
      <c r="O265" s="188">
        <f t="shared" si="37"/>
        <v>10</v>
      </c>
      <c r="P265" s="161"/>
      <c r="Q265" s="192">
        <f t="shared" si="40"/>
        <v>0.75</v>
      </c>
      <c r="R265" s="174">
        <f t="shared" si="41"/>
        <v>3</v>
      </c>
      <c r="S265" s="174">
        <f t="shared" si="42"/>
        <v>0</v>
      </c>
      <c r="T265" s="175" t="str">
        <f t="shared" si="38"/>
        <v>cha22</v>
      </c>
      <c r="U265" s="193">
        <f t="shared" si="43"/>
        <v>1</v>
      </c>
      <c r="V265" s="148"/>
      <c r="W265" s="148"/>
      <c r="X265" s="148"/>
      <c r="Y265" s="148"/>
      <c r="Z265" s="148"/>
      <c r="AA265" s="148"/>
      <c r="AB265" s="148"/>
      <c r="AC265" s="148"/>
      <c r="AD265" s="148"/>
      <c r="AE265" s="148"/>
      <c r="AF265" s="148"/>
      <c r="AG265" s="148"/>
      <c r="AH265" s="148"/>
      <c r="AI265" s="148"/>
    </row>
    <row r="266" spans="1:35" s="145" customFormat="1" x14ac:dyDescent="0.2">
      <c r="A266" s="160">
        <v>436</v>
      </c>
      <c r="B266" s="144">
        <v>436049308</v>
      </c>
      <c r="C266" s="161" t="s">
        <v>38</v>
      </c>
      <c r="D266" s="144">
        <v>49</v>
      </c>
      <c r="E266" s="144">
        <v>308</v>
      </c>
      <c r="F266" s="161" t="s">
        <v>874</v>
      </c>
      <c r="G266" s="180" t="str">
        <f t="shared" ref="G266:G329" si="44">IFERROR(IF(VLOOKUP($B266,ecodis_cha_16,1)=$B266,"yes",""),"")</f>
        <v>yes</v>
      </c>
      <c r="H266" s="181">
        <f t="shared" ref="H266:H329" si="45">IFERROR(IF($G266="yes",ROUND(VLOOKUP($B266,ecodis_cha_16,20),4),""),"")</f>
        <v>0.33329999999999999</v>
      </c>
      <c r="I266" s="184">
        <v>2</v>
      </c>
      <c r="J266" s="176">
        <v>3</v>
      </c>
      <c r="K266" s="181">
        <f t="shared" si="39"/>
        <v>0.66669999999999996</v>
      </c>
      <c r="L266" s="161"/>
      <c r="M266" s="187">
        <f t="shared" ref="M266:M329" si="46">IFERROR(ROUND(VLOOKUP($E266,ecodis_distr_all,5),4),0)</f>
        <v>0.45829999999999999</v>
      </c>
      <c r="N266" s="162">
        <f t="shared" ref="N266:N329" si="47">IFERROR(ROUND(VLOOKUP($E266,ecodis_distr_all,8),4),0)</f>
        <v>0.43940000000000001</v>
      </c>
      <c r="O266" s="188">
        <f t="shared" ref="O266:O329" si="48">VLOOKUP($E266,lowinc_bysend,4)</f>
        <v>8</v>
      </c>
      <c r="P266" s="161"/>
      <c r="Q266" s="192">
        <f t="shared" si="40"/>
        <v>0.66669999999999996</v>
      </c>
      <c r="R266" s="174">
        <f t="shared" si="41"/>
        <v>2</v>
      </c>
      <c r="S266" s="174">
        <f t="shared" si="42"/>
        <v>0</v>
      </c>
      <c r="T266" s="175" t="str">
        <f t="shared" ref="T266:T329" si="49">IF($Q266=$H266,"cha16",IF($Q266=$K266,"cha22",IF($Q266=$M266,"dist16",IF(Q266=$N266,"dist22",0))))</f>
        <v>cha22</v>
      </c>
      <c r="U266" s="193">
        <f t="shared" si="43"/>
        <v>1</v>
      </c>
      <c r="V266" s="148"/>
      <c r="W266" s="148"/>
      <c r="X266" s="148"/>
      <c r="Y266" s="148"/>
      <c r="Z266" s="148"/>
      <c r="AA266" s="148"/>
      <c r="AB266" s="148"/>
      <c r="AC266" s="148"/>
      <c r="AD266" s="148"/>
      <c r="AE266" s="148"/>
      <c r="AF266" s="148"/>
      <c r="AG266" s="148"/>
      <c r="AH266" s="148"/>
      <c r="AI266" s="148"/>
    </row>
    <row r="267" spans="1:35" s="145" customFormat="1" x14ac:dyDescent="0.2">
      <c r="A267" s="160">
        <v>436</v>
      </c>
      <c r="B267" s="144">
        <v>436049336</v>
      </c>
      <c r="C267" s="161" t="s">
        <v>38</v>
      </c>
      <c r="D267" s="144">
        <v>49</v>
      </c>
      <c r="E267" s="144">
        <v>336</v>
      </c>
      <c r="F267" s="161" t="s">
        <v>902</v>
      </c>
      <c r="G267" s="180" t="str">
        <f t="shared" si="44"/>
        <v/>
      </c>
      <c r="H267" s="181" t="str">
        <f t="shared" si="45"/>
        <v/>
      </c>
      <c r="I267" s="184">
        <v>0</v>
      </c>
      <c r="J267" s="176">
        <v>1</v>
      </c>
      <c r="K267" s="181">
        <f t="shared" ref="K267:K330" si="50">ROUND(I267/J267,4)</f>
        <v>0</v>
      </c>
      <c r="L267" s="161"/>
      <c r="M267" s="187">
        <f t="shared" si="46"/>
        <v>0.32319999999999999</v>
      </c>
      <c r="N267" s="162">
        <f t="shared" si="47"/>
        <v>0.35859999999999997</v>
      </c>
      <c r="O267" s="188">
        <f t="shared" si="48"/>
        <v>7</v>
      </c>
      <c r="P267" s="161"/>
      <c r="Q267" s="192">
        <f t="shared" ref="Q267:Q330" si="51">(IF($G267="yes",MAX($H267,$K267),IF($O267&gt;=9,MAX($K267,$M267,$N267),$K267)))</f>
        <v>0</v>
      </c>
      <c r="R267" s="174">
        <f t="shared" ref="R267:R330" si="52">ROUND($J267*$Q267,0)</f>
        <v>0</v>
      </c>
      <c r="S267" s="174">
        <f t="shared" ref="S267:S330" si="53">MAX($R267-$I267,0)</f>
        <v>0</v>
      </c>
      <c r="T267" s="175" t="str">
        <f t="shared" si="49"/>
        <v>cha22</v>
      </c>
      <c r="U267" s="193">
        <f t="shared" ref="U267:U330" si="54">IF($G267="yes",1,IF($O267&gt;=9,2,3))</f>
        <v>3</v>
      </c>
      <c r="V267" s="148"/>
      <c r="W267" s="148"/>
      <c r="X267" s="148"/>
      <c r="Y267" s="148"/>
      <c r="Z267" s="148"/>
      <c r="AA267" s="148"/>
      <c r="AB267" s="148"/>
      <c r="AC267" s="148"/>
      <c r="AD267" s="148"/>
      <c r="AE267" s="148"/>
      <c r="AF267" s="148"/>
      <c r="AG267" s="148"/>
      <c r="AH267" s="148"/>
      <c r="AI267" s="148"/>
    </row>
    <row r="268" spans="1:35" s="145" customFormat="1" x14ac:dyDescent="0.2">
      <c r="A268" s="160">
        <v>437</v>
      </c>
      <c r="B268" s="144">
        <v>437035035</v>
      </c>
      <c r="C268" s="161" t="s">
        <v>1008</v>
      </c>
      <c r="D268" s="144">
        <v>35</v>
      </c>
      <c r="E268" s="144">
        <v>35</v>
      </c>
      <c r="F268" s="161" t="s">
        <v>600</v>
      </c>
      <c r="G268" s="180" t="str">
        <f t="shared" si="44"/>
        <v>yes</v>
      </c>
      <c r="H268" s="181">
        <f t="shared" si="45"/>
        <v>0.84099999999999997</v>
      </c>
      <c r="I268" s="184">
        <v>224</v>
      </c>
      <c r="J268" s="176">
        <v>297</v>
      </c>
      <c r="K268" s="181">
        <f t="shared" si="50"/>
        <v>0.75419999999999998</v>
      </c>
      <c r="L268" s="161"/>
      <c r="M268" s="187">
        <f t="shared" si="46"/>
        <v>0.77190000000000003</v>
      </c>
      <c r="N268" s="162">
        <f t="shared" si="47"/>
        <v>0.66790000000000005</v>
      </c>
      <c r="O268" s="188">
        <f t="shared" si="48"/>
        <v>11</v>
      </c>
      <c r="P268" s="161"/>
      <c r="Q268" s="192">
        <f t="shared" si="51"/>
        <v>0.84099999999999997</v>
      </c>
      <c r="R268" s="174">
        <f t="shared" si="52"/>
        <v>250</v>
      </c>
      <c r="S268" s="174">
        <f t="shared" si="53"/>
        <v>26</v>
      </c>
      <c r="T268" s="175" t="str">
        <f t="shared" si="49"/>
        <v>cha16</v>
      </c>
      <c r="U268" s="193">
        <f t="shared" si="54"/>
        <v>1</v>
      </c>
      <c r="V268" s="148"/>
      <c r="W268" s="148"/>
      <c r="X268" s="148"/>
      <c r="Y268" s="148"/>
      <c r="Z268" s="148"/>
      <c r="AA268" s="148"/>
      <c r="AB268" s="148"/>
      <c r="AC268" s="148"/>
      <c r="AD268" s="148"/>
      <c r="AE268" s="148"/>
      <c r="AF268" s="148"/>
      <c r="AG268" s="148"/>
      <c r="AH268" s="148"/>
      <c r="AI268" s="148"/>
    </row>
    <row r="269" spans="1:35" s="145" customFormat="1" x14ac:dyDescent="0.2">
      <c r="A269" s="160">
        <v>437</v>
      </c>
      <c r="B269" s="144">
        <v>437035050</v>
      </c>
      <c r="C269" s="161" t="s">
        <v>1008</v>
      </c>
      <c r="D269" s="144">
        <v>35</v>
      </c>
      <c r="E269" s="144">
        <v>50</v>
      </c>
      <c r="F269" s="161" t="s">
        <v>615</v>
      </c>
      <c r="G269" s="180" t="str">
        <f t="shared" si="44"/>
        <v/>
      </c>
      <c r="H269" s="181" t="str">
        <f t="shared" si="45"/>
        <v/>
      </c>
      <c r="I269" s="184">
        <v>1</v>
      </c>
      <c r="J269" s="176">
        <v>1</v>
      </c>
      <c r="K269" s="181">
        <f t="shared" si="50"/>
        <v>1</v>
      </c>
      <c r="L269" s="161"/>
      <c r="M269" s="187">
        <f t="shared" si="46"/>
        <v>0.1734</v>
      </c>
      <c r="N269" s="162">
        <f t="shared" si="47"/>
        <v>0.18679999999999999</v>
      </c>
      <c r="O269" s="188">
        <f t="shared" si="48"/>
        <v>4</v>
      </c>
      <c r="P269" s="161"/>
      <c r="Q269" s="192">
        <f t="shared" si="51"/>
        <v>1</v>
      </c>
      <c r="R269" s="174">
        <f t="shared" si="52"/>
        <v>1</v>
      </c>
      <c r="S269" s="174">
        <f t="shared" si="53"/>
        <v>0</v>
      </c>
      <c r="T269" s="175" t="str">
        <f t="shared" si="49"/>
        <v>cha22</v>
      </c>
      <c r="U269" s="193">
        <f t="shared" si="54"/>
        <v>3</v>
      </c>
      <c r="V269" s="148"/>
      <c r="W269" s="148"/>
      <c r="X269" s="148"/>
      <c r="Y269" s="148"/>
      <c r="Z269" s="148"/>
      <c r="AA269" s="148"/>
      <c r="AB269" s="148"/>
      <c r="AC269" s="148"/>
      <c r="AD269" s="148"/>
      <c r="AE269" s="148"/>
      <c r="AF269" s="148"/>
      <c r="AG269" s="148"/>
      <c r="AH269" s="148"/>
      <c r="AI269" s="148"/>
    </row>
    <row r="270" spans="1:35" s="145" customFormat="1" x14ac:dyDescent="0.2">
      <c r="A270" s="160">
        <v>437</v>
      </c>
      <c r="B270" s="144">
        <v>437035201</v>
      </c>
      <c r="C270" s="161" t="s">
        <v>1008</v>
      </c>
      <c r="D270" s="144">
        <v>35</v>
      </c>
      <c r="E270" s="144">
        <v>201</v>
      </c>
      <c r="F270" s="161" t="s">
        <v>767</v>
      </c>
      <c r="G270" s="180" t="str">
        <f t="shared" si="44"/>
        <v/>
      </c>
      <c r="H270" s="181" t="str">
        <f t="shared" si="45"/>
        <v/>
      </c>
      <c r="I270" s="184">
        <v>1</v>
      </c>
      <c r="J270" s="176">
        <v>1</v>
      </c>
      <c r="K270" s="181">
        <f t="shared" si="50"/>
        <v>1</v>
      </c>
      <c r="L270" s="161"/>
      <c r="M270" s="187">
        <f t="shared" si="46"/>
        <v>0.75229999999999997</v>
      </c>
      <c r="N270" s="162">
        <f t="shared" si="47"/>
        <v>0.754</v>
      </c>
      <c r="O270" s="188">
        <f t="shared" si="48"/>
        <v>11</v>
      </c>
      <c r="P270" s="161"/>
      <c r="Q270" s="192">
        <f t="shared" si="51"/>
        <v>1</v>
      </c>
      <c r="R270" s="174">
        <f t="shared" si="52"/>
        <v>1</v>
      </c>
      <c r="S270" s="174">
        <f t="shared" si="53"/>
        <v>0</v>
      </c>
      <c r="T270" s="175" t="str">
        <f t="shared" si="49"/>
        <v>cha22</v>
      </c>
      <c r="U270" s="193">
        <f t="shared" si="54"/>
        <v>2</v>
      </c>
      <c r="V270" s="148"/>
      <c r="W270" s="148"/>
      <c r="X270" s="148"/>
      <c r="Y270" s="148"/>
      <c r="Z270" s="148"/>
      <c r="AA270" s="148"/>
      <c r="AB270" s="148"/>
      <c r="AC270" s="148"/>
      <c r="AD270" s="148"/>
      <c r="AE270" s="148"/>
      <c r="AF270" s="148"/>
      <c r="AG270" s="148"/>
      <c r="AH270" s="148"/>
      <c r="AI270" s="148"/>
    </row>
    <row r="271" spans="1:35" s="145" customFormat="1" x14ac:dyDescent="0.2">
      <c r="A271" s="160">
        <v>438</v>
      </c>
      <c r="B271" s="144">
        <v>438035035</v>
      </c>
      <c r="C271" s="161" t="s">
        <v>40</v>
      </c>
      <c r="D271" s="144">
        <v>35</v>
      </c>
      <c r="E271" s="144">
        <v>35</v>
      </c>
      <c r="F271" s="161" t="s">
        <v>600</v>
      </c>
      <c r="G271" s="180" t="str">
        <f t="shared" si="44"/>
        <v>yes</v>
      </c>
      <c r="H271" s="181">
        <f t="shared" si="45"/>
        <v>0.627</v>
      </c>
      <c r="I271" s="184">
        <v>238</v>
      </c>
      <c r="J271" s="176">
        <v>323</v>
      </c>
      <c r="K271" s="181">
        <f t="shared" si="50"/>
        <v>0.73680000000000001</v>
      </c>
      <c r="L271" s="161"/>
      <c r="M271" s="187">
        <f t="shared" si="46"/>
        <v>0.77190000000000003</v>
      </c>
      <c r="N271" s="162">
        <f t="shared" si="47"/>
        <v>0.66790000000000005</v>
      </c>
      <c r="O271" s="188">
        <f t="shared" si="48"/>
        <v>11</v>
      </c>
      <c r="P271" s="161"/>
      <c r="Q271" s="192">
        <f t="shared" si="51"/>
        <v>0.73680000000000001</v>
      </c>
      <c r="R271" s="174">
        <f t="shared" si="52"/>
        <v>238</v>
      </c>
      <c r="S271" s="174">
        <f t="shared" si="53"/>
        <v>0</v>
      </c>
      <c r="T271" s="175" t="str">
        <f t="shared" si="49"/>
        <v>cha22</v>
      </c>
      <c r="U271" s="193">
        <f t="shared" si="54"/>
        <v>1</v>
      </c>
      <c r="V271" s="148"/>
      <c r="W271" s="148"/>
      <c r="X271" s="148"/>
      <c r="Y271" s="148"/>
      <c r="Z271" s="148"/>
      <c r="AA271" s="148"/>
      <c r="AB271" s="148"/>
      <c r="AC271" s="148"/>
      <c r="AD271" s="148"/>
      <c r="AE271" s="148"/>
      <c r="AF271" s="148"/>
      <c r="AG271" s="148"/>
      <c r="AH271" s="148"/>
      <c r="AI271" s="148"/>
    </row>
    <row r="272" spans="1:35" s="145" customFormat="1" x14ac:dyDescent="0.2">
      <c r="A272" s="160">
        <v>438</v>
      </c>
      <c r="B272" s="144">
        <v>438035044</v>
      </c>
      <c r="C272" s="161" t="s">
        <v>40</v>
      </c>
      <c r="D272" s="144">
        <v>35</v>
      </c>
      <c r="E272" s="144">
        <v>44</v>
      </c>
      <c r="F272" s="161" t="s">
        <v>609</v>
      </c>
      <c r="G272" s="180" t="str">
        <f t="shared" si="44"/>
        <v/>
      </c>
      <c r="H272" s="181" t="str">
        <f t="shared" si="45"/>
        <v/>
      </c>
      <c r="I272" s="184">
        <v>3</v>
      </c>
      <c r="J272" s="176">
        <v>3</v>
      </c>
      <c r="K272" s="181">
        <f t="shared" si="50"/>
        <v>1</v>
      </c>
      <c r="L272" s="161"/>
      <c r="M272" s="187">
        <f t="shared" si="46"/>
        <v>0.81100000000000005</v>
      </c>
      <c r="N272" s="162">
        <f t="shared" si="47"/>
        <v>0.67620000000000002</v>
      </c>
      <c r="O272" s="188">
        <f t="shared" si="48"/>
        <v>12</v>
      </c>
      <c r="P272" s="161"/>
      <c r="Q272" s="192">
        <f t="shared" si="51"/>
        <v>1</v>
      </c>
      <c r="R272" s="174">
        <f t="shared" si="52"/>
        <v>3</v>
      </c>
      <c r="S272" s="174">
        <f t="shared" si="53"/>
        <v>0</v>
      </c>
      <c r="T272" s="175" t="str">
        <f t="shared" si="49"/>
        <v>cha22</v>
      </c>
      <c r="U272" s="193">
        <f t="shared" si="54"/>
        <v>2</v>
      </c>
      <c r="V272" s="148"/>
      <c r="W272" s="148"/>
      <c r="X272" s="148"/>
      <c r="Y272" s="148"/>
      <c r="Z272" s="148"/>
      <c r="AA272" s="148"/>
      <c r="AB272" s="148"/>
      <c r="AC272" s="148"/>
      <c r="AD272" s="148"/>
      <c r="AE272" s="148"/>
      <c r="AF272" s="148"/>
      <c r="AG272" s="148"/>
      <c r="AH272" s="148"/>
      <c r="AI272" s="148"/>
    </row>
    <row r="273" spans="1:35" s="145" customFormat="1" x14ac:dyDescent="0.2">
      <c r="A273" s="160">
        <v>438</v>
      </c>
      <c r="B273" s="144">
        <v>438035050</v>
      </c>
      <c r="C273" s="161" t="s">
        <v>40</v>
      </c>
      <c r="D273" s="144">
        <v>35</v>
      </c>
      <c r="E273" s="144">
        <v>50</v>
      </c>
      <c r="F273" s="161" t="s">
        <v>615</v>
      </c>
      <c r="G273" s="180" t="str">
        <f t="shared" si="44"/>
        <v/>
      </c>
      <c r="H273" s="181" t="str">
        <f t="shared" si="45"/>
        <v/>
      </c>
      <c r="I273" s="184">
        <v>2</v>
      </c>
      <c r="J273" s="176">
        <v>2</v>
      </c>
      <c r="K273" s="181">
        <f t="shared" si="50"/>
        <v>1</v>
      </c>
      <c r="L273" s="161"/>
      <c r="M273" s="187">
        <f t="shared" si="46"/>
        <v>0.1734</v>
      </c>
      <c r="N273" s="162">
        <f t="shared" si="47"/>
        <v>0.18679999999999999</v>
      </c>
      <c r="O273" s="188">
        <f t="shared" si="48"/>
        <v>4</v>
      </c>
      <c r="P273" s="161"/>
      <c r="Q273" s="192">
        <f t="shared" si="51"/>
        <v>1</v>
      </c>
      <c r="R273" s="174">
        <f t="shared" si="52"/>
        <v>2</v>
      </c>
      <c r="S273" s="174">
        <f t="shared" si="53"/>
        <v>0</v>
      </c>
      <c r="T273" s="175" t="str">
        <f t="shared" si="49"/>
        <v>cha22</v>
      </c>
      <c r="U273" s="193">
        <f t="shared" si="54"/>
        <v>3</v>
      </c>
      <c r="V273" s="148"/>
      <c r="W273" s="148"/>
      <c r="X273" s="148"/>
      <c r="Y273" s="148"/>
      <c r="Z273" s="148"/>
      <c r="AA273" s="148"/>
      <c r="AB273" s="148"/>
      <c r="AC273" s="148"/>
      <c r="AD273" s="148"/>
      <c r="AE273" s="148"/>
      <c r="AF273" s="148"/>
      <c r="AG273" s="148"/>
      <c r="AH273" s="148"/>
      <c r="AI273" s="148"/>
    </row>
    <row r="274" spans="1:35" s="145" customFormat="1" x14ac:dyDescent="0.2">
      <c r="A274" s="160">
        <v>438</v>
      </c>
      <c r="B274" s="144">
        <v>438035073</v>
      </c>
      <c r="C274" s="161" t="s">
        <v>40</v>
      </c>
      <c r="D274" s="144">
        <v>35</v>
      </c>
      <c r="E274" s="144">
        <v>73</v>
      </c>
      <c r="F274" s="161" t="s">
        <v>639</v>
      </c>
      <c r="G274" s="180" t="str">
        <f t="shared" si="44"/>
        <v/>
      </c>
      <c r="H274" s="181" t="str">
        <f t="shared" si="45"/>
        <v/>
      </c>
      <c r="I274" s="184">
        <v>0</v>
      </c>
      <c r="J274" s="176">
        <v>1</v>
      </c>
      <c r="K274" s="181">
        <f t="shared" si="50"/>
        <v>0</v>
      </c>
      <c r="L274" s="161"/>
      <c r="M274" s="187">
        <f t="shared" si="46"/>
        <v>0.28010000000000002</v>
      </c>
      <c r="N274" s="162">
        <f t="shared" si="47"/>
        <v>0.27179999999999999</v>
      </c>
      <c r="O274" s="188">
        <f t="shared" si="48"/>
        <v>5</v>
      </c>
      <c r="P274" s="161"/>
      <c r="Q274" s="192">
        <f t="shared" si="51"/>
        <v>0</v>
      </c>
      <c r="R274" s="174">
        <f t="shared" si="52"/>
        <v>0</v>
      </c>
      <c r="S274" s="174">
        <f t="shared" si="53"/>
        <v>0</v>
      </c>
      <c r="T274" s="175" t="str">
        <f t="shared" si="49"/>
        <v>cha22</v>
      </c>
      <c r="U274" s="193">
        <f t="shared" si="54"/>
        <v>3</v>
      </c>
      <c r="V274" s="148"/>
      <c r="W274" s="148"/>
      <c r="X274" s="148"/>
      <c r="Y274" s="148"/>
      <c r="Z274" s="148"/>
      <c r="AA274" s="148"/>
      <c r="AB274" s="148"/>
      <c r="AC274" s="148"/>
      <c r="AD274" s="148"/>
      <c r="AE274" s="148"/>
      <c r="AF274" s="148"/>
      <c r="AG274" s="148"/>
      <c r="AH274" s="148"/>
      <c r="AI274" s="148"/>
    </row>
    <row r="275" spans="1:35" s="145" customFormat="1" x14ac:dyDescent="0.2">
      <c r="A275" s="160">
        <v>438</v>
      </c>
      <c r="B275" s="144">
        <v>438035243</v>
      </c>
      <c r="C275" s="161" t="s">
        <v>40</v>
      </c>
      <c r="D275" s="144">
        <v>35</v>
      </c>
      <c r="E275" s="144">
        <v>243</v>
      </c>
      <c r="F275" s="161" t="s">
        <v>809</v>
      </c>
      <c r="G275" s="180" t="str">
        <f t="shared" si="44"/>
        <v>yes</v>
      </c>
      <c r="H275" s="181">
        <f t="shared" si="45"/>
        <v>1</v>
      </c>
      <c r="I275" s="184">
        <v>2</v>
      </c>
      <c r="J275" s="176">
        <v>2</v>
      </c>
      <c r="K275" s="181">
        <f t="shared" si="50"/>
        <v>1</v>
      </c>
      <c r="L275" s="161"/>
      <c r="M275" s="187">
        <f t="shared" si="46"/>
        <v>0.52959999999999996</v>
      </c>
      <c r="N275" s="162">
        <f t="shared" si="47"/>
        <v>0.42309999999999998</v>
      </c>
      <c r="O275" s="188">
        <f t="shared" si="48"/>
        <v>9</v>
      </c>
      <c r="P275" s="161"/>
      <c r="Q275" s="192">
        <f t="shared" si="51"/>
        <v>1</v>
      </c>
      <c r="R275" s="174">
        <f t="shared" si="52"/>
        <v>2</v>
      </c>
      <c r="S275" s="174">
        <f t="shared" si="53"/>
        <v>0</v>
      </c>
      <c r="T275" s="175" t="str">
        <f t="shared" si="49"/>
        <v>cha16</v>
      </c>
      <c r="U275" s="193">
        <f t="shared" si="54"/>
        <v>1</v>
      </c>
      <c r="V275" s="148"/>
      <c r="W275" s="148"/>
      <c r="X275" s="148"/>
      <c r="Y275" s="148"/>
      <c r="Z275" s="148"/>
      <c r="AA275" s="148"/>
      <c r="AB275" s="148"/>
      <c r="AC275" s="148"/>
      <c r="AD275" s="148"/>
      <c r="AE275" s="148"/>
      <c r="AF275" s="148"/>
      <c r="AG275" s="148"/>
      <c r="AH275" s="148"/>
      <c r="AI275" s="148"/>
    </row>
    <row r="276" spans="1:35" s="145" customFormat="1" x14ac:dyDescent="0.2">
      <c r="A276" s="160">
        <v>438</v>
      </c>
      <c r="B276" s="144">
        <v>438035244</v>
      </c>
      <c r="C276" s="161" t="s">
        <v>40</v>
      </c>
      <c r="D276" s="144">
        <v>35</v>
      </c>
      <c r="E276" s="144">
        <v>244</v>
      </c>
      <c r="F276" s="161" t="s">
        <v>810</v>
      </c>
      <c r="G276" s="180" t="str">
        <f t="shared" si="44"/>
        <v>yes</v>
      </c>
      <c r="H276" s="181">
        <f t="shared" si="45"/>
        <v>0.33329999999999999</v>
      </c>
      <c r="I276" s="184">
        <v>6</v>
      </c>
      <c r="J276" s="176">
        <v>6</v>
      </c>
      <c r="K276" s="181">
        <f t="shared" si="50"/>
        <v>1</v>
      </c>
      <c r="L276" s="161"/>
      <c r="M276" s="187">
        <f t="shared" si="46"/>
        <v>0.53569999999999995</v>
      </c>
      <c r="N276" s="162">
        <f t="shared" si="47"/>
        <v>0.53939999999999999</v>
      </c>
      <c r="O276" s="188">
        <f t="shared" si="48"/>
        <v>10</v>
      </c>
      <c r="P276" s="161"/>
      <c r="Q276" s="192">
        <f t="shared" si="51"/>
        <v>1</v>
      </c>
      <c r="R276" s="174">
        <f t="shared" si="52"/>
        <v>6</v>
      </c>
      <c r="S276" s="174">
        <f t="shared" si="53"/>
        <v>0</v>
      </c>
      <c r="T276" s="175" t="str">
        <f t="shared" si="49"/>
        <v>cha22</v>
      </c>
      <c r="U276" s="193">
        <f t="shared" si="54"/>
        <v>1</v>
      </c>
      <c r="V276" s="148"/>
      <c r="W276" s="148"/>
      <c r="X276" s="148"/>
      <c r="Y276" s="148"/>
      <c r="Z276" s="148"/>
      <c r="AA276" s="148"/>
      <c r="AB276" s="148"/>
      <c r="AC276" s="148"/>
      <c r="AD276" s="148"/>
      <c r="AE276" s="148"/>
      <c r="AF276" s="148"/>
      <c r="AG276" s="148"/>
      <c r="AH276" s="148"/>
      <c r="AI276" s="148"/>
    </row>
    <row r="277" spans="1:35" s="145" customFormat="1" x14ac:dyDescent="0.2">
      <c r="A277" s="160">
        <v>438</v>
      </c>
      <c r="B277" s="144">
        <v>438035336</v>
      </c>
      <c r="C277" s="161" t="s">
        <v>40</v>
      </c>
      <c r="D277" s="144">
        <v>35</v>
      </c>
      <c r="E277" s="144">
        <v>336</v>
      </c>
      <c r="F277" s="161" t="s">
        <v>902</v>
      </c>
      <c r="G277" s="180" t="str">
        <f t="shared" si="44"/>
        <v/>
      </c>
      <c r="H277" s="181" t="str">
        <f t="shared" si="45"/>
        <v/>
      </c>
      <c r="I277" s="184">
        <v>0</v>
      </c>
      <c r="J277" s="176">
        <v>2</v>
      </c>
      <c r="K277" s="181">
        <f t="shared" si="50"/>
        <v>0</v>
      </c>
      <c r="L277" s="161"/>
      <c r="M277" s="187">
        <f t="shared" si="46"/>
        <v>0.32319999999999999</v>
      </c>
      <c r="N277" s="162">
        <f t="shared" si="47"/>
        <v>0.35859999999999997</v>
      </c>
      <c r="O277" s="188">
        <f t="shared" si="48"/>
        <v>7</v>
      </c>
      <c r="P277" s="161"/>
      <c r="Q277" s="192">
        <f t="shared" si="51"/>
        <v>0</v>
      </c>
      <c r="R277" s="174">
        <f t="shared" si="52"/>
        <v>0</v>
      </c>
      <c r="S277" s="174">
        <f t="shared" si="53"/>
        <v>0</v>
      </c>
      <c r="T277" s="175" t="str">
        <f t="shared" si="49"/>
        <v>cha22</v>
      </c>
      <c r="U277" s="193">
        <f t="shared" si="54"/>
        <v>3</v>
      </c>
      <c r="V277" s="148"/>
      <c r="W277" s="148"/>
      <c r="X277" s="148"/>
      <c r="Y277" s="148"/>
      <c r="Z277" s="148"/>
      <c r="AA277" s="148"/>
      <c r="AB277" s="148"/>
      <c r="AC277" s="148"/>
      <c r="AD277" s="148"/>
      <c r="AE277" s="148"/>
      <c r="AF277" s="148"/>
      <c r="AG277" s="148"/>
      <c r="AH277" s="148"/>
      <c r="AI277" s="148"/>
    </row>
    <row r="278" spans="1:35" s="145" customFormat="1" x14ac:dyDescent="0.2">
      <c r="A278" s="160">
        <v>439</v>
      </c>
      <c r="B278" s="144">
        <v>439035001</v>
      </c>
      <c r="C278" s="161" t="s">
        <v>41</v>
      </c>
      <c r="D278" s="144">
        <v>35</v>
      </c>
      <c r="E278" s="144">
        <v>1</v>
      </c>
      <c r="F278" s="161" t="s">
        <v>562</v>
      </c>
      <c r="G278" s="180" t="str">
        <f t="shared" si="44"/>
        <v/>
      </c>
      <c r="H278" s="181" t="str">
        <f t="shared" si="45"/>
        <v/>
      </c>
      <c r="I278" s="184">
        <v>0</v>
      </c>
      <c r="J278" s="176">
        <v>1</v>
      </c>
      <c r="K278" s="181">
        <f t="shared" si="50"/>
        <v>0</v>
      </c>
      <c r="L278" s="161"/>
      <c r="M278" s="187">
        <f t="shared" si="46"/>
        <v>0.25219999999999998</v>
      </c>
      <c r="N278" s="162">
        <f t="shared" si="47"/>
        <v>0.30549999999999999</v>
      </c>
      <c r="O278" s="188">
        <f t="shared" si="48"/>
        <v>6</v>
      </c>
      <c r="P278" s="161"/>
      <c r="Q278" s="192">
        <f t="shared" si="51"/>
        <v>0</v>
      </c>
      <c r="R278" s="174">
        <f t="shared" si="52"/>
        <v>0</v>
      </c>
      <c r="S278" s="174">
        <f t="shared" si="53"/>
        <v>0</v>
      </c>
      <c r="T278" s="175" t="str">
        <f t="shared" si="49"/>
        <v>cha22</v>
      </c>
      <c r="U278" s="193">
        <f t="shared" si="54"/>
        <v>3</v>
      </c>
      <c r="V278" s="148"/>
      <c r="W278" s="148"/>
      <c r="X278" s="148"/>
      <c r="Y278" s="148"/>
      <c r="Z278" s="148"/>
      <c r="AA278" s="148"/>
      <c r="AB278" s="148"/>
      <c r="AC278" s="148"/>
      <c r="AD278" s="148"/>
      <c r="AE278" s="148"/>
      <c r="AF278" s="148"/>
      <c r="AG278" s="148"/>
      <c r="AH278" s="148"/>
      <c r="AI278" s="148"/>
    </row>
    <row r="279" spans="1:35" s="145" customFormat="1" x14ac:dyDescent="0.2">
      <c r="A279" s="160">
        <v>439</v>
      </c>
      <c r="B279" s="144">
        <v>439035035</v>
      </c>
      <c r="C279" s="161" t="s">
        <v>41</v>
      </c>
      <c r="D279" s="144">
        <v>35</v>
      </c>
      <c r="E279" s="144">
        <v>35</v>
      </c>
      <c r="F279" s="161" t="s">
        <v>600</v>
      </c>
      <c r="G279" s="180" t="str">
        <f t="shared" si="44"/>
        <v>yes</v>
      </c>
      <c r="H279" s="181">
        <f t="shared" si="45"/>
        <v>0.65139999999999998</v>
      </c>
      <c r="I279" s="184">
        <v>271</v>
      </c>
      <c r="J279" s="176">
        <v>415</v>
      </c>
      <c r="K279" s="181">
        <f t="shared" si="50"/>
        <v>0.65300000000000002</v>
      </c>
      <c r="L279" s="161"/>
      <c r="M279" s="187">
        <f t="shared" si="46"/>
        <v>0.77190000000000003</v>
      </c>
      <c r="N279" s="162">
        <f t="shared" si="47"/>
        <v>0.66790000000000005</v>
      </c>
      <c r="O279" s="188">
        <f t="shared" si="48"/>
        <v>11</v>
      </c>
      <c r="P279" s="161"/>
      <c r="Q279" s="192">
        <f t="shared" si="51"/>
        <v>0.65300000000000002</v>
      </c>
      <c r="R279" s="174">
        <f t="shared" si="52"/>
        <v>271</v>
      </c>
      <c r="S279" s="174">
        <f t="shared" si="53"/>
        <v>0</v>
      </c>
      <c r="T279" s="175" t="str">
        <f t="shared" si="49"/>
        <v>cha22</v>
      </c>
      <c r="U279" s="193">
        <f t="shared" si="54"/>
        <v>1</v>
      </c>
      <c r="V279" s="148"/>
      <c r="W279" s="148"/>
      <c r="X279" s="148"/>
      <c r="Y279" s="148"/>
      <c r="Z279" s="148"/>
      <c r="AA279" s="148"/>
      <c r="AB279" s="148"/>
      <c r="AC279" s="148"/>
      <c r="AD279" s="148"/>
      <c r="AE279" s="148"/>
      <c r="AF279" s="148"/>
      <c r="AG279" s="148"/>
      <c r="AH279" s="148"/>
      <c r="AI279" s="148"/>
    </row>
    <row r="280" spans="1:35" s="145" customFormat="1" x14ac:dyDescent="0.2">
      <c r="A280" s="160">
        <v>439</v>
      </c>
      <c r="B280" s="144">
        <v>439035044</v>
      </c>
      <c r="C280" s="161" t="s">
        <v>41</v>
      </c>
      <c r="D280" s="144">
        <v>35</v>
      </c>
      <c r="E280" s="144">
        <v>44</v>
      </c>
      <c r="F280" s="161" t="s">
        <v>609</v>
      </c>
      <c r="G280" s="180" t="str">
        <f t="shared" si="44"/>
        <v/>
      </c>
      <c r="H280" s="181" t="str">
        <f t="shared" si="45"/>
        <v/>
      </c>
      <c r="I280" s="184">
        <v>1</v>
      </c>
      <c r="J280" s="176">
        <v>2</v>
      </c>
      <c r="K280" s="181">
        <f t="shared" si="50"/>
        <v>0.5</v>
      </c>
      <c r="L280" s="161"/>
      <c r="M280" s="187">
        <f t="shared" si="46"/>
        <v>0.81100000000000005</v>
      </c>
      <c r="N280" s="162">
        <f t="shared" si="47"/>
        <v>0.67620000000000002</v>
      </c>
      <c r="O280" s="188">
        <f t="shared" si="48"/>
        <v>12</v>
      </c>
      <c r="P280" s="161"/>
      <c r="Q280" s="192">
        <f t="shared" si="51"/>
        <v>0.81100000000000005</v>
      </c>
      <c r="R280" s="174">
        <f t="shared" si="52"/>
        <v>2</v>
      </c>
      <c r="S280" s="174">
        <f t="shared" si="53"/>
        <v>1</v>
      </c>
      <c r="T280" s="175" t="str">
        <f t="shared" si="49"/>
        <v>dist16</v>
      </c>
      <c r="U280" s="193">
        <f t="shared" si="54"/>
        <v>2</v>
      </c>
      <c r="V280" s="148"/>
      <c r="W280" s="148"/>
      <c r="X280" s="148"/>
      <c r="Y280" s="148"/>
      <c r="Z280" s="148"/>
      <c r="AA280" s="148"/>
      <c r="AB280" s="148"/>
      <c r="AC280" s="148"/>
      <c r="AD280" s="148"/>
      <c r="AE280" s="148"/>
      <c r="AF280" s="148"/>
      <c r="AG280" s="148"/>
      <c r="AH280" s="148"/>
      <c r="AI280" s="148"/>
    </row>
    <row r="281" spans="1:35" s="145" customFormat="1" x14ac:dyDescent="0.2">
      <c r="A281" s="160">
        <v>439</v>
      </c>
      <c r="B281" s="144">
        <v>439035073</v>
      </c>
      <c r="C281" s="161" t="s">
        <v>41</v>
      </c>
      <c r="D281" s="144">
        <v>35</v>
      </c>
      <c r="E281" s="144">
        <v>73</v>
      </c>
      <c r="F281" s="161" t="s">
        <v>639</v>
      </c>
      <c r="G281" s="180" t="str">
        <f t="shared" si="44"/>
        <v/>
      </c>
      <c r="H281" s="181" t="str">
        <f t="shared" si="45"/>
        <v/>
      </c>
      <c r="I281" s="184">
        <v>3</v>
      </c>
      <c r="J281" s="176">
        <v>5</v>
      </c>
      <c r="K281" s="181">
        <f t="shared" si="50"/>
        <v>0.6</v>
      </c>
      <c r="L281" s="161"/>
      <c r="M281" s="187">
        <f t="shared" si="46"/>
        <v>0.28010000000000002</v>
      </c>
      <c r="N281" s="162">
        <f t="shared" si="47"/>
        <v>0.27179999999999999</v>
      </c>
      <c r="O281" s="188">
        <f t="shared" si="48"/>
        <v>5</v>
      </c>
      <c r="P281" s="161"/>
      <c r="Q281" s="192">
        <f t="shared" si="51"/>
        <v>0.6</v>
      </c>
      <c r="R281" s="174">
        <f t="shared" si="52"/>
        <v>3</v>
      </c>
      <c r="S281" s="174">
        <f t="shared" si="53"/>
        <v>0</v>
      </c>
      <c r="T281" s="175" t="str">
        <f t="shared" si="49"/>
        <v>cha22</v>
      </c>
      <c r="U281" s="193">
        <f t="shared" si="54"/>
        <v>3</v>
      </c>
      <c r="V281" s="148"/>
      <c r="W281" s="148"/>
      <c r="X281" s="148"/>
      <c r="Y281" s="148"/>
      <c r="Z281" s="148"/>
      <c r="AA281" s="148"/>
      <c r="AB281" s="148"/>
      <c r="AC281" s="148"/>
      <c r="AD281" s="148"/>
      <c r="AE281" s="148"/>
      <c r="AF281" s="148"/>
      <c r="AG281" s="148"/>
      <c r="AH281" s="148"/>
      <c r="AI281" s="148"/>
    </row>
    <row r="282" spans="1:35" s="145" customFormat="1" x14ac:dyDescent="0.2">
      <c r="A282" s="160">
        <v>439</v>
      </c>
      <c r="B282" s="144">
        <v>439035133</v>
      </c>
      <c r="C282" s="161" t="s">
        <v>41</v>
      </c>
      <c r="D282" s="144">
        <v>35</v>
      </c>
      <c r="E282" s="144">
        <v>133</v>
      </c>
      <c r="F282" s="161" t="s">
        <v>698</v>
      </c>
      <c r="G282" s="180" t="str">
        <f t="shared" si="44"/>
        <v/>
      </c>
      <c r="H282" s="181" t="str">
        <f t="shared" si="45"/>
        <v/>
      </c>
      <c r="I282" s="184">
        <v>1</v>
      </c>
      <c r="J282" s="176">
        <v>1</v>
      </c>
      <c r="K282" s="181">
        <f t="shared" si="50"/>
        <v>1</v>
      </c>
      <c r="L282" s="161"/>
      <c r="M282" s="187">
        <f t="shared" si="46"/>
        <v>0.48459999999999998</v>
      </c>
      <c r="N282" s="162">
        <f t="shared" si="47"/>
        <v>0.37869999999999998</v>
      </c>
      <c r="O282" s="188">
        <f t="shared" si="48"/>
        <v>9</v>
      </c>
      <c r="P282" s="161"/>
      <c r="Q282" s="192">
        <f t="shared" si="51"/>
        <v>1</v>
      </c>
      <c r="R282" s="174">
        <f t="shared" si="52"/>
        <v>1</v>
      </c>
      <c r="S282" s="174">
        <f t="shared" si="53"/>
        <v>0</v>
      </c>
      <c r="T282" s="175" t="str">
        <f t="shared" si="49"/>
        <v>cha22</v>
      </c>
      <c r="U282" s="193">
        <f t="shared" si="54"/>
        <v>2</v>
      </c>
      <c r="V282" s="148"/>
      <c r="W282" s="148"/>
      <c r="X282" s="148"/>
      <c r="Y282" s="148"/>
      <c r="Z282" s="148"/>
      <c r="AA282" s="148"/>
      <c r="AB282" s="148"/>
      <c r="AC282" s="148"/>
      <c r="AD282" s="148"/>
      <c r="AE282" s="148"/>
      <c r="AF282" s="148"/>
      <c r="AG282" s="148"/>
      <c r="AH282" s="148"/>
      <c r="AI282" s="148"/>
    </row>
    <row r="283" spans="1:35" s="145" customFormat="1" x14ac:dyDescent="0.2">
      <c r="A283" s="160">
        <v>439</v>
      </c>
      <c r="B283" s="144">
        <v>439035165</v>
      </c>
      <c r="C283" s="161" t="s">
        <v>41</v>
      </c>
      <c r="D283" s="144">
        <v>35</v>
      </c>
      <c r="E283" s="144">
        <v>165</v>
      </c>
      <c r="F283" s="161" t="s">
        <v>731</v>
      </c>
      <c r="G283" s="180" t="str">
        <f t="shared" si="44"/>
        <v/>
      </c>
      <c r="H283" s="181" t="str">
        <f t="shared" si="45"/>
        <v/>
      </c>
      <c r="I283" s="184">
        <v>1</v>
      </c>
      <c r="J283" s="176">
        <v>1</v>
      </c>
      <c r="K283" s="181">
        <f t="shared" si="50"/>
        <v>1</v>
      </c>
      <c r="L283" s="161"/>
      <c r="M283" s="187">
        <f t="shared" si="46"/>
        <v>0.59970000000000001</v>
      </c>
      <c r="N283" s="162">
        <f t="shared" si="47"/>
        <v>0.53300000000000003</v>
      </c>
      <c r="O283" s="188">
        <f t="shared" si="48"/>
        <v>10</v>
      </c>
      <c r="P283" s="161"/>
      <c r="Q283" s="192">
        <f t="shared" si="51"/>
        <v>1</v>
      </c>
      <c r="R283" s="174">
        <f t="shared" si="52"/>
        <v>1</v>
      </c>
      <c r="S283" s="174">
        <f t="shared" si="53"/>
        <v>0</v>
      </c>
      <c r="T283" s="175" t="str">
        <f t="shared" si="49"/>
        <v>cha22</v>
      </c>
      <c r="U283" s="193">
        <f t="shared" si="54"/>
        <v>2</v>
      </c>
      <c r="V283" s="148"/>
      <c r="W283" s="148"/>
      <c r="X283" s="148"/>
      <c r="Y283" s="148"/>
      <c r="Z283" s="148"/>
      <c r="AA283" s="148"/>
      <c r="AB283" s="148"/>
      <c r="AC283" s="148"/>
      <c r="AD283" s="148"/>
      <c r="AE283" s="148"/>
      <c r="AF283" s="148"/>
      <c r="AG283" s="148"/>
      <c r="AH283" s="148"/>
      <c r="AI283" s="148"/>
    </row>
    <row r="284" spans="1:35" s="145" customFormat="1" x14ac:dyDescent="0.2">
      <c r="A284" s="160">
        <v>439</v>
      </c>
      <c r="B284" s="144">
        <v>439035244</v>
      </c>
      <c r="C284" s="161" t="s">
        <v>41</v>
      </c>
      <c r="D284" s="144">
        <v>35</v>
      </c>
      <c r="E284" s="144">
        <v>244</v>
      </c>
      <c r="F284" s="161" t="s">
        <v>810</v>
      </c>
      <c r="G284" s="180" t="str">
        <f t="shared" si="44"/>
        <v/>
      </c>
      <c r="H284" s="181" t="str">
        <f t="shared" si="45"/>
        <v/>
      </c>
      <c r="I284" s="184">
        <v>3</v>
      </c>
      <c r="J284" s="176">
        <v>6</v>
      </c>
      <c r="K284" s="181">
        <f t="shared" si="50"/>
        <v>0.5</v>
      </c>
      <c r="L284" s="161"/>
      <c r="M284" s="187">
        <f t="shared" si="46"/>
        <v>0.53569999999999995</v>
      </c>
      <c r="N284" s="162">
        <f t="shared" si="47"/>
        <v>0.53939999999999999</v>
      </c>
      <c r="O284" s="188">
        <f t="shared" si="48"/>
        <v>10</v>
      </c>
      <c r="P284" s="161"/>
      <c r="Q284" s="192">
        <f t="shared" si="51"/>
        <v>0.53939999999999999</v>
      </c>
      <c r="R284" s="174">
        <f t="shared" si="52"/>
        <v>3</v>
      </c>
      <c r="S284" s="174">
        <f t="shared" si="53"/>
        <v>0</v>
      </c>
      <c r="T284" s="175" t="str">
        <f t="shared" si="49"/>
        <v>dist22</v>
      </c>
      <c r="U284" s="193">
        <f t="shared" si="54"/>
        <v>2</v>
      </c>
      <c r="V284" s="148"/>
      <c r="W284" s="148"/>
      <c r="X284" s="148"/>
      <c r="Y284" s="148"/>
      <c r="Z284" s="148"/>
      <c r="AA284" s="148"/>
      <c r="AB284" s="148"/>
      <c r="AC284" s="148"/>
      <c r="AD284" s="148"/>
      <c r="AE284" s="148"/>
      <c r="AF284" s="148"/>
      <c r="AG284" s="148"/>
      <c r="AH284" s="148"/>
      <c r="AI284" s="148"/>
    </row>
    <row r="285" spans="1:35" s="145" customFormat="1" x14ac:dyDescent="0.2">
      <c r="A285" s="160">
        <v>439</v>
      </c>
      <c r="B285" s="144">
        <v>439035284</v>
      </c>
      <c r="C285" s="161" t="s">
        <v>41</v>
      </c>
      <c r="D285" s="144">
        <v>35</v>
      </c>
      <c r="E285" s="144">
        <v>284</v>
      </c>
      <c r="F285" s="161" t="s">
        <v>850</v>
      </c>
      <c r="G285" s="180" t="str">
        <f t="shared" si="44"/>
        <v/>
      </c>
      <c r="H285" s="181" t="str">
        <f t="shared" si="45"/>
        <v/>
      </c>
      <c r="I285" s="184">
        <v>2</v>
      </c>
      <c r="J285" s="176">
        <v>2</v>
      </c>
      <c r="K285" s="181">
        <f t="shared" si="50"/>
        <v>1</v>
      </c>
      <c r="L285" s="161"/>
      <c r="M285" s="187">
        <f t="shared" si="46"/>
        <v>0.24260000000000001</v>
      </c>
      <c r="N285" s="162">
        <f t="shared" si="47"/>
        <v>0.2117</v>
      </c>
      <c r="O285" s="188">
        <f t="shared" si="48"/>
        <v>5</v>
      </c>
      <c r="P285" s="161"/>
      <c r="Q285" s="192">
        <f t="shared" si="51"/>
        <v>1</v>
      </c>
      <c r="R285" s="174">
        <f t="shared" si="52"/>
        <v>2</v>
      </c>
      <c r="S285" s="174">
        <f t="shared" si="53"/>
        <v>0</v>
      </c>
      <c r="T285" s="175" t="str">
        <f t="shared" si="49"/>
        <v>cha22</v>
      </c>
      <c r="U285" s="193">
        <f t="shared" si="54"/>
        <v>3</v>
      </c>
      <c r="V285" s="148"/>
      <c r="W285" s="148"/>
      <c r="X285" s="148"/>
      <c r="Y285" s="148"/>
      <c r="Z285" s="148"/>
      <c r="AA285" s="148"/>
      <c r="AB285" s="148"/>
      <c r="AC285" s="148"/>
      <c r="AD285" s="148"/>
      <c r="AE285" s="148"/>
      <c r="AF285" s="148"/>
      <c r="AG285" s="148"/>
      <c r="AH285" s="148"/>
      <c r="AI285" s="148"/>
    </row>
    <row r="286" spans="1:35" s="145" customFormat="1" x14ac:dyDescent="0.2">
      <c r="A286" s="160">
        <v>440</v>
      </c>
      <c r="B286" s="144">
        <v>440149128</v>
      </c>
      <c r="C286" s="161" t="s">
        <v>42</v>
      </c>
      <c r="D286" s="144">
        <v>149</v>
      </c>
      <c r="E286" s="144">
        <v>128</v>
      </c>
      <c r="F286" s="161" t="s">
        <v>693</v>
      </c>
      <c r="G286" s="180" t="str">
        <f t="shared" si="44"/>
        <v>yes</v>
      </c>
      <c r="H286" s="181">
        <f t="shared" si="45"/>
        <v>0</v>
      </c>
      <c r="I286" s="184">
        <v>1</v>
      </c>
      <c r="J286" s="176">
        <v>3</v>
      </c>
      <c r="K286" s="181">
        <f t="shared" si="50"/>
        <v>0.33329999999999999</v>
      </c>
      <c r="L286" s="161"/>
      <c r="M286" s="187">
        <f t="shared" si="46"/>
        <v>0.49669999999999997</v>
      </c>
      <c r="N286" s="162">
        <f t="shared" si="47"/>
        <v>0.54890000000000005</v>
      </c>
      <c r="O286" s="188">
        <f t="shared" si="48"/>
        <v>10</v>
      </c>
      <c r="P286" s="161"/>
      <c r="Q286" s="192">
        <f t="shared" si="51"/>
        <v>0.33329999999999999</v>
      </c>
      <c r="R286" s="174">
        <f t="shared" si="52"/>
        <v>1</v>
      </c>
      <c r="S286" s="174">
        <f t="shared" si="53"/>
        <v>0</v>
      </c>
      <c r="T286" s="175" t="str">
        <f t="shared" si="49"/>
        <v>cha22</v>
      </c>
      <c r="U286" s="193">
        <f t="shared" si="54"/>
        <v>1</v>
      </c>
      <c r="V286" s="148"/>
      <c r="W286" s="148"/>
      <c r="X286" s="148"/>
      <c r="Y286" s="148"/>
      <c r="Z286" s="148"/>
      <c r="AA286" s="148"/>
      <c r="AB286" s="148"/>
      <c r="AC286" s="148"/>
      <c r="AD286" s="148"/>
      <c r="AE286" s="148"/>
      <c r="AF286" s="148"/>
      <c r="AG286" s="148"/>
      <c r="AH286" s="148"/>
      <c r="AI286" s="148"/>
    </row>
    <row r="287" spans="1:35" s="145" customFormat="1" x14ac:dyDescent="0.2">
      <c r="A287" s="160">
        <v>440</v>
      </c>
      <c r="B287" s="144">
        <v>440149149</v>
      </c>
      <c r="C287" s="161" t="s">
        <v>42</v>
      </c>
      <c r="D287" s="144">
        <v>149</v>
      </c>
      <c r="E287" s="144">
        <v>149</v>
      </c>
      <c r="F287" s="161" t="s">
        <v>715</v>
      </c>
      <c r="G287" s="180" t="str">
        <f t="shared" si="44"/>
        <v>yes</v>
      </c>
      <c r="H287" s="181">
        <f t="shared" si="45"/>
        <v>0.745</v>
      </c>
      <c r="I287" s="184">
        <v>248</v>
      </c>
      <c r="J287" s="176">
        <v>353</v>
      </c>
      <c r="K287" s="181">
        <f t="shared" si="50"/>
        <v>0.70250000000000001</v>
      </c>
      <c r="L287" s="161"/>
      <c r="M287" s="187">
        <f t="shared" si="46"/>
        <v>0.91359999999999997</v>
      </c>
      <c r="N287" s="162">
        <f t="shared" si="47"/>
        <v>0.81120000000000003</v>
      </c>
      <c r="O287" s="188">
        <f t="shared" si="48"/>
        <v>12</v>
      </c>
      <c r="P287" s="161"/>
      <c r="Q287" s="192">
        <f t="shared" si="51"/>
        <v>0.745</v>
      </c>
      <c r="R287" s="174">
        <f t="shared" si="52"/>
        <v>263</v>
      </c>
      <c r="S287" s="174">
        <f t="shared" si="53"/>
        <v>15</v>
      </c>
      <c r="T287" s="175" t="str">
        <f t="shared" si="49"/>
        <v>cha16</v>
      </c>
      <c r="U287" s="193">
        <f t="shared" si="54"/>
        <v>1</v>
      </c>
      <c r="V287" s="148"/>
      <c r="W287" s="148"/>
      <c r="X287" s="148"/>
      <c r="Y287" s="148"/>
      <c r="Z287" s="148"/>
      <c r="AA287" s="148"/>
      <c r="AB287" s="148"/>
      <c r="AC287" s="148"/>
      <c r="AD287" s="148"/>
      <c r="AE287" s="148"/>
      <c r="AF287" s="148"/>
      <c r="AG287" s="148"/>
      <c r="AH287" s="148"/>
      <c r="AI287" s="148"/>
    </row>
    <row r="288" spans="1:35" s="145" customFormat="1" x14ac:dyDescent="0.2">
      <c r="A288" s="160">
        <v>440</v>
      </c>
      <c r="B288" s="144">
        <v>440149160</v>
      </c>
      <c r="C288" s="161" t="s">
        <v>42</v>
      </c>
      <c r="D288" s="144">
        <v>149</v>
      </c>
      <c r="E288" s="144">
        <v>160</v>
      </c>
      <c r="F288" s="161" t="s">
        <v>726</v>
      </c>
      <c r="G288" s="180" t="str">
        <f t="shared" si="44"/>
        <v/>
      </c>
      <c r="H288" s="181" t="str">
        <f t="shared" si="45"/>
        <v/>
      </c>
      <c r="I288" s="184">
        <v>1</v>
      </c>
      <c r="J288" s="176">
        <v>2</v>
      </c>
      <c r="K288" s="181">
        <f t="shared" si="50"/>
        <v>0.5</v>
      </c>
      <c r="L288" s="161"/>
      <c r="M288" s="187">
        <f t="shared" si="46"/>
        <v>0.69840000000000002</v>
      </c>
      <c r="N288" s="162">
        <f t="shared" si="47"/>
        <v>0.65439999999999998</v>
      </c>
      <c r="O288" s="188">
        <f t="shared" si="48"/>
        <v>11</v>
      </c>
      <c r="P288" s="161"/>
      <c r="Q288" s="192">
        <f t="shared" si="51"/>
        <v>0.69840000000000002</v>
      </c>
      <c r="R288" s="174">
        <f t="shared" si="52"/>
        <v>1</v>
      </c>
      <c r="S288" s="174">
        <f t="shared" si="53"/>
        <v>0</v>
      </c>
      <c r="T288" s="175" t="str">
        <f t="shared" si="49"/>
        <v>dist16</v>
      </c>
      <c r="U288" s="193">
        <f t="shared" si="54"/>
        <v>2</v>
      </c>
      <c r="V288" s="148"/>
      <c r="W288" s="148"/>
      <c r="X288" s="148"/>
      <c r="Y288" s="148"/>
      <c r="Z288" s="148"/>
      <c r="AA288" s="148"/>
      <c r="AB288" s="148"/>
      <c r="AC288" s="148"/>
      <c r="AD288" s="148"/>
      <c r="AE288" s="148"/>
      <c r="AF288" s="148"/>
      <c r="AG288" s="148"/>
      <c r="AH288" s="148"/>
      <c r="AI288" s="148"/>
    </row>
    <row r="289" spans="1:35" s="145" customFormat="1" x14ac:dyDescent="0.2">
      <c r="A289" s="160">
        <v>440</v>
      </c>
      <c r="B289" s="144">
        <v>440149181</v>
      </c>
      <c r="C289" s="161" t="s">
        <v>42</v>
      </c>
      <c r="D289" s="144">
        <v>149</v>
      </c>
      <c r="E289" s="144">
        <v>181</v>
      </c>
      <c r="F289" s="161" t="s">
        <v>747</v>
      </c>
      <c r="G289" s="180" t="str">
        <f t="shared" si="44"/>
        <v>yes</v>
      </c>
      <c r="H289" s="181">
        <f t="shared" si="45"/>
        <v>0.57140000000000002</v>
      </c>
      <c r="I289" s="184">
        <v>7</v>
      </c>
      <c r="J289" s="176">
        <v>23</v>
      </c>
      <c r="K289" s="181">
        <f t="shared" si="50"/>
        <v>0.30430000000000001</v>
      </c>
      <c r="L289" s="161"/>
      <c r="M289" s="187">
        <f t="shared" si="46"/>
        <v>0.46789999999999998</v>
      </c>
      <c r="N289" s="162">
        <f t="shared" si="47"/>
        <v>0.4466</v>
      </c>
      <c r="O289" s="188">
        <f t="shared" si="48"/>
        <v>9</v>
      </c>
      <c r="P289" s="161"/>
      <c r="Q289" s="192">
        <f t="shared" si="51"/>
        <v>0.57140000000000002</v>
      </c>
      <c r="R289" s="174">
        <f t="shared" si="52"/>
        <v>13</v>
      </c>
      <c r="S289" s="174">
        <f t="shared" si="53"/>
        <v>6</v>
      </c>
      <c r="T289" s="175" t="str">
        <f t="shared" si="49"/>
        <v>cha16</v>
      </c>
      <c r="U289" s="193">
        <f t="shared" si="54"/>
        <v>1</v>
      </c>
      <c r="V289" s="148"/>
      <c r="W289" s="148"/>
      <c r="X289" s="148"/>
      <c r="Y289" s="148"/>
      <c r="Z289" s="148"/>
      <c r="AA289" s="148"/>
      <c r="AB289" s="148"/>
      <c r="AC289" s="148"/>
      <c r="AD289" s="148"/>
      <c r="AE289" s="148"/>
      <c r="AF289" s="148"/>
      <c r="AG289" s="148"/>
      <c r="AH289" s="148"/>
      <c r="AI289" s="148"/>
    </row>
    <row r="290" spans="1:35" s="145" customFormat="1" x14ac:dyDescent="0.2">
      <c r="A290" s="160">
        <v>440</v>
      </c>
      <c r="B290" s="144">
        <v>440149211</v>
      </c>
      <c r="C290" s="161" t="s">
        <v>42</v>
      </c>
      <c r="D290" s="144">
        <v>149</v>
      </c>
      <c r="E290" s="144">
        <v>211</v>
      </c>
      <c r="F290" s="161" t="s">
        <v>777</v>
      </c>
      <c r="G290" s="180" t="str">
        <f t="shared" si="44"/>
        <v>yes</v>
      </c>
      <c r="H290" s="181">
        <f t="shared" si="45"/>
        <v>1</v>
      </c>
      <c r="I290" s="184">
        <v>0</v>
      </c>
      <c r="J290" s="176">
        <v>1</v>
      </c>
      <c r="K290" s="181">
        <f t="shared" si="50"/>
        <v>0</v>
      </c>
      <c r="L290" s="161"/>
      <c r="M290" s="187">
        <f t="shared" si="46"/>
        <v>0.16800000000000001</v>
      </c>
      <c r="N290" s="162">
        <f t="shared" si="47"/>
        <v>0.20200000000000001</v>
      </c>
      <c r="O290" s="188">
        <f t="shared" si="48"/>
        <v>4</v>
      </c>
      <c r="P290" s="161"/>
      <c r="Q290" s="192">
        <f t="shared" si="51"/>
        <v>1</v>
      </c>
      <c r="R290" s="174">
        <f t="shared" si="52"/>
        <v>1</v>
      </c>
      <c r="S290" s="174">
        <f t="shared" si="53"/>
        <v>1</v>
      </c>
      <c r="T290" s="175" t="str">
        <f t="shared" si="49"/>
        <v>cha16</v>
      </c>
      <c r="U290" s="193">
        <f t="shared" si="54"/>
        <v>1</v>
      </c>
      <c r="V290" s="148"/>
      <c r="W290" s="148"/>
      <c r="X290" s="148"/>
      <c r="Y290" s="148"/>
      <c r="Z290" s="148"/>
      <c r="AA290" s="148"/>
      <c r="AB290" s="148"/>
      <c r="AC290" s="148"/>
      <c r="AD290" s="148"/>
      <c r="AE290" s="148"/>
      <c r="AF290" s="148"/>
      <c r="AG290" s="148"/>
      <c r="AH290" s="148"/>
      <c r="AI290" s="148"/>
    </row>
    <row r="291" spans="1:35" s="145" customFormat="1" x14ac:dyDescent="0.2">
      <c r="A291" s="160">
        <v>440</v>
      </c>
      <c r="B291" s="144">
        <v>440149745</v>
      </c>
      <c r="C291" s="161" t="s">
        <v>42</v>
      </c>
      <c r="D291" s="144">
        <v>149</v>
      </c>
      <c r="E291" s="144">
        <v>745</v>
      </c>
      <c r="F291" s="161" t="s">
        <v>958</v>
      </c>
      <c r="G291" s="180" t="str">
        <f t="shared" si="44"/>
        <v/>
      </c>
      <c r="H291" s="181" t="str">
        <f t="shared" si="45"/>
        <v/>
      </c>
      <c r="I291" s="184">
        <v>0</v>
      </c>
      <c r="J291" s="176">
        <v>1</v>
      </c>
      <c r="K291" s="181">
        <f t="shared" si="50"/>
        <v>0</v>
      </c>
      <c r="L291" s="161"/>
      <c r="M291" s="187">
        <f t="shared" si="46"/>
        <v>0.1108</v>
      </c>
      <c r="N291" s="162">
        <f t="shared" si="47"/>
        <v>0.14460000000000001</v>
      </c>
      <c r="O291" s="188">
        <f t="shared" si="48"/>
        <v>3</v>
      </c>
      <c r="P291" s="161"/>
      <c r="Q291" s="192">
        <f t="shared" si="51"/>
        <v>0</v>
      </c>
      <c r="R291" s="174">
        <f t="shared" si="52"/>
        <v>0</v>
      </c>
      <c r="S291" s="174">
        <f t="shared" si="53"/>
        <v>0</v>
      </c>
      <c r="T291" s="175" t="str">
        <f t="shared" si="49"/>
        <v>cha22</v>
      </c>
      <c r="U291" s="193">
        <f t="shared" si="54"/>
        <v>3</v>
      </c>
      <c r="V291" s="148"/>
      <c r="W291" s="148"/>
      <c r="X291" s="148"/>
      <c r="Y291" s="148"/>
      <c r="Z291" s="148"/>
      <c r="AA291" s="148"/>
      <c r="AB291" s="148"/>
      <c r="AC291" s="148"/>
      <c r="AD291" s="148"/>
      <c r="AE291" s="148"/>
      <c r="AF291" s="148"/>
      <c r="AG291" s="148"/>
      <c r="AH291" s="148"/>
      <c r="AI291" s="148"/>
    </row>
    <row r="292" spans="1:35" s="145" customFormat="1" x14ac:dyDescent="0.2">
      <c r="A292" s="160">
        <v>441</v>
      </c>
      <c r="B292" s="144">
        <v>441281005</v>
      </c>
      <c r="C292" s="161" t="s">
        <v>43</v>
      </c>
      <c r="D292" s="144">
        <v>281</v>
      </c>
      <c r="E292" s="144">
        <v>5</v>
      </c>
      <c r="F292" s="161" t="s">
        <v>568</v>
      </c>
      <c r="G292" s="180" t="str">
        <f t="shared" si="44"/>
        <v/>
      </c>
      <c r="H292" s="181" t="str">
        <f t="shared" si="45"/>
        <v/>
      </c>
      <c r="I292" s="184">
        <v>1</v>
      </c>
      <c r="J292" s="176">
        <v>1</v>
      </c>
      <c r="K292" s="181">
        <f t="shared" si="50"/>
        <v>1</v>
      </c>
      <c r="L292" s="161"/>
      <c r="M292" s="187">
        <f t="shared" si="46"/>
        <v>0.3332</v>
      </c>
      <c r="N292" s="162">
        <f t="shared" si="47"/>
        <v>0.37569999999999998</v>
      </c>
      <c r="O292" s="188">
        <f t="shared" si="48"/>
        <v>7</v>
      </c>
      <c r="P292" s="161"/>
      <c r="Q292" s="192">
        <f t="shared" si="51"/>
        <v>1</v>
      </c>
      <c r="R292" s="174">
        <f t="shared" si="52"/>
        <v>1</v>
      </c>
      <c r="S292" s="174">
        <f t="shared" si="53"/>
        <v>0</v>
      </c>
      <c r="T292" s="175" t="str">
        <f t="shared" si="49"/>
        <v>cha22</v>
      </c>
      <c r="U292" s="193">
        <f t="shared" si="54"/>
        <v>3</v>
      </c>
      <c r="V292" s="148"/>
      <c r="W292" s="148"/>
      <c r="X292" s="148"/>
      <c r="Y292" s="148"/>
      <c r="Z292" s="148"/>
      <c r="AA292" s="148"/>
      <c r="AB292" s="148"/>
      <c r="AC292" s="148"/>
      <c r="AD292" s="148"/>
      <c r="AE292" s="148"/>
      <c r="AF292" s="148"/>
      <c r="AG292" s="148"/>
      <c r="AH292" s="148"/>
      <c r="AI292" s="148"/>
    </row>
    <row r="293" spans="1:35" s="145" customFormat="1" x14ac:dyDescent="0.2">
      <c r="A293" s="160">
        <v>441</v>
      </c>
      <c r="B293" s="144">
        <v>441281024</v>
      </c>
      <c r="C293" s="161" t="s">
        <v>43</v>
      </c>
      <c r="D293" s="144">
        <v>281</v>
      </c>
      <c r="E293" s="144">
        <v>24</v>
      </c>
      <c r="F293" s="161" t="s">
        <v>588</v>
      </c>
      <c r="G293" s="180" t="str">
        <f t="shared" si="44"/>
        <v/>
      </c>
      <c r="H293" s="181" t="str">
        <f t="shared" si="45"/>
        <v/>
      </c>
      <c r="I293" s="184">
        <v>2</v>
      </c>
      <c r="J293" s="176">
        <v>2</v>
      </c>
      <c r="K293" s="181">
        <f t="shared" si="50"/>
        <v>1</v>
      </c>
      <c r="L293" s="161"/>
      <c r="M293" s="187">
        <f t="shared" si="46"/>
        <v>0.21820000000000001</v>
      </c>
      <c r="N293" s="162">
        <f t="shared" si="47"/>
        <v>0.2364</v>
      </c>
      <c r="O293" s="188">
        <f t="shared" si="48"/>
        <v>4</v>
      </c>
      <c r="P293" s="161"/>
      <c r="Q293" s="192">
        <f t="shared" si="51"/>
        <v>1</v>
      </c>
      <c r="R293" s="174">
        <f t="shared" si="52"/>
        <v>2</v>
      </c>
      <c r="S293" s="174">
        <f t="shared" si="53"/>
        <v>0</v>
      </c>
      <c r="T293" s="175" t="str">
        <f t="shared" si="49"/>
        <v>cha22</v>
      </c>
      <c r="U293" s="193">
        <f t="shared" si="54"/>
        <v>3</v>
      </c>
      <c r="V293" s="148"/>
      <c r="W293" s="148"/>
      <c r="X293" s="148"/>
      <c r="Y293" s="148"/>
      <c r="Z293" s="148"/>
      <c r="AA293" s="148"/>
      <c r="AB293" s="148"/>
      <c r="AC293" s="148"/>
      <c r="AD293" s="148"/>
      <c r="AE293" s="148"/>
      <c r="AF293" s="148"/>
      <c r="AG293" s="148"/>
      <c r="AH293" s="148"/>
      <c r="AI293" s="148"/>
    </row>
    <row r="294" spans="1:35" s="145" customFormat="1" x14ac:dyDescent="0.2">
      <c r="A294" s="160">
        <v>441</v>
      </c>
      <c r="B294" s="144">
        <v>441281061</v>
      </c>
      <c r="C294" s="161" t="s">
        <v>43</v>
      </c>
      <c r="D294" s="144">
        <v>281</v>
      </c>
      <c r="E294" s="144">
        <v>61</v>
      </c>
      <c r="F294" s="161" t="s">
        <v>627</v>
      </c>
      <c r="G294" s="180" t="str">
        <f t="shared" si="44"/>
        <v>yes</v>
      </c>
      <c r="H294" s="181">
        <f t="shared" si="45"/>
        <v>0.6</v>
      </c>
      <c r="I294" s="184">
        <v>4</v>
      </c>
      <c r="J294" s="176">
        <v>4</v>
      </c>
      <c r="K294" s="181">
        <f t="shared" si="50"/>
        <v>1</v>
      </c>
      <c r="L294" s="161"/>
      <c r="M294" s="187">
        <f t="shared" si="46"/>
        <v>0.67469999999999997</v>
      </c>
      <c r="N294" s="162">
        <f t="shared" si="47"/>
        <v>0.60419999999999996</v>
      </c>
      <c r="O294" s="188">
        <f t="shared" si="48"/>
        <v>10</v>
      </c>
      <c r="P294" s="161"/>
      <c r="Q294" s="192">
        <f t="shared" si="51"/>
        <v>1</v>
      </c>
      <c r="R294" s="174">
        <f t="shared" si="52"/>
        <v>4</v>
      </c>
      <c r="S294" s="174">
        <f t="shared" si="53"/>
        <v>0</v>
      </c>
      <c r="T294" s="175" t="str">
        <f t="shared" si="49"/>
        <v>cha22</v>
      </c>
      <c r="U294" s="193">
        <f t="shared" si="54"/>
        <v>1</v>
      </c>
      <c r="V294" s="148"/>
      <c r="W294" s="148"/>
      <c r="X294" s="148"/>
      <c r="Y294" s="148"/>
      <c r="Z294" s="148"/>
      <c r="AA294" s="148"/>
      <c r="AB294" s="148"/>
      <c r="AC294" s="148"/>
      <c r="AD294" s="148"/>
      <c r="AE294" s="148"/>
      <c r="AF294" s="148"/>
      <c r="AG294" s="148"/>
      <c r="AH294" s="148"/>
      <c r="AI294" s="148"/>
    </row>
    <row r="295" spans="1:35" s="145" customFormat="1" x14ac:dyDescent="0.2">
      <c r="A295" s="160">
        <v>441</v>
      </c>
      <c r="B295" s="144">
        <v>441281087</v>
      </c>
      <c r="C295" s="161" t="s">
        <v>43</v>
      </c>
      <c r="D295" s="144">
        <v>281</v>
      </c>
      <c r="E295" s="144">
        <v>87</v>
      </c>
      <c r="F295" s="161" t="s">
        <v>653</v>
      </c>
      <c r="G295" s="180" t="str">
        <f t="shared" si="44"/>
        <v>yes</v>
      </c>
      <c r="H295" s="181">
        <f t="shared" si="45"/>
        <v>1</v>
      </c>
      <c r="I295" s="184">
        <v>1</v>
      </c>
      <c r="J295" s="176">
        <v>2</v>
      </c>
      <c r="K295" s="181">
        <f t="shared" si="50"/>
        <v>0.5</v>
      </c>
      <c r="L295" s="161"/>
      <c r="M295" s="187">
        <f t="shared" si="46"/>
        <v>0.2056</v>
      </c>
      <c r="N295" s="162">
        <f t="shared" si="47"/>
        <v>0.24460000000000001</v>
      </c>
      <c r="O295" s="188">
        <f t="shared" si="48"/>
        <v>5</v>
      </c>
      <c r="P295" s="161"/>
      <c r="Q295" s="192">
        <f t="shared" si="51"/>
        <v>1</v>
      </c>
      <c r="R295" s="174">
        <f t="shared" si="52"/>
        <v>2</v>
      </c>
      <c r="S295" s="174">
        <f t="shared" si="53"/>
        <v>1</v>
      </c>
      <c r="T295" s="175" t="str">
        <f t="shared" si="49"/>
        <v>cha16</v>
      </c>
      <c r="U295" s="193">
        <f t="shared" si="54"/>
        <v>1</v>
      </c>
      <c r="V295" s="148"/>
      <c r="W295" s="148"/>
      <c r="X295" s="148"/>
      <c r="Y295" s="148"/>
      <c r="Z295" s="148"/>
      <c r="AA295" s="148"/>
      <c r="AB295" s="148"/>
      <c r="AC295" s="148"/>
      <c r="AD295" s="148"/>
      <c r="AE295" s="148"/>
      <c r="AF295" s="148"/>
      <c r="AG295" s="148"/>
      <c r="AH295" s="148"/>
      <c r="AI295" s="148"/>
    </row>
    <row r="296" spans="1:35" s="145" customFormat="1" x14ac:dyDescent="0.2">
      <c r="A296" s="160">
        <v>441</v>
      </c>
      <c r="B296" s="144">
        <v>441281137</v>
      </c>
      <c r="C296" s="161" t="s">
        <v>43</v>
      </c>
      <c r="D296" s="144">
        <v>281</v>
      </c>
      <c r="E296" s="144">
        <v>137</v>
      </c>
      <c r="F296" s="161" t="s">
        <v>702</v>
      </c>
      <c r="G296" s="180" t="str">
        <f t="shared" si="44"/>
        <v/>
      </c>
      <c r="H296" s="181" t="str">
        <f t="shared" si="45"/>
        <v/>
      </c>
      <c r="I296" s="184">
        <v>3</v>
      </c>
      <c r="J296" s="176">
        <v>3</v>
      </c>
      <c r="K296" s="181">
        <f t="shared" si="50"/>
        <v>1</v>
      </c>
      <c r="L296" s="161"/>
      <c r="M296" s="187">
        <f t="shared" si="46"/>
        <v>0.80330000000000001</v>
      </c>
      <c r="N296" s="162">
        <f t="shared" si="47"/>
        <v>0.77949999999999997</v>
      </c>
      <c r="O296" s="188">
        <f t="shared" si="48"/>
        <v>12</v>
      </c>
      <c r="P296" s="161"/>
      <c r="Q296" s="192">
        <f t="shared" si="51"/>
        <v>1</v>
      </c>
      <c r="R296" s="174">
        <f t="shared" si="52"/>
        <v>3</v>
      </c>
      <c r="S296" s="174">
        <f t="shared" si="53"/>
        <v>0</v>
      </c>
      <c r="T296" s="175" t="str">
        <f t="shared" si="49"/>
        <v>cha22</v>
      </c>
      <c r="U296" s="193">
        <f t="shared" si="54"/>
        <v>2</v>
      </c>
      <c r="V296" s="148"/>
      <c r="W296" s="148"/>
      <c r="X296" s="148"/>
      <c r="Y296" s="148"/>
      <c r="Z296" s="148"/>
      <c r="AA296" s="148"/>
      <c r="AB296" s="148"/>
      <c r="AC296" s="148"/>
      <c r="AD296" s="148"/>
      <c r="AE296" s="148"/>
      <c r="AF296" s="148"/>
      <c r="AG296" s="148"/>
      <c r="AH296" s="148"/>
      <c r="AI296" s="148"/>
    </row>
    <row r="297" spans="1:35" s="145" customFormat="1" x14ac:dyDescent="0.2">
      <c r="A297" s="160">
        <v>441</v>
      </c>
      <c r="B297" s="144">
        <v>441281159</v>
      </c>
      <c r="C297" s="161" t="s">
        <v>43</v>
      </c>
      <c r="D297" s="144">
        <v>281</v>
      </c>
      <c r="E297" s="144">
        <v>159</v>
      </c>
      <c r="F297" s="161" t="s">
        <v>725</v>
      </c>
      <c r="G297" s="180" t="str">
        <f t="shared" si="44"/>
        <v>yes</v>
      </c>
      <c r="H297" s="181">
        <f t="shared" si="45"/>
        <v>1</v>
      </c>
      <c r="I297" s="184">
        <v>1</v>
      </c>
      <c r="J297" s="176">
        <v>1</v>
      </c>
      <c r="K297" s="181">
        <f t="shared" si="50"/>
        <v>1</v>
      </c>
      <c r="L297" s="161"/>
      <c r="M297" s="187">
        <f t="shared" si="46"/>
        <v>5.2699999999999997E-2</v>
      </c>
      <c r="N297" s="162">
        <f t="shared" si="47"/>
        <v>0.11609999999999999</v>
      </c>
      <c r="O297" s="188">
        <f t="shared" si="48"/>
        <v>2</v>
      </c>
      <c r="P297" s="161"/>
      <c r="Q297" s="192">
        <f t="shared" si="51"/>
        <v>1</v>
      </c>
      <c r="R297" s="174">
        <f t="shared" si="52"/>
        <v>1</v>
      </c>
      <c r="S297" s="174">
        <f t="shared" si="53"/>
        <v>0</v>
      </c>
      <c r="T297" s="175" t="str">
        <f t="shared" si="49"/>
        <v>cha16</v>
      </c>
      <c r="U297" s="193">
        <f t="shared" si="54"/>
        <v>1</v>
      </c>
      <c r="V297" s="148"/>
      <c r="W297" s="148"/>
      <c r="X297" s="148"/>
      <c r="Y297" s="148"/>
      <c r="Z297" s="148"/>
      <c r="AA297" s="148"/>
      <c r="AB297" s="148"/>
      <c r="AC297" s="148"/>
      <c r="AD297" s="148"/>
      <c r="AE297" s="148"/>
      <c r="AF297" s="148"/>
      <c r="AG297" s="148"/>
      <c r="AH297" s="148"/>
      <c r="AI297" s="148"/>
    </row>
    <row r="298" spans="1:35" s="145" customFormat="1" x14ac:dyDescent="0.2">
      <c r="A298" s="160">
        <v>441</v>
      </c>
      <c r="B298" s="144">
        <v>441281161</v>
      </c>
      <c r="C298" s="161" t="s">
        <v>43</v>
      </c>
      <c r="D298" s="144">
        <v>281</v>
      </c>
      <c r="E298" s="144">
        <v>161</v>
      </c>
      <c r="F298" s="161" t="s">
        <v>727</v>
      </c>
      <c r="G298" s="180" t="str">
        <f t="shared" si="44"/>
        <v/>
      </c>
      <c r="H298" s="181" t="str">
        <f t="shared" si="45"/>
        <v/>
      </c>
      <c r="I298" s="184">
        <v>2</v>
      </c>
      <c r="J298" s="176">
        <v>4</v>
      </c>
      <c r="K298" s="181">
        <f t="shared" si="50"/>
        <v>0.5</v>
      </c>
      <c r="L298" s="161"/>
      <c r="M298" s="187">
        <f t="shared" si="46"/>
        <v>0.3448</v>
      </c>
      <c r="N298" s="162">
        <f t="shared" si="47"/>
        <v>0.34520000000000001</v>
      </c>
      <c r="O298" s="188">
        <f t="shared" si="48"/>
        <v>6</v>
      </c>
      <c r="P298" s="161"/>
      <c r="Q298" s="192">
        <f t="shared" si="51"/>
        <v>0.5</v>
      </c>
      <c r="R298" s="174">
        <f t="shared" si="52"/>
        <v>2</v>
      </c>
      <c r="S298" s="174">
        <f t="shared" si="53"/>
        <v>0</v>
      </c>
      <c r="T298" s="175" t="str">
        <f t="shared" si="49"/>
        <v>cha22</v>
      </c>
      <c r="U298" s="193">
        <f t="shared" si="54"/>
        <v>3</v>
      </c>
      <c r="V298" s="148"/>
      <c r="W298" s="148"/>
      <c r="X298" s="148"/>
      <c r="Y298" s="148"/>
      <c r="Z298" s="148"/>
      <c r="AA298" s="148"/>
      <c r="AB298" s="148"/>
      <c r="AC298" s="148"/>
      <c r="AD298" s="148"/>
      <c r="AE298" s="148"/>
      <c r="AF298" s="148"/>
      <c r="AG298" s="148"/>
      <c r="AH298" s="148"/>
      <c r="AI298" s="148"/>
    </row>
    <row r="299" spans="1:35" s="145" customFormat="1" x14ac:dyDescent="0.2">
      <c r="A299" s="160">
        <v>441</v>
      </c>
      <c r="B299" s="144">
        <v>441281191</v>
      </c>
      <c r="C299" s="161" t="s">
        <v>43</v>
      </c>
      <c r="D299" s="144">
        <v>281</v>
      </c>
      <c r="E299" s="144">
        <v>191</v>
      </c>
      <c r="F299" s="161" t="s">
        <v>757</v>
      </c>
      <c r="G299" s="180" t="str">
        <f t="shared" si="44"/>
        <v/>
      </c>
      <c r="H299" s="181" t="str">
        <f t="shared" si="45"/>
        <v/>
      </c>
      <c r="I299" s="184">
        <v>0</v>
      </c>
      <c r="J299" s="176">
        <v>3</v>
      </c>
      <c r="K299" s="181">
        <f t="shared" si="50"/>
        <v>0</v>
      </c>
      <c r="L299" s="161"/>
      <c r="M299" s="187">
        <f t="shared" si="46"/>
        <v>0.26550000000000001</v>
      </c>
      <c r="N299" s="162">
        <f t="shared" si="47"/>
        <v>0.36009999999999998</v>
      </c>
      <c r="O299" s="188">
        <f t="shared" si="48"/>
        <v>6</v>
      </c>
      <c r="P299" s="161"/>
      <c r="Q299" s="192">
        <f t="shared" si="51"/>
        <v>0</v>
      </c>
      <c r="R299" s="174">
        <f t="shared" si="52"/>
        <v>0</v>
      </c>
      <c r="S299" s="174">
        <f t="shared" si="53"/>
        <v>0</v>
      </c>
      <c r="T299" s="175" t="str">
        <f t="shared" si="49"/>
        <v>cha22</v>
      </c>
      <c r="U299" s="193">
        <f t="shared" si="54"/>
        <v>3</v>
      </c>
      <c r="V299" s="148"/>
      <c r="W299" s="148"/>
      <c r="X299" s="148"/>
      <c r="Y299" s="148"/>
      <c r="Z299" s="148"/>
      <c r="AA299" s="148"/>
      <c r="AB299" s="148"/>
      <c r="AC299" s="148"/>
      <c r="AD299" s="148"/>
      <c r="AE299" s="148"/>
      <c r="AF299" s="148"/>
      <c r="AG299" s="148"/>
      <c r="AH299" s="148"/>
      <c r="AI299" s="148"/>
    </row>
    <row r="300" spans="1:35" s="145" customFormat="1" x14ac:dyDescent="0.2">
      <c r="A300" s="160">
        <v>441</v>
      </c>
      <c r="B300" s="144">
        <v>441281227</v>
      </c>
      <c r="C300" s="161" t="s">
        <v>43</v>
      </c>
      <c r="D300" s="144">
        <v>281</v>
      </c>
      <c r="E300" s="144">
        <v>227</v>
      </c>
      <c r="F300" s="161" t="s">
        <v>793</v>
      </c>
      <c r="G300" s="180" t="str">
        <f t="shared" si="44"/>
        <v/>
      </c>
      <c r="H300" s="181" t="str">
        <f t="shared" si="45"/>
        <v/>
      </c>
      <c r="I300" s="184">
        <v>1</v>
      </c>
      <c r="J300" s="176">
        <v>1</v>
      </c>
      <c r="K300" s="181">
        <f t="shared" si="50"/>
        <v>1</v>
      </c>
      <c r="L300" s="161"/>
      <c r="M300" s="187">
        <f t="shared" si="46"/>
        <v>0.45500000000000002</v>
      </c>
      <c r="N300" s="162">
        <f t="shared" si="47"/>
        <v>0.4879</v>
      </c>
      <c r="O300" s="188">
        <f t="shared" si="48"/>
        <v>9</v>
      </c>
      <c r="P300" s="161"/>
      <c r="Q300" s="192">
        <f t="shared" si="51"/>
        <v>1</v>
      </c>
      <c r="R300" s="174">
        <f t="shared" si="52"/>
        <v>1</v>
      </c>
      <c r="S300" s="174">
        <f t="shared" si="53"/>
        <v>0</v>
      </c>
      <c r="T300" s="175" t="str">
        <f t="shared" si="49"/>
        <v>cha22</v>
      </c>
      <c r="U300" s="193">
        <f t="shared" si="54"/>
        <v>2</v>
      </c>
      <c r="V300" s="148"/>
      <c r="W300" s="148"/>
      <c r="X300" s="148"/>
      <c r="Y300" s="148"/>
      <c r="Z300" s="148"/>
      <c r="AA300" s="148"/>
      <c r="AB300" s="148"/>
      <c r="AC300" s="148"/>
      <c r="AD300" s="148"/>
      <c r="AE300" s="148"/>
      <c r="AF300" s="148"/>
      <c r="AG300" s="148"/>
      <c r="AH300" s="148"/>
      <c r="AI300" s="148"/>
    </row>
    <row r="301" spans="1:35" s="145" customFormat="1" x14ac:dyDescent="0.2">
      <c r="A301" s="160">
        <v>441</v>
      </c>
      <c r="B301" s="144">
        <v>441281281</v>
      </c>
      <c r="C301" s="161" t="s">
        <v>43</v>
      </c>
      <c r="D301" s="144">
        <v>281</v>
      </c>
      <c r="E301" s="144">
        <v>281</v>
      </c>
      <c r="F301" s="161" t="s">
        <v>847</v>
      </c>
      <c r="G301" s="180" t="str">
        <f t="shared" si="44"/>
        <v>yes</v>
      </c>
      <c r="H301" s="181">
        <f t="shared" si="45"/>
        <v>0.57750000000000001</v>
      </c>
      <c r="I301" s="184">
        <v>803</v>
      </c>
      <c r="J301" s="176">
        <v>1532</v>
      </c>
      <c r="K301" s="181">
        <f t="shared" si="50"/>
        <v>0.5242</v>
      </c>
      <c r="L301" s="161"/>
      <c r="M301" s="187">
        <f t="shared" si="46"/>
        <v>0.82499999999999996</v>
      </c>
      <c r="N301" s="162">
        <f t="shared" si="47"/>
        <v>0.79530000000000001</v>
      </c>
      <c r="O301" s="188">
        <f t="shared" si="48"/>
        <v>12</v>
      </c>
      <c r="P301" s="161"/>
      <c r="Q301" s="192">
        <f t="shared" si="51"/>
        <v>0.57750000000000001</v>
      </c>
      <c r="R301" s="174">
        <f t="shared" si="52"/>
        <v>885</v>
      </c>
      <c r="S301" s="174">
        <f t="shared" si="53"/>
        <v>82</v>
      </c>
      <c r="T301" s="175" t="str">
        <f t="shared" si="49"/>
        <v>cha16</v>
      </c>
      <c r="U301" s="193">
        <f t="shared" si="54"/>
        <v>1</v>
      </c>
      <c r="V301" s="148"/>
      <c r="W301" s="148"/>
      <c r="X301" s="148"/>
      <c r="Y301" s="148"/>
      <c r="Z301" s="148"/>
      <c r="AA301" s="148"/>
      <c r="AB301" s="148"/>
      <c r="AC301" s="148"/>
      <c r="AD301" s="148"/>
      <c r="AE301" s="148"/>
      <c r="AF301" s="148"/>
      <c r="AG301" s="148"/>
      <c r="AH301" s="148"/>
      <c r="AI301" s="148"/>
    </row>
    <row r="302" spans="1:35" s="145" customFormat="1" x14ac:dyDescent="0.2">
      <c r="A302" s="160">
        <v>441</v>
      </c>
      <c r="B302" s="144">
        <v>441281325</v>
      </c>
      <c r="C302" s="161" t="s">
        <v>43</v>
      </c>
      <c r="D302" s="144">
        <v>281</v>
      </c>
      <c r="E302" s="144">
        <v>325</v>
      </c>
      <c r="F302" s="161" t="s">
        <v>891</v>
      </c>
      <c r="G302" s="180" t="str">
        <f t="shared" si="44"/>
        <v/>
      </c>
      <c r="H302" s="181" t="str">
        <f t="shared" si="45"/>
        <v/>
      </c>
      <c r="I302" s="184">
        <v>0</v>
      </c>
      <c r="J302" s="176">
        <v>1</v>
      </c>
      <c r="K302" s="181">
        <f t="shared" si="50"/>
        <v>0</v>
      </c>
      <c r="L302" s="161"/>
      <c r="M302" s="187">
        <f t="shared" si="46"/>
        <v>0.4148</v>
      </c>
      <c r="N302" s="162">
        <f t="shared" si="47"/>
        <v>0.44159999999999999</v>
      </c>
      <c r="O302" s="188">
        <f t="shared" si="48"/>
        <v>8</v>
      </c>
      <c r="P302" s="161"/>
      <c r="Q302" s="192">
        <f t="shared" si="51"/>
        <v>0</v>
      </c>
      <c r="R302" s="174">
        <f t="shared" si="52"/>
        <v>0</v>
      </c>
      <c r="S302" s="174">
        <f t="shared" si="53"/>
        <v>0</v>
      </c>
      <c r="T302" s="175" t="str">
        <f t="shared" si="49"/>
        <v>cha22</v>
      </c>
      <c r="U302" s="193">
        <f t="shared" si="54"/>
        <v>3</v>
      </c>
      <c r="V302" s="148"/>
      <c r="W302" s="148"/>
      <c r="X302" s="148"/>
      <c r="Y302" s="148"/>
      <c r="Z302" s="148"/>
      <c r="AA302" s="148"/>
      <c r="AB302" s="148"/>
      <c r="AC302" s="148"/>
      <c r="AD302" s="148"/>
      <c r="AE302" s="148"/>
      <c r="AF302" s="148"/>
      <c r="AG302" s="148"/>
      <c r="AH302" s="148"/>
      <c r="AI302" s="148"/>
    </row>
    <row r="303" spans="1:35" s="145" customFormat="1" x14ac:dyDescent="0.2">
      <c r="A303" s="160">
        <v>441</v>
      </c>
      <c r="B303" s="144">
        <v>441281332</v>
      </c>
      <c r="C303" s="161" t="s">
        <v>43</v>
      </c>
      <c r="D303" s="144">
        <v>281</v>
      </c>
      <c r="E303" s="144">
        <v>332</v>
      </c>
      <c r="F303" s="161" t="s">
        <v>898</v>
      </c>
      <c r="G303" s="180" t="str">
        <f t="shared" si="44"/>
        <v/>
      </c>
      <c r="H303" s="181" t="str">
        <f t="shared" si="45"/>
        <v/>
      </c>
      <c r="I303" s="184">
        <v>0</v>
      </c>
      <c r="J303" s="176">
        <v>1</v>
      </c>
      <c r="K303" s="181">
        <f t="shared" si="50"/>
        <v>0</v>
      </c>
      <c r="L303" s="161"/>
      <c r="M303" s="187">
        <f t="shared" si="46"/>
        <v>0.55920000000000003</v>
      </c>
      <c r="N303" s="162">
        <f t="shared" si="47"/>
        <v>0.53090000000000004</v>
      </c>
      <c r="O303" s="188">
        <f t="shared" si="48"/>
        <v>10</v>
      </c>
      <c r="P303" s="161"/>
      <c r="Q303" s="192">
        <f t="shared" si="51"/>
        <v>0.55920000000000003</v>
      </c>
      <c r="R303" s="174">
        <f t="shared" si="52"/>
        <v>1</v>
      </c>
      <c r="S303" s="174">
        <f t="shared" si="53"/>
        <v>1</v>
      </c>
      <c r="T303" s="175" t="str">
        <f t="shared" si="49"/>
        <v>dist16</v>
      </c>
      <c r="U303" s="193">
        <f t="shared" si="54"/>
        <v>2</v>
      </c>
      <c r="V303" s="148"/>
      <c r="W303" s="148"/>
      <c r="X303" s="148"/>
      <c r="Y303" s="148"/>
      <c r="Z303" s="148"/>
      <c r="AA303" s="148"/>
      <c r="AB303" s="148"/>
      <c r="AC303" s="148"/>
      <c r="AD303" s="148"/>
      <c r="AE303" s="148"/>
      <c r="AF303" s="148"/>
      <c r="AG303" s="148"/>
      <c r="AH303" s="148"/>
      <c r="AI303" s="148"/>
    </row>
    <row r="304" spans="1:35" s="145" customFormat="1" x14ac:dyDescent="0.2">
      <c r="A304" s="160">
        <v>441</v>
      </c>
      <c r="B304" s="144">
        <v>441281680</v>
      </c>
      <c r="C304" s="161" t="s">
        <v>43</v>
      </c>
      <c r="D304" s="144">
        <v>281</v>
      </c>
      <c r="E304" s="144">
        <v>680</v>
      </c>
      <c r="F304" s="161" t="s">
        <v>942</v>
      </c>
      <c r="G304" s="180" t="str">
        <f t="shared" si="44"/>
        <v>yes</v>
      </c>
      <c r="H304" s="181">
        <f t="shared" si="45"/>
        <v>1</v>
      </c>
      <c r="I304" s="184">
        <v>1</v>
      </c>
      <c r="J304" s="176">
        <v>2</v>
      </c>
      <c r="K304" s="181">
        <f t="shared" si="50"/>
        <v>0.5</v>
      </c>
      <c r="L304" s="161"/>
      <c r="M304" s="187">
        <f t="shared" si="46"/>
        <v>0.17849999999999999</v>
      </c>
      <c r="N304" s="162">
        <f t="shared" si="47"/>
        <v>0.22309999999999999</v>
      </c>
      <c r="O304" s="188">
        <f t="shared" si="48"/>
        <v>4</v>
      </c>
      <c r="P304" s="161"/>
      <c r="Q304" s="192">
        <f t="shared" si="51"/>
        <v>1</v>
      </c>
      <c r="R304" s="174">
        <f t="shared" si="52"/>
        <v>2</v>
      </c>
      <c r="S304" s="174">
        <f t="shared" si="53"/>
        <v>1</v>
      </c>
      <c r="T304" s="175" t="str">
        <f t="shared" si="49"/>
        <v>cha16</v>
      </c>
      <c r="U304" s="193">
        <f t="shared" si="54"/>
        <v>1</v>
      </c>
      <c r="V304" s="148"/>
      <c r="W304" s="148"/>
      <c r="X304" s="148"/>
      <c r="Y304" s="148"/>
      <c r="Z304" s="148"/>
      <c r="AA304" s="148"/>
      <c r="AB304" s="148"/>
      <c r="AC304" s="148"/>
      <c r="AD304" s="148"/>
      <c r="AE304" s="148"/>
      <c r="AF304" s="148"/>
      <c r="AG304" s="148"/>
      <c r="AH304" s="148"/>
      <c r="AI304" s="148"/>
    </row>
    <row r="305" spans="1:35" s="145" customFormat="1" x14ac:dyDescent="0.2">
      <c r="A305" s="160">
        <v>444</v>
      </c>
      <c r="B305" s="144">
        <v>444035035</v>
      </c>
      <c r="C305" s="161" t="s">
        <v>45</v>
      </c>
      <c r="D305" s="144">
        <v>35</v>
      </c>
      <c r="E305" s="144">
        <v>35</v>
      </c>
      <c r="F305" s="161" t="s">
        <v>600</v>
      </c>
      <c r="G305" s="180" t="str">
        <f t="shared" si="44"/>
        <v>yes</v>
      </c>
      <c r="H305" s="181">
        <f t="shared" si="45"/>
        <v>0.65369999999999995</v>
      </c>
      <c r="I305" s="184">
        <v>438</v>
      </c>
      <c r="J305" s="176">
        <v>756</v>
      </c>
      <c r="K305" s="181">
        <f t="shared" si="50"/>
        <v>0.57940000000000003</v>
      </c>
      <c r="L305" s="161"/>
      <c r="M305" s="187">
        <f t="shared" si="46"/>
        <v>0.77190000000000003</v>
      </c>
      <c r="N305" s="162">
        <f t="shared" si="47"/>
        <v>0.66790000000000005</v>
      </c>
      <c r="O305" s="188">
        <f t="shared" si="48"/>
        <v>11</v>
      </c>
      <c r="P305" s="161"/>
      <c r="Q305" s="192">
        <f t="shared" si="51"/>
        <v>0.65369999999999995</v>
      </c>
      <c r="R305" s="174">
        <f t="shared" si="52"/>
        <v>494</v>
      </c>
      <c r="S305" s="174">
        <f t="shared" si="53"/>
        <v>56</v>
      </c>
      <c r="T305" s="175" t="str">
        <f t="shared" si="49"/>
        <v>cha16</v>
      </c>
      <c r="U305" s="193">
        <f t="shared" si="54"/>
        <v>1</v>
      </c>
      <c r="V305" s="148"/>
      <c r="W305" s="148"/>
      <c r="X305" s="148"/>
      <c r="Y305" s="148"/>
      <c r="Z305" s="148"/>
      <c r="AA305" s="148"/>
      <c r="AB305" s="148"/>
      <c r="AC305" s="148"/>
      <c r="AD305" s="148"/>
      <c r="AE305" s="148"/>
      <c r="AF305" s="148"/>
      <c r="AG305" s="148"/>
      <c r="AH305" s="148"/>
      <c r="AI305" s="148"/>
    </row>
    <row r="306" spans="1:35" s="145" customFormat="1" x14ac:dyDescent="0.2">
      <c r="A306" s="160">
        <v>444</v>
      </c>
      <c r="B306" s="144">
        <v>444035044</v>
      </c>
      <c r="C306" s="161" t="s">
        <v>45</v>
      </c>
      <c r="D306" s="144">
        <v>35</v>
      </c>
      <c r="E306" s="144">
        <v>44</v>
      </c>
      <c r="F306" s="161" t="s">
        <v>609</v>
      </c>
      <c r="G306" s="180" t="str">
        <f t="shared" si="44"/>
        <v/>
      </c>
      <c r="H306" s="181" t="str">
        <f t="shared" si="45"/>
        <v/>
      </c>
      <c r="I306" s="184">
        <v>0</v>
      </c>
      <c r="J306" s="176">
        <v>4</v>
      </c>
      <c r="K306" s="181">
        <f t="shared" si="50"/>
        <v>0</v>
      </c>
      <c r="L306" s="161"/>
      <c r="M306" s="187">
        <f t="shared" si="46"/>
        <v>0.81100000000000005</v>
      </c>
      <c r="N306" s="162">
        <f t="shared" si="47"/>
        <v>0.67620000000000002</v>
      </c>
      <c r="O306" s="188">
        <f t="shared" si="48"/>
        <v>12</v>
      </c>
      <c r="P306" s="161"/>
      <c r="Q306" s="192">
        <f t="shared" si="51"/>
        <v>0.81100000000000005</v>
      </c>
      <c r="R306" s="174">
        <f t="shared" si="52"/>
        <v>3</v>
      </c>
      <c r="S306" s="174">
        <f t="shared" si="53"/>
        <v>3</v>
      </c>
      <c r="T306" s="175" t="str">
        <f t="shared" si="49"/>
        <v>dist16</v>
      </c>
      <c r="U306" s="193">
        <f t="shared" si="54"/>
        <v>2</v>
      </c>
      <c r="V306" s="148"/>
      <c r="W306" s="148"/>
      <c r="X306" s="148"/>
      <c r="Y306" s="148"/>
      <c r="Z306" s="148"/>
      <c r="AA306" s="148"/>
      <c r="AB306" s="148"/>
      <c r="AC306" s="148"/>
      <c r="AD306" s="148"/>
      <c r="AE306" s="148"/>
      <c r="AF306" s="148"/>
      <c r="AG306" s="148"/>
      <c r="AH306" s="148"/>
      <c r="AI306" s="148"/>
    </row>
    <row r="307" spans="1:35" s="145" customFormat="1" x14ac:dyDescent="0.2">
      <c r="A307" s="160">
        <v>444</v>
      </c>
      <c r="B307" s="144">
        <v>444035073</v>
      </c>
      <c r="C307" s="161" t="s">
        <v>45</v>
      </c>
      <c r="D307" s="144">
        <v>35</v>
      </c>
      <c r="E307" s="144">
        <v>73</v>
      </c>
      <c r="F307" s="161" t="s">
        <v>639</v>
      </c>
      <c r="G307" s="180" t="str">
        <f t="shared" si="44"/>
        <v/>
      </c>
      <c r="H307" s="181" t="str">
        <f t="shared" si="45"/>
        <v/>
      </c>
      <c r="I307" s="184">
        <v>1</v>
      </c>
      <c r="J307" s="176">
        <v>3</v>
      </c>
      <c r="K307" s="181">
        <f t="shared" si="50"/>
        <v>0.33329999999999999</v>
      </c>
      <c r="L307" s="161"/>
      <c r="M307" s="187">
        <f t="shared" si="46"/>
        <v>0.28010000000000002</v>
      </c>
      <c r="N307" s="162">
        <f t="shared" si="47"/>
        <v>0.27179999999999999</v>
      </c>
      <c r="O307" s="188">
        <f t="shared" si="48"/>
        <v>5</v>
      </c>
      <c r="P307" s="161"/>
      <c r="Q307" s="192">
        <f t="shared" si="51"/>
        <v>0.33329999999999999</v>
      </c>
      <c r="R307" s="174">
        <f t="shared" si="52"/>
        <v>1</v>
      </c>
      <c r="S307" s="174">
        <f t="shared" si="53"/>
        <v>0</v>
      </c>
      <c r="T307" s="175" t="str">
        <f t="shared" si="49"/>
        <v>cha22</v>
      </c>
      <c r="U307" s="193">
        <f t="shared" si="54"/>
        <v>3</v>
      </c>
      <c r="V307" s="148"/>
      <c r="W307" s="148"/>
      <c r="X307" s="148"/>
      <c r="Y307" s="148"/>
      <c r="Z307" s="148"/>
      <c r="AA307" s="148"/>
      <c r="AB307" s="148"/>
      <c r="AC307" s="148"/>
      <c r="AD307" s="148"/>
      <c r="AE307" s="148"/>
      <c r="AF307" s="148"/>
      <c r="AG307" s="148"/>
      <c r="AH307" s="148"/>
      <c r="AI307" s="148"/>
    </row>
    <row r="308" spans="1:35" s="145" customFormat="1" x14ac:dyDescent="0.2">
      <c r="A308" s="160">
        <v>444</v>
      </c>
      <c r="B308" s="144">
        <v>444035088</v>
      </c>
      <c r="C308" s="161" t="s">
        <v>45</v>
      </c>
      <c r="D308" s="144">
        <v>35</v>
      </c>
      <c r="E308" s="144">
        <v>88</v>
      </c>
      <c r="F308" s="161" t="s">
        <v>654</v>
      </c>
      <c r="G308" s="180" t="str">
        <f t="shared" si="44"/>
        <v/>
      </c>
      <c r="H308" s="181" t="str">
        <f t="shared" si="45"/>
        <v/>
      </c>
      <c r="I308" s="184">
        <v>0</v>
      </c>
      <c r="J308" s="176">
        <v>2</v>
      </c>
      <c r="K308" s="181">
        <f t="shared" si="50"/>
        <v>0</v>
      </c>
      <c r="L308" s="161"/>
      <c r="M308" s="187">
        <f t="shared" si="46"/>
        <v>0.1216</v>
      </c>
      <c r="N308" s="162">
        <f t="shared" si="47"/>
        <v>0.182</v>
      </c>
      <c r="O308" s="188">
        <f t="shared" si="48"/>
        <v>4</v>
      </c>
      <c r="P308" s="161"/>
      <c r="Q308" s="192">
        <f t="shared" si="51"/>
        <v>0</v>
      </c>
      <c r="R308" s="174">
        <f t="shared" si="52"/>
        <v>0</v>
      </c>
      <c r="S308" s="174">
        <f t="shared" si="53"/>
        <v>0</v>
      </c>
      <c r="T308" s="175" t="str">
        <f t="shared" si="49"/>
        <v>cha22</v>
      </c>
      <c r="U308" s="193">
        <f t="shared" si="54"/>
        <v>3</v>
      </c>
      <c r="V308" s="148"/>
      <c r="W308" s="148"/>
      <c r="X308" s="148"/>
      <c r="Y308" s="148"/>
      <c r="Z308" s="148"/>
      <c r="AA308" s="148"/>
      <c r="AB308" s="148"/>
      <c r="AC308" s="148"/>
      <c r="AD308" s="148"/>
      <c r="AE308" s="148"/>
      <c r="AF308" s="148"/>
      <c r="AG308" s="148"/>
      <c r="AH308" s="148"/>
      <c r="AI308" s="148"/>
    </row>
    <row r="309" spans="1:35" s="145" customFormat="1" x14ac:dyDescent="0.2">
      <c r="A309" s="160">
        <v>444</v>
      </c>
      <c r="B309" s="144">
        <v>444035133</v>
      </c>
      <c r="C309" s="161" t="s">
        <v>45</v>
      </c>
      <c r="D309" s="144">
        <v>35</v>
      </c>
      <c r="E309" s="144">
        <v>133</v>
      </c>
      <c r="F309" s="161" t="s">
        <v>698</v>
      </c>
      <c r="G309" s="180" t="str">
        <f t="shared" si="44"/>
        <v/>
      </c>
      <c r="H309" s="181" t="str">
        <f t="shared" si="45"/>
        <v/>
      </c>
      <c r="I309" s="184">
        <v>2</v>
      </c>
      <c r="J309" s="176">
        <v>2</v>
      </c>
      <c r="K309" s="181">
        <f t="shared" si="50"/>
        <v>1</v>
      </c>
      <c r="L309" s="161"/>
      <c r="M309" s="187">
        <f t="shared" si="46"/>
        <v>0.48459999999999998</v>
      </c>
      <c r="N309" s="162">
        <f t="shared" si="47"/>
        <v>0.37869999999999998</v>
      </c>
      <c r="O309" s="188">
        <f t="shared" si="48"/>
        <v>9</v>
      </c>
      <c r="P309" s="161"/>
      <c r="Q309" s="192">
        <f t="shared" si="51"/>
        <v>1</v>
      </c>
      <c r="R309" s="174">
        <f t="shared" si="52"/>
        <v>2</v>
      </c>
      <c r="S309" s="174">
        <f t="shared" si="53"/>
        <v>0</v>
      </c>
      <c r="T309" s="175" t="str">
        <f t="shared" si="49"/>
        <v>cha22</v>
      </c>
      <c r="U309" s="193">
        <f t="shared" si="54"/>
        <v>2</v>
      </c>
      <c r="V309" s="148"/>
      <c r="W309" s="148"/>
      <c r="X309" s="148"/>
      <c r="Y309" s="148"/>
      <c r="Z309" s="148"/>
      <c r="AA309" s="148"/>
      <c r="AB309" s="148"/>
      <c r="AC309" s="148"/>
      <c r="AD309" s="148"/>
      <c r="AE309" s="148"/>
      <c r="AF309" s="148"/>
      <c r="AG309" s="148"/>
      <c r="AH309" s="148"/>
      <c r="AI309" s="148"/>
    </row>
    <row r="310" spans="1:35" s="145" customFormat="1" x14ac:dyDescent="0.2">
      <c r="A310" s="160">
        <v>444</v>
      </c>
      <c r="B310" s="144">
        <v>444035163</v>
      </c>
      <c r="C310" s="161" t="s">
        <v>45</v>
      </c>
      <c r="D310" s="144">
        <v>35</v>
      </c>
      <c r="E310" s="144">
        <v>163</v>
      </c>
      <c r="F310" s="161" t="s">
        <v>729</v>
      </c>
      <c r="G310" s="180" t="str">
        <f t="shared" si="44"/>
        <v/>
      </c>
      <c r="H310" s="181" t="str">
        <f t="shared" si="45"/>
        <v/>
      </c>
      <c r="I310" s="184">
        <v>0</v>
      </c>
      <c r="J310" s="176">
        <v>1</v>
      </c>
      <c r="K310" s="181">
        <f t="shared" si="50"/>
        <v>0</v>
      </c>
      <c r="L310" s="161"/>
      <c r="M310" s="187">
        <f t="shared" si="46"/>
        <v>0.80389999999999995</v>
      </c>
      <c r="N310" s="162">
        <f t="shared" si="47"/>
        <v>0.68</v>
      </c>
      <c r="O310" s="188">
        <f t="shared" si="48"/>
        <v>12</v>
      </c>
      <c r="P310" s="161"/>
      <c r="Q310" s="192">
        <f t="shared" si="51"/>
        <v>0.80389999999999995</v>
      </c>
      <c r="R310" s="174">
        <f t="shared" si="52"/>
        <v>1</v>
      </c>
      <c r="S310" s="174">
        <f t="shared" si="53"/>
        <v>1</v>
      </c>
      <c r="T310" s="175" t="str">
        <f t="shared" si="49"/>
        <v>dist16</v>
      </c>
      <c r="U310" s="193">
        <f t="shared" si="54"/>
        <v>2</v>
      </c>
      <c r="V310" s="148"/>
      <c r="W310" s="148"/>
      <c r="X310" s="148"/>
      <c r="Y310" s="148"/>
      <c r="Z310" s="148"/>
      <c r="AA310" s="148"/>
      <c r="AB310" s="148"/>
      <c r="AC310" s="148"/>
      <c r="AD310" s="148"/>
      <c r="AE310" s="148"/>
      <c r="AF310" s="148"/>
      <c r="AG310" s="148"/>
      <c r="AH310" s="148"/>
      <c r="AI310" s="148"/>
    </row>
    <row r="311" spans="1:35" s="145" customFormat="1" x14ac:dyDescent="0.2">
      <c r="A311" s="160">
        <v>444</v>
      </c>
      <c r="B311" s="144">
        <v>444035189</v>
      </c>
      <c r="C311" s="161" t="s">
        <v>45</v>
      </c>
      <c r="D311" s="144">
        <v>35</v>
      </c>
      <c r="E311" s="144">
        <v>189</v>
      </c>
      <c r="F311" s="161" t="s">
        <v>755</v>
      </c>
      <c r="G311" s="180" t="str">
        <f t="shared" si="44"/>
        <v/>
      </c>
      <c r="H311" s="181" t="str">
        <f t="shared" si="45"/>
        <v/>
      </c>
      <c r="I311" s="184">
        <v>0</v>
      </c>
      <c r="J311" s="176">
        <v>1</v>
      </c>
      <c r="K311" s="181">
        <f t="shared" si="50"/>
        <v>0</v>
      </c>
      <c r="L311" s="161"/>
      <c r="M311" s="187">
        <f t="shared" si="46"/>
        <v>0.129</v>
      </c>
      <c r="N311" s="162">
        <f t="shared" si="47"/>
        <v>0.1263</v>
      </c>
      <c r="O311" s="188">
        <f t="shared" si="48"/>
        <v>3</v>
      </c>
      <c r="P311" s="161"/>
      <c r="Q311" s="192">
        <f t="shared" si="51"/>
        <v>0</v>
      </c>
      <c r="R311" s="174">
        <f t="shared" si="52"/>
        <v>0</v>
      </c>
      <c r="S311" s="174">
        <f t="shared" si="53"/>
        <v>0</v>
      </c>
      <c r="T311" s="175" t="str">
        <f t="shared" si="49"/>
        <v>cha22</v>
      </c>
      <c r="U311" s="193">
        <f t="shared" si="54"/>
        <v>3</v>
      </c>
      <c r="V311" s="148"/>
      <c r="W311" s="148"/>
      <c r="X311" s="148"/>
      <c r="Y311" s="148"/>
      <c r="Z311" s="148"/>
      <c r="AA311" s="148"/>
      <c r="AB311" s="148"/>
      <c r="AC311" s="148"/>
      <c r="AD311" s="148"/>
      <c r="AE311" s="148"/>
      <c r="AF311" s="148"/>
      <c r="AG311" s="148"/>
      <c r="AH311" s="148"/>
      <c r="AI311" s="148"/>
    </row>
    <row r="312" spans="1:35" s="145" customFormat="1" x14ac:dyDescent="0.2">
      <c r="A312" s="160">
        <v>444</v>
      </c>
      <c r="B312" s="144">
        <v>444035212</v>
      </c>
      <c r="C312" s="161" t="s">
        <v>45</v>
      </c>
      <c r="D312" s="144">
        <v>35</v>
      </c>
      <c r="E312" s="144">
        <v>212</v>
      </c>
      <c r="F312" s="161" t="s">
        <v>778</v>
      </c>
      <c r="G312" s="180" t="str">
        <f t="shared" si="44"/>
        <v/>
      </c>
      <c r="H312" s="181" t="str">
        <f t="shared" si="45"/>
        <v/>
      </c>
      <c r="I312" s="184">
        <v>1</v>
      </c>
      <c r="J312" s="176">
        <v>1</v>
      </c>
      <c r="K312" s="181">
        <f t="shared" si="50"/>
        <v>1</v>
      </c>
      <c r="L312" s="161"/>
      <c r="M312" s="187">
        <f t="shared" si="46"/>
        <v>0.1779</v>
      </c>
      <c r="N312" s="162">
        <f t="shared" si="47"/>
        <v>0.22309999999999999</v>
      </c>
      <c r="O312" s="188">
        <f t="shared" si="48"/>
        <v>4</v>
      </c>
      <c r="P312" s="161"/>
      <c r="Q312" s="192">
        <f t="shared" si="51"/>
        <v>1</v>
      </c>
      <c r="R312" s="174">
        <f t="shared" si="52"/>
        <v>1</v>
      </c>
      <c r="S312" s="174">
        <f t="shared" si="53"/>
        <v>0</v>
      </c>
      <c r="T312" s="175" t="str">
        <f t="shared" si="49"/>
        <v>cha22</v>
      </c>
      <c r="U312" s="193">
        <f t="shared" si="54"/>
        <v>3</v>
      </c>
      <c r="V312" s="148"/>
      <c r="W312" s="148"/>
      <c r="X312" s="148"/>
      <c r="Y312" s="148"/>
      <c r="Z312" s="148"/>
      <c r="AA312" s="148"/>
      <c r="AB312" s="148"/>
      <c r="AC312" s="148"/>
      <c r="AD312" s="148"/>
      <c r="AE312" s="148"/>
      <c r="AF312" s="148"/>
      <c r="AG312" s="148"/>
      <c r="AH312" s="148"/>
      <c r="AI312" s="148"/>
    </row>
    <row r="313" spans="1:35" s="145" customFormat="1" x14ac:dyDescent="0.2">
      <c r="A313" s="160">
        <v>444</v>
      </c>
      <c r="B313" s="144">
        <v>444035220</v>
      </c>
      <c r="C313" s="161" t="s">
        <v>45</v>
      </c>
      <c r="D313" s="144">
        <v>35</v>
      </c>
      <c r="E313" s="144">
        <v>220</v>
      </c>
      <c r="F313" s="161" t="s">
        <v>786</v>
      </c>
      <c r="G313" s="180" t="str">
        <f t="shared" si="44"/>
        <v/>
      </c>
      <c r="H313" s="181" t="str">
        <f t="shared" si="45"/>
        <v/>
      </c>
      <c r="I313" s="184">
        <v>0</v>
      </c>
      <c r="J313" s="176">
        <v>1</v>
      </c>
      <c r="K313" s="181">
        <f t="shared" si="50"/>
        <v>0</v>
      </c>
      <c r="L313" s="161"/>
      <c r="M313" s="187">
        <f t="shared" si="46"/>
        <v>0.29039999999999999</v>
      </c>
      <c r="N313" s="162">
        <f t="shared" si="47"/>
        <v>0.31969999999999998</v>
      </c>
      <c r="O313" s="188">
        <f t="shared" si="48"/>
        <v>6</v>
      </c>
      <c r="P313" s="161"/>
      <c r="Q313" s="192">
        <f t="shared" si="51"/>
        <v>0</v>
      </c>
      <c r="R313" s="174">
        <f t="shared" si="52"/>
        <v>0</v>
      </c>
      <c r="S313" s="174">
        <f t="shared" si="53"/>
        <v>0</v>
      </c>
      <c r="T313" s="175" t="str">
        <f t="shared" si="49"/>
        <v>cha22</v>
      </c>
      <c r="U313" s="193">
        <f t="shared" si="54"/>
        <v>3</v>
      </c>
      <c r="V313" s="148"/>
      <c r="W313" s="148"/>
      <c r="X313" s="148"/>
      <c r="Y313" s="148"/>
      <c r="Z313" s="148"/>
      <c r="AA313" s="148"/>
      <c r="AB313" s="148"/>
      <c r="AC313" s="148"/>
      <c r="AD313" s="148"/>
      <c r="AE313" s="148"/>
      <c r="AF313" s="148"/>
      <c r="AG313" s="148"/>
      <c r="AH313" s="148"/>
      <c r="AI313" s="148"/>
    </row>
    <row r="314" spans="1:35" s="145" customFormat="1" x14ac:dyDescent="0.2">
      <c r="A314" s="160">
        <v>444</v>
      </c>
      <c r="B314" s="144">
        <v>444035243</v>
      </c>
      <c r="C314" s="161" t="s">
        <v>45</v>
      </c>
      <c r="D314" s="144">
        <v>35</v>
      </c>
      <c r="E314" s="144">
        <v>243</v>
      </c>
      <c r="F314" s="161" t="s">
        <v>809</v>
      </c>
      <c r="G314" s="180" t="str">
        <f t="shared" si="44"/>
        <v>yes</v>
      </c>
      <c r="H314" s="181">
        <f t="shared" si="45"/>
        <v>1</v>
      </c>
      <c r="I314" s="184">
        <v>4</v>
      </c>
      <c r="J314" s="176">
        <v>4</v>
      </c>
      <c r="K314" s="181">
        <f t="shared" si="50"/>
        <v>1</v>
      </c>
      <c r="L314" s="161"/>
      <c r="M314" s="187">
        <f t="shared" si="46"/>
        <v>0.52959999999999996</v>
      </c>
      <c r="N314" s="162">
        <f t="shared" si="47"/>
        <v>0.42309999999999998</v>
      </c>
      <c r="O314" s="188">
        <f t="shared" si="48"/>
        <v>9</v>
      </c>
      <c r="P314" s="161"/>
      <c r="Q314" s="192">
        <f t="shared" si="51"/>
        <v>1</v>
      </c>
      <c r="R314" s="174">
        <f t="shared" si="52"/>
        <v>4</v>
      </c>
      <c r="S314" s="174">
        <f t="shared" si="53"/>
        <v>0</v>
      </c>
      <c r="T314" s="175" t="str">
        <f t="shared" si="49"/>
        <v>cha16</v>
      </c>
      <c r="U314" s="193">
        <f t="shared" si="54"/>
        <v>1</v>
      </c>
      <c r="V314" s="148"/>
      <c r="W314" s="148"/>
      <c r="X314" s="148"/>
      <c r="Y314" s="148"/>
      <c r="Z314" s="148"/>
      <c r="AA314" s="148"/>
      <c r="AB314" s="148"/>
      <c r="AC314" s="148"/>
      <c r="AD314" s="148"/>
      <c r="AE314" s="148"/>
      <c r="AF314" s="148"/>
      <c r="AG314" s="148"/>
      <c r="AH314" s="148"/>
      <c r="AI314" s="148"/>
    </row>
    <row r="315" spans="1:35" s="145" customFormat="1" x14ac:dyDescent="0.2">
      <c r="A315" s="160">
        <v>444</v>
      </c>
      <c r="B315" s="144">
        <v>444035244</v>
      </c>
      <c r="C315" s="161" t="s">
        <v>45</v>
      </c>
      <c r="D315" s="144">
        <v>35</v>
      </c>
      <c r="E315" s="144">
        <v>244</v>
      </c>
      <c r="F315" s="161" t="s">
        <v>810</v>
      </c>
      <c r="G315" s="180" t="str">
        <f t="shared" si="44"/>
        <v>yes</v>
      </c>
      <c r="H315" s="181">
        <f t="shared" si="45"/>
        <v>0.75</v>
      </c>
      <c r="I315" s="184">
        <v>6</v>
      </c>
      <c r="J315" s="176">
        <v>9</v>
      </c>
      <c r="K315" s="181">
        <f t="shared" si="50"/>
        <v>0.66669999999999996</v>
      </c>
      <c r="L315" s="161"/>
      <c r="M315" s="187">
        <f t="shared" si="46"/>
        <v>0.53569999999999995</v>
      </c>
      <c r="N315" s="162">
        <f t="shared" si="47"/>
        <v>0.53939999999999999</v>
      </c>
      <c r="O315" s="188">
        <f t="shared" si="48"/>
        <v>10</v>
      </c>
      <c r="P315" s="161"/>
      <c r="Q315" s="192">
        <f t="shared" si="51"/>
        <v>0.75</v>
      </c>
      <c r="R315" s="174">
        <f t="shared" si="52"/>
        <v>7</v>
      </c>
      <c r="S315" s="174">
        <f t="shared" si="53"/>
        <v>1</v>
      </c>
      <c r="T315" s="175" t="str">
        <f t="shared" si="49"/>
        <v>cha16</v>
      </c>
      <c r="U315" s="193">
        <f t="shared" si="54"/>
        <v>1</v>
      </c>
      <c r="V315" s="148"/>
      <c r="W315" s="148"/>
      <c r="X315" s="148"/>
      <c r="Y315" s="148"/>
      <c r="Z315" s="148"/>
      <c r="AA315" s="148"/>
      <c r="AB315" s="148"/>
      <c r="AC315" s="148"/>
      <c r="AD315" s="148"/>
      <c r="AE315" s="148"/>
      <c r="AF315" s="148"/>
      <c r="AG315" s="148"/>
      <c r="AH315" s="148"/>
      <c r="AI315" s="148"/>
    </row>
    <row r="316" spans="1:35" s="145" customFormat="1" x14ac:dyDescent="0.2">
      <c r="A316" s="160">
        <v>444</v>
      </c>
      <c r="B316" s="144">
        <v>444035284</v>
      </c>
      <c r="C316" s="161" t="s">
        <v>45</v>
      </c>
      <c r="D316" s="144">
        <v>35</v>
      </c>
      <c r="E316" s="144">
        <v>284</v>
      </c>
      <c r="F316" s="161" t="s">
        <v>850</v>
      </c>
      <c r="G316" s="180" t="str">
        <f t="shared" si="44"/>
        <v/>
      </c>
      <c r="H316" s="181" t="str">
        <f t="shared" si="45"/>
        <v/>
      </c>
      <c r="I316" s="184">
        <v>1</v>
      </c>
      <c r="J316" s="176">
        <v>1</v>
      </c>
      <c r="K316" s="181">
        <f t="shared" si="50"/>
        <v>1</v>
      </c>
      <c r="L316" s="161"/>
      <c r="M316" s="187">
        <f t="shared" si="46"/>
        <v>0.24260000000000001</v>
      </c>
      <c r="N316" s="162">
        <f t="shared" si="47"/>
        <v>0.2117</v>
      </c>
      <c r="O316" s="188">
        <f t="shared" si="48"/>
        <v>5</v>
      </c>
      <c r="P316" s="161"/>
      <c r="Q316" s="192">
        <f t="shared" si="51"/>
        <v>1</v>
      </c>
      <c r="R316" s="174">
        <f t="shared" si="52"/>
        <v>1</v>
      </c>
      <c r="S316" s="174">
        <f t="shared" si="53"/>
        <v>0</v>
      </c>
      <c r="T316" s="175" t="str">
        <f t="shared" si="49"/>
        <v>cha22</v>
      </c>
      <c r="U316" s="193">
        <f t="shared" si="54"/>
        <v>3</v>
      </c>
      <c r="V316" s="148"/>
      <c r="W316" s="148"/>
      <c r="X316" s="148"/>
      <c r="Y316" s="148"/>
      <c r="Z316" s="148"/>
      <c r="AA316" s="148"/>
      <c r="AB316" s="148"/>
      <c r="AC316" s="148"/>
      <c r="AD316" s="148"/>
      <c r="AE316" s="148"/>
      <c r="AF316" s="148"/>
      <c r="AG316" s="148"/>
      <c r="AH316" s="148"/>
      <c r="AI316" s="148"/>
    </row>
    <row r="317" spans="1:35" s="145" customFormat="1" x14ac:dyDescent="0.2">
      <c r="A317" s="160">
        <v>444</v>
      </c>
      <c r="B317" s="144">
        <v>444035336</v>
      </c>
      <c r="C317" s="161" t="s">
        <v>45</v>
      </c>
      <c r="D317" s="144">
        <v>35</v>
      </c>
      <c r="E317" s="144">
        <v>336</v>
      </c>
      <c r="F317" s="161" t="s">
        <v>902</v>
      </c>
      <c r="G317" s="180" t="str">
        <f t="shared" si="44"/>
        <v>yes</v>
      </c>
      <c r="H317" s="181">
        <f t="shared" si="45"/>
        <v>0</v>
      </c>
      <c r="I317" s="184">
        <v>3</v>
      </c>
      <c r="J317" s="176">
        <v>6</v>
      </c>
      <c r="K317" s="181">
        <f t="shared" si="50"/>
        <v>0.5</v>
      </c>
      <c r="L317" s="161"/>
      <c r="M317" s="187">
        <f t="shared" si="46"/>
        <v>0.32319999999999999</v>
      </c>
      <c r="N317" s="162">
        <f t="shared" si="47"/>
        <v>0.35859999999999997</v>
      </c>
      <c r="O317" s="188">
        <f t="shared" si="48"/>
        <v>7</v>
      </c>
      <c r="P317" s="161"/>
      <c r="Q317" s="192">
        <f t="shared" si="51"/>
        <v>0.5</v>
      </c>
      <c r="R317" s="174">
        <f t="shared" si="52"/>
        <v>3</v>
      </c>
      <c r="S317" s="174">
        <f t="shared" si="53"/>
        <v>0</v>
      </c>
      <c r="T317" s="175" t="str">
        <f t="shared" si="49"/>
        <v>cha22</v>
      </c>
      <c r="U317" s="193">
        <f t="shared" si="54"/>
        <v>1</v>
      </c>
      <c r="V317" s="148"/>
      <c r="W317" s="148"/>
      <c r="X317" s="148"/>
      <c r="Y317" s="148"/>
      <c r="Z317" s="148"/>
      <c r="AA317" s="148"/>
      <c r="AB317" s="148"/>
      <c r="AC317" s="148"/>
      <c r="AD317" s="148"/>
      <c r="AE317" s="148"/>
      <c r="AF317" s="148"/>
      <c r="AG317" s="148"/>
      <c r="AH317" s="148"/>
      <c r="AI317" s="148"/>
    </row>
    <row r="318" spans="1:35" s="145" customFormat="1" x14ac:dyDescent="0.2">
      <c r="A318" s="160">
        <v>445</v>
      </c>
      <c r="B318" s="144">
        <v>445348017</v>
      </c>
      <c r="C318" s="161" t="s">
        <v>46</v>
      </c>
      <c r="D318" s="144">
        <v>348</v>
      </c>
      <c r="E318" s="144">
        <v>17</v>
      </c>
      <c r="F318" s="161" t="s">
        <v>580</v>
      </c>
      <c r="G318" s="180" t="str">
        <f t="shared" si="44"/>
        <v>yes</v>
      </c>
      <c r="H318" s="181">
        <f t="shared" si="45"/>
        <v>0.5625</v>
      </c>
      <c r="I318" s="184">
        <v>4</v>
      </c>
      <c r="J318" s="176">
        <v>5</v>
      </c>
      <c r="K318" s="181">
        <f t="shared" si="50"/>
        <v>0.8</v>
      </c>
      <c r="L318" s="161"/>
      <c r="M318" s="187">
        <f t="shared" si="46"/>
        <v>0.2505</v>
      </c>
      <c r="N318" s="162">
        <f t="shared" si="47"/>
        <v>0.254</v>
      </c>
      <c r="O318" s="188">
        <f t="shared" si="48"/>
        <v>5</v>
      </c>
      <c r="P318" s="161"/>
      <c r="Q318" s="192">
        <f t="shared" si="51"/>
        <v>0.8</v>
      </c>
      <c r="R318" s="174">
        <f t="shared" si="52"/>
        <v>4</v>
      </c>
      <c r="S318" s="174">
        <f t="shared" si="53"/>
        <v>0</v>
      </c>
      <c r="T318" s="175" t="str">
        <f t="shared" si="49"/>
        <v>cha22</v>
      </c>
      <c r="U318" s="193">
        <f t="shared" si="54"/>
        <v>1</v>
      </c>
      <c r="V318" s="148"/>
      <c r="W318" s="148"/>
      <c r="X318" s="148"/>
      <c r="Y318" s="148"/>
      <c r="Z318" s="148"/>
      <c r="AA318" s="148"/>
      <c r="AB318" s="148"/>
      <c r="AC318" s="148"/>
      <c r="AD318" s="148"/>
      <c r="AE318" s="148"/>
      <c r="AF318" s="148"/>
      <c r="AG318" s="148"/>
      <c r="AH318" s="148"/>
      <c r="AI318" s="148"/>
    </row>
    <row r="319" spans="1:35" s="145" customFormat="1" x14ac:dyDescent="0.2">
      <c r="A319" s="160">
        <v>445</v>
      </c>
      <c r="B319" s="144">
        <v>445348064</v>
      </c>
      <c r="C319" s="161" t="s">
        <v>46</v>
      </c>
      <c r="D319" s="144">
        <v>348</v>
      </c>
      <c r="E319" s="144">
        <v>64</v>
      </c>
      <c r="F319" s="161" t="s">
        <v>630</v>
      </c>
      <c r="G319" s="180" t="str">
        <f t="shared" si="44"/>
        <v>yes</v>
      </c>
      <c r="H319" s="181">
        <f t="shared" si="45"/>
        <v>0</v>
      </c>
      <c r="I319" s="184">
        <v>0</v>
      </c>
      <c r="J319" s="176">
        <v>1</v>
      </c>
      <c r="K319" s="181">
        <f t="shared" si="50"/>
        <v>0</v>
      </c>
      <c r="L319" s="161"/>
      <c r="M319" s="187">
        <f t="shared" si="46"/>
        <v>0.46839999999999998</v>
      </c>
      <c r="N319" s="162">
        <f t="shared" si="47"/>
        <v>0.4385</v>
      </c>
      <c r="O319" s="188">
        <f t="shared" si="48"/>
        <v>9</v>
      </c>
      <c r="P319" s="161"/>
      <c r="Q319" s="192">
        <f t="shared" si="51"/>
        <v>0</v>
      </c>
      <c r="R319" s="174">
        <f t="shared" si="52"/>
        <v>0</v>
      </c>
      <c r="S319" s="174">
        <f t="shared" si="53"/>
        <v>0</v>
      </c>
      <c r="T319" s="175" t="str">
        <f t="shared" si="49"/>
        <v>cha16</v>
      </c>
      <c r="U319" s="193">
        <f t="shared" si="54"/>
        <v>1</v>
      </c>
      <c r="V319" s="148"/>
      <c r="W319" s="148"/>
      <c r="X319" s="148"/>
      <c r="Y319" s="148"/>
      <c r="Z319" s="148"/>
      <c r="AA319" s="148"/>
      <c r="AB319" s="148"/>
      <c r="AC319" s="148"/>
      <c r="AD319" s="148"/>
      <c r="AE319" s="148"/>
      <c r="AF319" s="148"/>
      <c r="AG319" s="148"/>
      <c r="AH319" s="148"/>
      <c r="AI319" s="148"/>
    </row>
    <row r="320" spans="1:35" s="145" customFormat="1" x14ac:dyDescent="0.2">
      <c r="A320" s="160">
        <v>445</v>
      </c>
      <c r="B320" s="144">
        <v>445348077</v>
      </c>
      <c r="C320" s="161" t="s">
        <v>46</v>
      </c>
      <c r="D320" s="144">
        <v>348</v>
      </c>
      <c r="E320" s="144">
        <v>77</v>
      </c>
      <c r="F320" s="161" t="s">
        <v>643</v>
      </c>
      <c r="G320" s="180" t="str">
        <f t="shared" si="44"/>
        <v/>
      </c>
      <c r="H320" s="181" t="str">
        <f t="shared" si="45"/>
        <v/>
      </c>
      <c r="I320" s="184">
        <v>0</v>
      </c>
      <c r="J320" s="176">
        <v>3</v>
      </c>
      <c r="K320" s="181">
        <f t="shared" si="50"/>
        <v>0</v>
      </c>
      <c r="L320" s="161"/>
      <c r="M320" s="187">
        <f t="shared" si="46"/>
        <v>0.18659999999999999</v>
      </c>
      <c r="N320" s="162">
        <f t="shared" si="47"/>
        <v>0.2152</v>
      </c>
      <c r="O320" s="188">
        <f t="shared" si="48"/>
        <v>4</v>
      </c>
      <c r="P320" s="161"/>
      <c r="Q320" s="192">
        <f t="shared" si="51"/>
        <v>0</v>
      </c>
      <c r="R320" s="174">
        <f t="shared" si="52"/>
        <v>0</v>
      </c>
      <c r="S320" s="174">
        <f t="shared" si="53"/>
        <v>0</v>
      </c>
      <c r="T320" s="175" t="str">
        <f t="shared" si="49"/>
        <v>cha22</v>
      </c>
      <c r="U320" s="193">
        <f t="shared" si="54"/>
        <v>3</v>
      </c>
      <c r="V320" s="148"/>
      <c r="W320" s="148"/>
      <c r="X320" s="148"/>
      <c r="Y320" s="148"/>
      <c r="Z320" s="148"/>
      <c r="AA320" s="148"/>
      <c r="AB320" s="148"/>
      <c r="AC320" s="148"/>
      <c r="AD320" s="148"/>
      <c r="AE320" s="148"/>
      <c r="AF320" s="148"/>
      <c r="AG320" s="148"/>
      <c r="AH320" s="148"/>
      <c r="AI320" s="148"/>
    </row>
    <row r="321" spans="1:35" s="145" customFormat="1" x14ac:dyDescent="0.2">
      <c r="A321" s="160">
        <v>445</v>
      </c>
      <c r="B321" s="144">
        <v>445348097</v>
      </c>
      <c r="C321" s="161" t="s">
        <v>46</v>
      </c>
      <c r="D321" s="144">
        <v>348</v>
      </c>
      <c r="E321" s="144">
        <v>97</v>
      </c>
      <c r="F321" s="161" t="s">
        <v>663</v>
      </c>
      <c r="G321" s="180" t="str">
        <f t="shared" si="44"/>
        <v/>
      </c>
      <c r="H321" s="181" t="str">
        <f t="shared" si="45"/>
        <v/>
      </c>
      <c r="I321" s="184">
        <v>1</v>
      </c>
      <c r="J321" s="176">
        <v>1</v>
      </c>
      <c r="K321" s="181">
        <f t="shared" si="50"/>
        <v>1</v>
      </c>
      <c r="L321" s="161"/>
      <c r="M321" s="187">
        <f t="shared" si="46"/>
        <v>0.71409999999999996</v>
      </c>
      <c r="N321" s="162">
        <f t="shared" si="47"/>
        <v>0.66120000000000001</v>
      </c>
      <c r="O321" s="188">
        <f t="shared" si="48"/>
        <v>11</v>
      </c>
      <c r="P321" s="161"/>
      <c r="Q321" s="192">
        <f t="shared" si="51"/>
        <v>1</v>
      </c>
      <c r="R321" s="174">
        <f t="shared" si="52"/>
        <v>1</v>
      </c>
      <c r="S321" s="174">
        <f t="shared" si="53"/>
        <v>0</v>
      </c>
      <c r="T321" s="175" t="str">
        <f t="shared" si="49"/>
        <v>cha22</v>
      </c>
      <c r="U321" s="193">
        <f t="shared" si="54"/>
        <v>2</v>
      </c>
      <c r="V321" s="148"/>
      <c r="W321" s="148"/>
      <c r="X321" s="148"/>
      <c r="Y321" s="148"/>
      <c r="Z321" s="148"/>
      <c r="AA321" s="148"/>
      <c r="AB321" s="148"/>
      <c r="AC321" s="148"/>
      <c r="AD321" s="148"/>
      <c r="AE321" s="148"/>
      <c r="AF321" s="148"/>
      <c r="AG321" s="148"/>
      <c r="AH321" s="148"/>
      <c r="AI321" s="148"/>
    </row>
    <row r="322" spans="1:35" s="145" customFormat="1" x14ac:dyDescent="0.2">
      <c r="A322" s="160">
        <v>445</v>
      </c>
      <c r="B322" s="144">
        <v>445348100</v>
      </c>
      <c r="C322" s="161" t="s">
        <v>46</v>
      </c>
      <c r="D322" s="144">
        <v>348</v>
      </c>
      <c r="E322" s="144">
        <v>100</v>
      </c>
      <c r="F322" s="161" t="s">
        <v>666</v>
      </c>
      <c r="G322" s="180" t="str">
        <f t="shared" si="44"/>
        <v/>
      </c>
      <c r="H322" s="181" t="str">
        <f t="shared" si="45"/>
        <v/>
      </c>
      <c r="I322" s="184">
        <v>0</v>
      </c>
      <c r="J322" s="176">
        <v>2</v>
      </c>
      <c r="K322" s="181">
        <f t="shared" si="50"/>
        <v>0</v>
      </c>
      <c r="L322" s="161"/>
      <c r="M322" s="187">
        <f t="shared" si="46"/>
        <v>0.44790000000000002</v>
      </c>
      <c r="N322" s="162">
        <f t="shared" si="47"/>
        <v>0.46539999999999998</v>
      </c>
      <c r="O322" s="188">
        <f t="shared" si="48"/>
        <v>9</v>
      </c>
      <c r="P322" s="161"/>
      <c r="Q322" s="192">
        <f t="shared" si="51"/>
        <v>0.46539999999999998</v>
      </c>
      <c r="R322" s="174">
        <f t="shared" si="52"/>
        <v>1</v>
      </c>
      <c r="S322" s="174">
        <f t="shared" si="53"/>
        <v>1</v>
      </c>
      <c r="T322" s="175" t="str">
        <f t="shared" si="49"/>
        <v>dist22</v>
      </c>
      <c r="U322" s="193">
        <f t="shared" si="54"/>
        <v>2</v>
      </c>
      <c r="V322" s="148"/>
      <c r="W322" s="148"/>
      <c r="X322" s="148"/>
      <c r="Y322" s="148"/>
      <c r="Z322" s="148"/>
      <c r="AA322" s="148"/>
      <c r="AB322" s="148"/>
      <c r="AC322" s="148"/>
      <c r="AD322" s="148"/>
      <c r="AE322" s="148"/>
      <c r="AF322" s="148"/>
      <c r="AG322" s="148"/>
      <c r="AH322" s="148"/>
      <c r="AI322" s="148"/>
    </row>
    <row r="323" spans="1:35" s="145" customFormat="1" x14ac:dyDescent="0.2">
      <c r="A323" s="160">
        <v>445</v>
      </c>
      <c r="B323" s="144">
        <v>445348110</v>
      </c>
      <c r="C323" s="161" t="s">
        <v>46</v>
      </c>
      <c r="D323" s="144">
        <v>348</v>
      </c>
      <c r="E323" s="144">
        <v>110</v>
      </c>
      <c r="F323" s="161" t="s">
        <v>675</v>
      </c>
      <c r="G323" s="180" t="str">
        <f t="shared" si="44"/>
        <v/>
      </c>
      <c r="H323" s="181" t="str">
        <f t="shared" si="45"/>
        <v/>
      </c>
      <c r="I323" s="184">
        <v>2</v>
      </c>
      <c r="J323" s="176">
        <v>2</v>
      </c>
      <c r="K323" s="181">
        <f t="shared" si="50"/>
        <v>1</v>
      </c>
      <c r="L323" s="161"/>
      <c r="M323" s="187">
        <f t="shared" si="46"/>
        <v>0.11899999999999999</v>
      </c>
      <c r="N323" s="162">
        <f t="shared" si="47"/>
        <v>0.17380000000000001</v>
      </c>
      <c r="O323" s="188">
        <f t="shared" si="48"/>
        <v>3</v>
      </c>
      <c r="P323" s="161"/>
      <c r="Q323" s="192">
        <f t="shared" si="51"/>
        <v>1</v>
      </c>
      <c r="R323" s="174">
        <f t="shared" si="52"/>
        <v>2</v>
      </c>
      <c r="S323" s="174">
        <f t="shared" si="53"/>
        <v>0</v>
      </c>
      <c r="T323" s="175" t="str">
        <f t="shared" si="49"/>
        <v>cha22</v>
      </c>
      <c r="U323" s="193">
        <f t="shared" si="54"/>
        <v>3</v>
      </c>
      <c r="V323" s="148"/>
      <c r="W323" s="148"/>
      <c r="X323" s="148"/>
      <c r="Y323" s="148"/>
      <c r="Z323" s="148"/>
      <c r="AA323" s="148"/>
      <c r="AB323" s="148"/>
      <c r="AC323" s="148"/>
      <c r="AD323" s="148"/>
      <c r="AE323" s="148"/>
      <c r="AF323" s="148"/>
      <c r="AG323" s="148"/>
      <c r="AH323" s="148"/>
      <c r="AI323" s="148"/>
    </row>
    <row r="324" spans="1:35" s="145" customFormat="1" x14ac:dyDescent="0.2">
      <c r="A324" s="160">
        <v>445</v>
      </c>
      <c r="B324" s="144">
        <v>445348151</v>
      </c>
      <c r="C324" s="161" t="s">
        <v>46</v>
      </c>
      <c r="D324" s="144">
        <v>348</v>
      </c>
      <c r="E324" s="144">
        <v>151</v>
      </c>
      <c r="F324" s="161" t="s">
        <v>717</v>
      </c>
      <c r="G324" s="180" t="str">
        <f t="shared" si="44"/>
        <v>yes</v>
      </c>
      <c r="H324" s="181">
        <f t="shared" si="45"/>
        <v>0.2</v>
      </c>
      <c r="I324" s="184">
        <v>13</v>
      </c>
      <c r="J324" s="176">
        <v>20</v>
      </c>
      <c r="K324" s="181">
        <f t="shared" si="50"/>
        <v>0.65</v>
      </c>
      <c r="L324" s="161"/>
      <c r="M324" s="187">
        <f t="shared" si="46"/>
        <v>0.35170000000000001</v>
      </c>
      <c r="N324" s="162">
        <f t="shared" si="47"/>
        <v>0.32850000000000001</v>
      </c>
      <c r="O324" s="188">
        <f t="shared" si="48"/>
        <v>7</v>
      </c>
      <c r="P324" s="161"/>
      <c r="Q324" s="192">
        <f t="shared" si="51"/>
        <v>0.65</v>
      </c>
      <c r="R324" s="174">
        <f t="shared" si="52"/>
        <v>13</v>
      </c>
      <c r="S324" s="174">
        <f t="shared" si="53"/>
        <v>0</v>
      </c>
      <c r="T324" s="175" t="str">
        <f t="shared" si="49"/>
        <v>cha22</v>
      </c>
      <c r="U324" s="193">
        <f t="shared" si="54"/>
        <v>1</v>
      </c>
      <c r="V324" s="148"/>
      <c r="W324" s="148"/>
      <c r="X324" s="148"/>
      <c r="Y324" s="148"/>
      <c r="Z324" s="148"/>
      <c r="AA324" s="148"/>
      <c r="AB324" s="148"/>
      <c r="AC324" s="148"/>
      <c r="AD324" s="148"/>
      <c r="AE324" s="148"/>
      <c r="AF324" s="148"/>
      <c r="AG324" s="148"/>
      <c r="AH324" s="148"/>
      <c r="AI324" s="148"/>
    </row>
    <row r="325" spans="1:35" s="145" customFormat="1" x14ac:dyDescent="0.2">
      <c r="A325" s="160">
        <v>445</v>
      </c>
      <c r="B325" s="144">
        <v>445348186</v>
      </c>
      <c r="C325" s="161" t="s">
        <v>46</v>
      </c>
      <c r="D325" s="144">
        <v>348</v>
      </c>
      <c r="E325" s="144">
        <v>186</v>
      </c>
      <c r="F325" s="161" t="s">
        <v>752</v>
      </c>
      <c r="G325" s="180" t="str">
        <f t="shared" si="44"/>
        <v>yes</v>
      </c>
      <c r="H325" s="181">
        <f t="shared" si="45"/>
        <v>0.33329999999999999</v>
      </c>
      <c r="I325" s="184">
        <v>4</v>
      </c>
      <c r="J325" s="176">
        <v>6</v>
      </c>
      <c r="K325" s="181">
        <f t="shared" si="50"/>
        <v>0.66669999999999996</v>
      </c>
      <c r="L325" s="161"/>
      <c r="M325" s="187">
        <f t="shared" si="46"/>
        <v>0.28510000000000002</v>
      </c>
      <c r="N325" s="162">
        <f t="shared" si="47"/>
        <v>0.3105</v>
      </c>
      <c r="O325" s="188">
        <f t="shared" si="48"/>
        <v>6</v>
      </c>
      <c r="P325" s="161"/>
      <c r="Q325" s="192">
        <f t="shared" si="51"/>
        <v>0.66669999999999996</v>
      </c>
      <c r="R325" s="174">
        <f t="shared" si="52"/>
        <v>4</v>
      </c>
      <c r="S325" s="174">
        <f t="shared" si="53"/>
        <v>0</v>
      </c>
      <c r="T325" s="175" t="str">
        <f t="shared" si="49"/>
        <v>cha22</v>
      </c>
      <c r="U325" s="193">
        <f t="shared" si="54"/>
        <v>1</v>
      </c>
      <c r="V325" s="148"/>
      <c r="W325" s="148"/>
      <c r="X325" s="148"/>
      <c r="Y325" s="148"/>
      <c r="Z325" s="148"/>
      <c r="AA325" s="148"/>
      <c r="AB325" s="148"/>
      <c r="AC325" s="148"/>
      <c r="AD325" s="148"/>
      <c r="AE325" s="148"/>
      <c r="AF325" s="148"/>
      <c r="AG325" s="148"/>
      <c r="AH325" s="148"/>
      <c r="AI325" s="148"/>
    </row>
    <row r="326" spans="1:35" s="145" customFormat="1" x14ac:dyDescent="0.2">
      <c r="A326" s="160">
        <v>445</v>
      </c>
      <c r="B326" s="144">
        <v>445348226</v>
      </c>
      <c r="C326" s="161" t="s">
        <v>46</v>
      </c>
      <c r="D326" s="144">
        <v>348</v>
      </c>
      <c r="E326" s="144">
        <v>226</v>
      </c>
      <c r="F326" s="161" t="s">
        <v>792</v>
      </c>
      <c r="G326" s="180" t="str">
        <f t="shared" si="44"/>
        <v>yes</v>
      </c>
      <c r="H326" s="181">
        <f t="shared" si="45"/>
        <v>0.4839</v>
      </c>
      <c r="I326" s="184">
        <v>11</v>
      </c>
      <c r="J326" s="176">
        <v>27</v>
      </c>
      <c r="K326" s="181">
        <f t="shared" si="50"/>
        <v>0.40739999999999998</v>
      </c>
      <c r="L326" s="161"/>
      <c r="M326" s="187">
        <f t="shared" si="46"/>
        <v>0.3604</v>
      </c>
      <c r="N326" s="162">
        <f t="shared" si="47"/>
        <v>0.36720000000000003</v>
      </c>
      <c r="O326" s="188">
        <f t="shared" si="48"/>
        <v>7</v>
      </c>
      <c r="P326" s="161"/>
      <c r="Q326" s="192">
        <f t="shared" si="51"/>
        <v>0.4839</v>
      </c>
      <c r="R326" s="174">
        <f t="shared" si="52"/>
        <v>13</v>
      </c>
      <c r="S326" s="174">
        <f t="shared" si="53"/>
        <v>2</v>
      </c>
      <c r="T326" s="175" t="str">
        <f t="shared" si="49"/>
        <v>cha16</v>
      </c>
      <c r="U326" s="193">
        <f t="shared" si="54"/>
        <v>1</v>
      </c>
      <c r="V326" s="148"/>
      <c r="W326" s="148"/>
      <c r="X326" s="148"/>
      <c r="Y326" s="148"/>
      <c r="Z326" s="148"/>
      <c r="AA326" s="148"/>
      <c r="AB326" s="148"/>
      <c r="AC326" s="148"/>
      <c r="AD326" s="148"/>
      <c r="AE326" s="148"/>
      <c r="AF326" s="148"/>
      <c r="AG326" s="148"/>
      <c r="AH326" s="148"/>
      <c r="AI326" s="148"/>
    </row>
    <row r="327" spans="1:35" s="145" customFormat="1" x14ac:dyDescent="0.2">
      <c r="A327" s="160">
        <v>445</v>
      </c>
      <c r="B327" s="144">
        <v>445348271</v>
      </c>
      <c r="C327" s="161" t="s">
        <v>46</v>
      </c>
      <c r="D327" s="144">
        <v>348</v>
      </c>
      <c r="E327" s="144">
        <v>271</v>
      </c>
      <c r="F327" s="161" t="s">
        <v>837</v>
      </c>
      <c r="G327" s="180" t="str">
        <f t="shared" si="44"/>
        <v>yes</v>
      </c>
      <c r="H327" s="181">
        <f t="shared" si="45"/>
        <v>0.5</v>
      </c>
      <c r="I327" s="184">
        <v>1</v>
      </c>
      <c r="J327" s="176">
        <v>2</v>
      </c>
      <c r="K327" s="181">
        <f t="shared" si="50"/>
        <v>0.5</v>
      </c>
      <c r="L327" s="161"/>
      <c r="M327" s="187">
        <f t="shared" si="46"/>
        <v>0.15529999999999999</v>
      </c>
      <c r="N327" s="162">
        <f t="shared" si="47"/>
        <v>0.14879999999999999</v>
      </c>
      <c r="O327" s="188">
        <f t="shared" si="48"/>
        <v>3</v>
      </c>
      <c r="P327" s="161"/>
      <c r="Q327" s="192">
        <f t="shared" si="51"/>
        <v>0.5</v>
      </c>
      <c r="R327" s="174">
        <f t="shared" si="52"/>
        <v>1</v>
      </c>
      <c r="S327" s="174">
        <f t="shared" si="53"/>
        <v>0</v>
      </c>
      <c r="T327" s="175" t="str">
        <f t="shared" si="49"/>
        <v>cha16</v>
      </c>
      <c r="U327" s="193">
        <f t="shared" si="54"/>
        <v>1</v>
      </c>
      <c r="V327" s="148"/>
      <c r="W327" s="148"/>
      <c r="X327" s="148"/>
      <c r="Y327" s="148"/>
      <c r="Z327" s="148"/>
      <c r="AA327" s="148"/>
      <c r="AB327" s="148"/>
      <c r="AC327" s="148"/>
      <c r="AD327" s="148"/>
      <c r="AE327" s="148"/>
      <c r="AF327" s="148"/>
      <c r="AG327" s="148"/>
      <c r="AH327" s="148"/>
      <c r="AI327" s="148"/>
    </row>
    <row r="328" spans="1:35" s="145" customFormat="1" x14ac:dyDescent="0.2">
      <c r="A328" s="160">
        <v>445</v>
      </c>
      <c r="B328" s="144">
        <v>445348277</v>
      </c>
      <c r="C328" s="161" t="s">
        <v>46</v>
      </c>
      <c r="D328" s="144">
        <v>348</v>
      </c>
      <c r="E328" s="144">
        <v>277</v>
      </c>
      <c r="F328" s="161" t="s">
        <v>843</v>
      </c>
      <c r="G328" s="180" t="str">
        <f t="shared" si="44"/>
        <v>yes</v>
      </c>
      <c r="H328" s="181">
        <f t="shared" si="45"/>
        <v>1</v>
      </c>
      <c r="I328" s="184">
        <v>1</v>
      </c>
      <c r="J328" s="176">
        <v>1</v>
      </c>
      <c r="K328" s="181">
        <f t="shared" si="50"/>
        <v>1</v>
      </c>
      <c r="L328" s="161"/>
      <c r="M328" s="187">
        <f t="shared" si="46"/>
        <v>0.68810000000000004</v>
      </c>
      <c r="N328" s="162">
        <f t="shared" si="47"/>
        <v>0.7077</v>
      </c>
      <c r="O328" s="188">
        <f t="shared" si="48"/>
        <v>12</v>
      </c>
      <c r="P328" s="161"/>
      <c r="Q328" s="192">
        <f t="shared" si="51"/>
        <v>1</v>
      </c>
      <c r="R328" s="174">
        <f t="shared" si="52"/>
        <v>1</v>
      </c>
      <c r="S328" s="174">
        <f t="shared" si="53"/>
        <v>0</v>
      </c>
      <c r="T328" s="175" t="str">
        <f t="shared" si="49"/>
        <v>cha16</v>
      </c>
      <c r="U328" s="193">
        <f t="shared" si="54"/>
        <v>1</v>
      </c>
      <c r="V328" s="148"/>
      <c r="W328" s="148"/>
      <c r="X328" s="148"/>
      <c r="Y328" s="148"/>
      <c r="Z328" s="148"/>
      <c r="AA328" s="148"/>
      <c r="AB328" s="148"/>
      <c r="AC328" s="148"/>
      <c r="AD328" s="148"/>
      <c r="AE328" s="148"/>
      <c r="AF328" s="148"/>
      <c r="AG328" s="148"/>
      <c r="AH328" s="148"/>
      <c r="AI328" s="148"/>
    </row>
    <row r="329" spans="1:35" s="145" customFormat="1" x14ac:dyDescent="0.2">
      <c r="A329" s="160">
        <v>445</v>
      </c>
      <c r="B329" s="144">
        <v>445348290</v>
      </c>
      <c r="C329" s="161" t="s">
        <v>46</v>
      </c>
      <c r="D329" s="144">
        <v>348</v>
      </c>
      <c r="E329" s="144">
        <v>290</v>
      </c>
      <c r="F329" s="161" t="s">
        <v>856</v>
      </c>
      <c r="G329" s="180" t="str">
        <f t="shared" si="44"/>
        <v/>
      </c>
      <c r="H329" s="181" t="str">
        <f t="shared" si="45"/>
        <v/>
      </c>
      <c r="I329" s="184">
        <v>0</v>
      </c>
      <c r="J329" s="176">
        <v>1</v>
      </c>
      <c r="K329" s="181">
        <f t="shared" si="50"/>
        <v>0</v>
      </c>
      <c r="L329" s="161"/>
      <c r="M329" s="187">
        <f t="shared" si="46"/>
        <v>0.11409999999999999</v>
      </c>
      <c r="N329" s="162">
        <f t="shared" si="47"/>
        <v>0.1671</v>
      </c>
      <c r="O329" s="188">
        <f t="shared" si="48"/>
        <v>3</v>
      </c>
      <c r="P329" s="161"/>
      <c r="Q329" s="192">
        <f t="shared" si="51"/>
        <v>0</v>
      </c>
      <c r="R329" s="174">
        <f t="shared" si="52"/>
        <v>0</v>
      </c>
      <c r="S329" s="174">
        <f t="shared" si="53"/>
        <v>0</v>
      </c>
      <c r="T329" s="175" t="str">
        <f t="shared" si="49"/>
        <v>cha22</v>
      </c>
      <c r="U329" s="193">
        <f t="shared" si="54"/>
        <v>3</v>
      </c>
      <c r="V329" s="148"/>
      <c r="W329" s="148"/>
      <c r="X329" s="148"/>
      <c r="Y329" s="148"/>
      <c r="Z329" s="148"/>
      <c r="AA329" s="148"/>
      <c r="AB329" s="148"/>
      <c r="AC329" s="148"/>
      <c r="AD329" s="148"/>
      <c r="AE329" s="148"/>
      <c r="AF329" s="148"/>
      <c r="AG329" s="148"/>
      <c r="AH329" s="148"/>
      <c r="AI329" s="148"/>
    </row>
    <row r="330" spans="1:35" s="145" customFormat="1" x14ac:dyDescent="0.2">
      <c r="A330" s="160">
        <v>445</v>
      </c>
      <c r="B330" s="144">
        <v>445348304</v>
      </c>
      <c r="C330" s="161" t="s">
        <v>46</v>
      </c>
      <c r="D330" s="144">
        <v>348</v>
      </c>
      <c r="E330" s="144">
        <v>304</v>
      </c>
      <c r="F330" s="161" t="s">
        <v>870</v>
      </c>
      <c r="G330" s="180" t="str">
        <f t="shared" ref="G330:G393" si="55">IFERROR(IF(VLOOKUP($B330,ecodis_cha_16,1)=$B330,"yes",""),"")</f>
        <v/>
      </c>
      <c r="H330" s="181" t="str">
        <f t="shared" ref="H330:H393" si="56">IFERROR(IF($G330="yes",ROUND(VLOOKUP($B330,ecodis_cha_16,20),4),""),"")</f>
        <v/>
      </c>
      <c r="I330" s="184">
        <v>1</v>
      </c>
      <c r="J330" s="176">
        <v>1</v>
      </c>
      <c r="K330" s="181">
        <f t="shared" si="50"/>
        <v>1</v>
      </c>
      <c r="L330" s="161"/>
      <c r="M330" s="187">
        <f t="shared" ref="M330:M393" si="57">IFERROR(ROUND(VLOOKUP($E330,ecodis_distr_all,5),4),0)</f>
        <v>0.22850000000000001</v>
      </c>
      <c r="N330" s="162">
        <f t="shared" ref="N330:N393" si="58">IFERROR(ROUND(VLOOKUP($E330,ecodis_distr_all,8),4),0)</f>
        <v>0.26340000000000002</v>
      </c>
      <c r="O330" s="188">
        <f t="shared" ref="O330:O393" si="59">VLOOKUP($E330,lowinc_bysend,4)</f>
        <v>5</v>
      </c>
      <c r="P330" s="161"/>
      <c r="Q330" s="192">
        <f t="shared" si="51"/>
        <v>1</v>
      </c>
      <c r="R330" s="174">
        <f t="shared" si="52"/>
        <v>1</v>
      </c>
      <c r="S330" s="174">
        <f t="shared" si="53"/>
        <v>0</v>
      </c>
      <c r="T330" s="175" t="str">
        <f t="shared" ref="T330:T393" si="60">IF($Q330=$H330,"cha16",IF($Q330=$K330,"cha22",IF($Q330=$M330,"dist16",IF(Q330=$N330,"dist22",0))))</f>
        <v>cha22</v>
      </c>
      <c r="U330" s="193">
        <f t="shared" si="54"/>
        <v>3</v>
      </c>
      <c r="V330" s="148"/>
      <c r="W330" s="148"/>
      <c r="X330" s="148"/>
      <c r="Y330" s="148"/>
      <c r="Z330" s="148"/>
      <c r="AA330" s="148"/>
      <c r="AB330" s="148"/>
      <c r="AC330" s="148"/>
      <c r="AD330" s="148"/>
      <c r="AE330" s="148"/>
      <c r="AF330" s="148"/>
      <c r="AG330" s="148"/>
      <c r="AH330" s="148"/>
      <c r="AI330" s="148"/>
    </row>
    <row r="331" spans="1:35" s="145" customFormat="1" x14ac:dyDescent="0.2">
      <c r="A331" s="160">
        <v>445</v>
      </c>
      <c r="B331" s="144">
        <v>445348316</v>
      </c>
      <c r="C331" s="161" t="s">
        <v>46</v>
      </c>
      <c r="D331" s="144">
        <v>348</v>
      </c>
      <c r="E331" s="144">
        <v>316</v>
      </c>
      <c r="F331" s="161" t="s">
        <v>882</v>
      </c>
      <c r="G331" s="180" t="str">
        <f t="shared" si="55"/>
        <v>yes</v>
      </c>
      <c r="H331" s="181">
        <f t="shared" si="56"/>
        <v>0.45450000000000002</v>
      </c>
      <c r="I331" s="184">
        <v>2</v>
      </c>
      <c r="J331" s="176">
        <v>5</v>
      </c>
      <c r="K331" s="181">
        <f t="shared" ref="K331:K394" si="61">ROUND(I331/J331,4)</f>
        <v>0.4</v>
      </c>
      <c r="L331" s="161"/>
      <c r="M331" s="187">
        <f t="shared" si="57"/>
        <v>0.56430000000000002</v>
      </c>
      <c r="N331" s="162">
        <f t="shared" si="58"/>
        <v>0.58979999999999999</v>
      </c>
      <c r="O331" s="188">
        <f t="shared" si="59"/>
        <v>10</v>
      </c>
      <c r="P331" s="161"/>
      <c r="Q331" s="192">
        <f t="shared" ref="Q331:Q394" si="62">(IF($G331="yes",MAX($H331,$K331),IF($O331&gt;=9,MAX($K331,$M331,$N331),$K331)))</f>
        <v>0.45450000000000002</v>
      </c>
      <c r="R331" s="174">
        <f t="shared" ref="R331:R394" si="63">ROUND($J331*$Q331,0)</f>
        <v>2</v>
      </c>
      <c r="S331" s="174">
        <f t="shared" ref="S331:S394" si="64">MAX($R331-$I331,0)</f>
        <v>0</v>
      </c>
      <c r="T331" s="175" t="str">
        <f t="shared" si="60"/>
        <v>cha16</v>
      </c>
      <c r="U331" s="193">
        <f t="shared" ref="U331:U394" si="65">IF($G331="yes",1,IF($O331&gt;=9,2,3))</f>
        <v>1</v>
      </c>
      <c r="V331" s="148"/>
      <c r="W331" s="148"/>
      <c r="X331" s="148"/>
      <c r="Y331" s="148"/>
      <c r="Z331" s="148"/>
      <c r="AA331" s="148"/>
      <c r="AB331" s="148"/>
      <c r="AC331" s="148"/>
      <c r="AD331" s="148"/>
      <c r="AE331" s="148"/>
      <c r="AF331" s="148"/>
      <c r="AG331" s="148"/>
      <c r="AH331" s="148"/>
      <c r="AI331" s="148"/>
    </row>
    <row r="332" spans="1:35" s="145" customFormat="1" x14ac:dyDescent="0.2">
      <c r="A332" s="160">
        <v>445</v>
      </c>
      <c r="B332" s="144">
        <v>445348321</v>
      </c>
      <c r="C332" s="161" t="s">
        <v>46</v>
      </c>
      <c r="D332" s="144">
        <v>348</v>
      </c>
      <c r="E332" s="144">
        <v>321</v>
      </c>
      <c r="F332" s="161" t="s">
        <v>887</v>
      </c>
      <c r="G332" s="180" t="str">
        <f t="shared" si="55"/>
        <v/>
      </c>
      <c r="H332" s="181" t="str">
        <f t="shared" si="56"/>
        <v/>
      </c>
      <c r="I332" s="184">
        <v>0</v>
      </c>
      <c r="J332" s="176">
        <v>1</v>
      </c>
      <c r="K332" s="181">
        <f t="shared" si="61"/>
        <v>0</v>
      </c>
      <c r="L332" s="161"/>
      <c r="M332" s="187">
        <f t="shared" si="57"/>
        <v>0.10630000000000001</v>
      </c>
      <c r="N332" s="162">
        <f t="shared" si="58"/>
        <v>0.1366</v>
      </c>
      <c r="O332" s="188">
        <f t="shared" si="59"/>
        <v>3</v>
      </c>
      <c r="P332" s="161"/>
      <c r="Q332" s="192">
        <f t="shared" si="62"/>
        <v>0</v>
      </c>
      <c r="R332" s="174">
        <f t="shared" si="63"/>
        <v>0</v>
      </c>
      <c r="S332" s="174">
        <f t="shared" si="64"/>
        <v>0</v>
      </c>
      <c r="T332" s="175" t="str">
        <f t="shared" si="60"/>
        <v>cha22</v>
      </c>
      <c r="U332" s="193">
        <f t="shared" si="65"/>
        <v>3</v>
      </c>
      <c r="V332" s="148"/>
      <c r="W332" s="148"/>
      <c r="X332" s="148"/>
      <c r="Y332" s="148"/>
      <c r="Z332" s="148"/>
      <c r="AA332" s="148"/>
      <c r="AB332" s="148"/>
      <c r="AC332" s="148"/>
      <c r="AD332" s="148"/>
      <c r="AE332" s="148"/>
      <c r="AF332" s="148"/>
      <c r="AG332" s="148"/>
      <c r="AH332" s="148"/>
      <c r="AI332" s="148"/>
    </row>
    <row r="333" spans="1:35" s="145" customFormat="1" x14ac:dyDescent="0.2">
      <c r="A333" s="160">
        <v>445</v>
      </c>
      <c r="B333" s="144">
        <v>445348322</v>
      </c>
      <c r="C333" s="161" t="s">
        <v>46</v>
      </c>
      <c r="D333" s="144">
        <v>348</v>
      </c>
      <c r="E333" s="144">
        <v>322</v>
      </c>
      <c r="F333" s="161" t="s">
        <v>888</v>
      </c>
      <c r="G333" s="180" t="str">
        <f t="shared" si="55"/>
        <v>yes</v>
      </c>
      <c r="H333" s="181">
        <f t="shared" si="56"/>
        <v>1</v>
      </c>
      <c r="I333" s="184">
        <v>3</v>
      </c>
      <c r="J333" s="176">
        <v>4</v>
      </c>
      <c r="K333" s="181">
        <f t="shared" si="61"/>
        <v>0.75</v>
      </c>
      <c r="L333" s="161"/>
      <c r="M333" s="187">
        <f t="shared" si="57"/>
        <v>0.2344</v>
      </c>
      <c r="N333" s="162">
        <f t="shared" si="58"/>
        <v>0.29089999999999999</v>
      </c>
      <c r="O333" s="188">
        <f t="shared" si="59"/>
        <v>5</v>
      </c>
      <c r="P333" s="161"/>
      <c r="Q333" s="192">
        <f t="shared" si="62"/>
        <v>1</v>
      </c>
      <c r="R333" s="174">
        <f t="shared" si="63"/>
        <v>4</v>
      </c>
      <c r="S333" s="174">
        <f t="shared" si="64"/>
        <v>1</v>
      </c>
      <c r="T333" s="175" t="str">
        <f t="shared" si="60"/>
        <v>cha16</v>
      </c>
      <c r="U333" s="193">
        <f t="shared" si="65"/>
        <v>1</v>
      </c>
      <c r="V333" s="148"/>
      <c r="W333" s="148"/>
      <c r="X333" s="148"/>
      <c r="Y333" s="148"/>
      <c r="Z333" s="148"/>
      <c r="AA333" s="148"/>
      <c r="AB333" s="148"/>
      <c r="AC333" s="148"/>
      <c r="AD333" s="148"/>
      <c r="AE333" s="148"/>
      <c r="AF333" s="148"/>
      <c r="AG333" s="148"/>
      <c r="AH333" s="148"/>
      <c r="AI333" s="148"/>
    </row>
    <row r="334" spans="1:35" s="145" customFormat="1" x14ac:dyDescent="0.2">
      <c r="A334" s="160">
        <v>445</v>
      </c>
      <c r="B334" s="144">
        <v>445348348</v>
      </c>
      <c r="C334" s="161" t="s">
        <v>46</v>
      </c>
      <c r="D334" s="144">
        <v>348</v>
      </c>
      <c r="E334" s="144">
        <v>348</v>
      </c>
      <c r="F334" s="161" t="s">
        <v>913</v>
      </c>
      <c r="G334" s="180" t="str">
        <f t="shared" si="55"/>
        <v>yes</v>
      </c>
      <c r="H334" s="181">
        <f t="shared" si="56"/>
        <v>0.68020000000000003</v>
      </c>
      <c r="I334" s="184">
        <v>715</v>
      </c>
      <c r="J334" s="176">
        <v>1319</v>
      </c>
      <c r="K334" s="181">
        <f t="shared" si="61"/>
        <v>0.54210000000000003</v>
      </c>
      <c r="L334" s="161"/>
      <c r="M334" s="187">
        <f t="shared" si="57"/>
        <v>0.71579999999999999</v>
      </c>
      <c r="N334" s="162">
        <f t="shared" si="58"/>
        <v>0.65400000000000003</v>
      </c>
      <c r="O334" s="188">
        <f t="shared" si="59"/>
        <v>11</v>
      </c>
      <c r="P334" s="161"/>
      <c r="Q334" s="192">
        <f t="shared" si="62"/>
        <v>0.68020000000000003</v>
      </c>
      <c r="R334" s="174">
        <f t="shared" si="63"/>
        <v>897</v>
      </c>
      <c r="S334" s="174">
        <f t="shared" si="64"/>
        <v>182</v>
      </c>
      <c r="T334" s="175" t="str">
        <f t="shared" si="60"/>
        <v>cha16</v>
      </c>
      <c r="U334" s="193">
        <f t="shared" si="65"/>
        <v>1</v>
      </c>
      <c r="V334" s="148"/>
      <c r="W334" s="148"/>
      <c r="X334" s="148"/>
      <c r="Y334" s="148"/>
      <c r="Z334" s="148"/>
      <c r="AA334" s="148"/>
      <c r="AB334" s="148"/>
      <c r="AC334" s="148"/>
      <c r="AD334" s="148"/>
      <c r="AE334" s="148"/>
      <c r="AF334" s="148"/>
      <c r="AG334" s="148"/>
      <c r="AH334" s="148"/>
      <c r="AI334" s="148"/>
    </row>
    <row r="335" spans="1:35" s="145" customFormat="1" x14ac:dyDescent="0.2">
      <c r="A335" s="160">
        <v>445</v>
      </c>
      <c r="B335" s="144">
        <v>445348658</v>
      </c>
      <c r="C335" s="161" t="s">
        <v>46</v>
      </c>
      <c r="D335" s="144">
        <v>348</v>
      </c>
      <c r="E335" s="144">
        <v>658</v>
      </c>
      <c r="F335" s="161" t="s">
        <v>934</v>
      </c>
      <c r="G335" s="180" t="str">
        <f t="shared" si="55"/>
        <v>yes</v>
      </c>
      <c r="H335" s="181">
        <f t="shared" si="56"/>
        <v>0</v>
      </c>
      <c r="I335" s="184">
        <v>0</v>
      </c>
      <c r="J335" s="176">
        <v>5</v>
      </c>
      <c r="K335" s="181">
        <f t="shared" si="61"/>
        <v>0</v>
      </c>
      <c r="L335" s="161"/>
      <c r="M335" s="187">
        <f t="shared" si="57"/>
        <v>0.26179999999999998</v>
      </c>
      <c r="N335" s="162">
        <f t="shared" si="58"/>
        <v>0.2873</v>
      </c>
      <c r="O335" s="188">
        <f t="shared" si="59"/>
        <v>5</v>
      </c>
      <c r="P335" s="161"/>
      <c r="Q335" s="192">
        <f t="shared" si="62"/>
        <v>0</v>
      </c>
      <c r="R335" s="174">
        <f t="shared" si="63"/>
        <v>0</v>
      </c>
      <c r="S335" s="174">
        <f t="shared" si="64"/>
        <v>0</v>
      </c>
      <c r="T335" s="175" t="str">
        <f t="shared" si="60"/>
        <v>cha16</v>
      </c>
      <c r="U335" s="193">
        <f t="shared" si="65"/>
        <v>1</v>
      </c>
      <c r="V335" s="148"/>
      <c r="W335" s="148"/>
      <c r="X335" s="148"/>
      <c r="Y335" s="148"/>
      <c r="Z335" s="148"/>
      <c r="AA335" s="148"/>
      <c r="AB335" s="148"/>
      <c r="AC335" s="148"/>
      <c r="AD335" s="148"/>
      <c r="AE335" s="148"/>
      <c r="AF335" s="148"/>
      <c r="AG335" s="148"/>
      <c r="AH335" s="148"/>
      <c r="AI335" s="148"/>
    </row>
    <row r="336" spans="1:35" s="145" customFormat="1" x14ac:dyDescent="0.2">
      <c r="A336" s="160">
        <v>445</v>
      </c>
      <c r="B336" s="144">
        <v>445348753</v>
      </c>
      <c r="C336" s="161" t="s">
        <v>46</v>
      </c>
      <c r="D336" s="144">
        <v>348</v>
      </c>
      <c r="E336" s="144">
        <v>753</v>
      </c>
      <c r="F336" s="161" t="s">
        <v>960</v>
      </c>
      <c r="G336" s="180" t="str">
        <f t="shared" si="55"/>
        <v/>
      </c>
      <c r="H336" s="181" t="str">
        <f t="shared" si="56"/>
        <v/>
      </c>
      <c r="I336" s="184">
        <v>0</v>
      </c>
      <c r="J336" s="176">
        <v>1</v>
      </c>
      <c r="K336" s="181">
        <f t="shared" si="61"/>
        <v>0</v>
      </c>
      <c r="L336" s="161"/>
      <c r="M336" s="187">
        <f t="shared" si="57"/>
        <v>0.34520000000000001</v>
      </c>
      <c r="N336" s="162">
        <f t="shared" si="58"/>
        <v>0.35210000000000002</v>
      </c>
      <c r="O336" s="188">
        <f t="shared" si="59"/>
        <v>6</v>
      </c>
      <c r="P336" s="161"/>
      <c r="Q336" s="192">
        <f t="shared" si="62"/>
        <v>0</v>
      </c>
      <c r="R336" s="174">
        <f t="shared" si="63"/>
        <v>0</v>
      </c>
      <c r="S336" s="174">
        <f t="shared" si="64"/>
        <v>0</v>
      </c>
      <c r="T336" s="175" t="str">
        <f t="shared" si="60"/>
        <v>cha22</v>
      </c>
      <c r="U336" s="193">
        <f t="shared" si="65"/>
        <v>3</v>
      </c>
      <c r="V336" s="148"/>
      <c r="W336" s="148"/>
      <c r="X336" s="148"/>
      <c r="Y336" s="148"/>
      <c r="Z336" s="148"/>
      <c r="AA336" s="148"/>
      <c r="AB336" s="148"/>
      <c r="AC336" s="148"/>
      <c r="AD336" s="148"/>
      <c r="AE336" s="148"/>
      <c r="AF336" s="148"/>
      <c r="AG336" s="148"/>
      <c r="AH336" s="148"/>
      <c r="AI336" s="148"/>
    </row>
    <row r="337" spans="1:35" s="145" customFormat="1" x14ac:dyDescent="0.2">
      <c r="A337" s="160">
        <v>445</v>
      </c>
      <c r="B337" s="144">
        <v>445348767</v>
      </c>
      <c r="C337" s="161" t="s">
        <v>46</v>
      </c>
      <c r="D337" s="144">
        <v>348</v>
      </c>
      <c r="E337" s="144">
        <v>767</v>
      </c>
      <c r="F337" s="161" t="s">
        <v>964</v>
      </c>
      <c r="G337" s="180" t="str">
        <f t="shared" si="55"/>
        <v>yes</v>
      </c>
      <c r="H337" s="181">
        <f t="shared" si="56"/>
        <v>0</v>
      </c>
      <c r="I337" s="184">
        <v>0</v>
      </c>
      <c r="J337" s="176">
        <v>2</v>
      </c>
      <c r="K337" s="181">
        <f t="shared" si="61"/>
        <v>0</v>
      </c>
      <c r="L337" s="161"/>
      <c r="M337" s="187">
        <f t="shared" si="57"/>
        <v>0.4052</v>
      </c>
      <c r="N337" s="162">
        <f t="shared" si="58"/>
        <v>0.42680000000000001</v>
      </c>
      <c r="O337" s="188">
        <f t="shared" si="59"/>
        <v>8</v>
      </c>
      <c r="P337" s="161"/>
      <c r="Q337" s="192">
        <f t="shared" si="62"/>
        <v>0</v>
      </c>
      <c r="R337" s="174">
        <f t="shared" si="63"/>
        <v>0</v>
      </c>
      <c r="S337" s="174">
        <f t="shared" si="64"/>
        <v>0</v>
      </c>
      <c r="T337" s="175" t="str">
        <f t="shared" si="60"/>
        <v>cha16</v>
      </c>
      <c r="U337" s="193">
        <f t="shared" si="65"/>
        <v>1</v>
      </c>
      <c r="V337" s="148"/>
      <c r="W337" s="148"/>
      <c r="X337" s="148"/>
      <c r="Y337" s="148"/>
      <c r="Z337" s="148"/>
      <c r="AA337" s="148"/>
      <c r="AB337" s="148"/>
      <c r="AC337" s="148"/>
      <c r="AD337" s="148"/>
      <c r="AE337" s="148"/>
      <c r="AF337" s="148"/>
      <c r="AG337" s="148"/>
      <c r="AH337" s="148"/>
      <c r="AI337" s="148"/>
    </row>
    <row r="338" spans="1:35" s="145" customFormat="1" x14ac:dyDescent="0.2">
      <c r="A338" s="160">
        <v>445</v>
      </c>
      <c r="B338" s="144">
        <v>445348775</v>
      </c>
      <c r="C338" s="161" t="s">
        <v>46</v>
      </c>
      <c r="D338" s="144">
        <v>348</v>
      </c>
      <c r="E338" s="144">
        <v>775</v>
      </c>
      <c r="F338" s="161" t="s">
        <v>967</v>
      </c>
      <c r="G338" s="180" t="str">
        <f t="shared" si="55"/>
        <v>yes</v>
      </c>
      <c r="H338" s="181">
        <f t="shared" si="56"/>
        <v>0.1053</v>
      </c>
      <c r="I338" s="184">
        <v>4</v>
      </c>
      <c r="J338" s="176">
        <v>16</v>
      </c>
      <c r="K338" s="181">
        <f t="shared" si="61"/>
        <v>0.25</v>
      </c>
      <c r="L338" s="161"/>
      <c r="M338" s="187">
        <f t="shared" si="57"/>
        <v>0.13600000000000001</v>
      </c>
      <c r="N338" s="162">
        <f t="shared" si="58"/>
        <v>0.15010000000000001</v>
      </c>
      <c r="O338" s="188">
        <f t="shared" si="59"/>
        <v>3</v>
      </c>
      <c r="P338" s="161"/>
      <c r="Q338" s="192">
        <f t="shared" si="62"/>
        <v>0.25</v>
      </c>
      <c r="R338" s="174">
        <f t="shared" si="63"/>
        <v>4</v>
      </c>
      <c r="S338" s="174">
        <f t="shared" si="64"/>
        <v>0</v>
      </c>
      <c r="T338" s="175" t="str">
        <f t="shared" si="60"/>
        <v>cha22</v>
      </c>
      <c r="U338" s="193">
        <f t="shared" si="65"/>
        <v>1</v>
      </c>
      <c r="V338" s="148"/>
      <c r="W338" s="148"/>
      <c r="X338" s="148"/>
      <c r="Y338" s="148"/>
      <c r="Z338" s="148"/>
      <c r="AA338" s="148"/>
      <c r="AB338" s="148"/>
      <c r="AC338" s="148"/>
      <c r="AD338" s="148"/>
      <c r="AE338" s="148"/>
      <c r="AF338" s="148"/>
      <c r="AG338" s="148"/>
      <c r="AH338" s="148"/>
      <c r="AI338" s="148"/>
    </row>
    <row r="339" spans="1:35" s="145" customFormat="1" x14ac:dyDescent="0.2">
      <c r="A339" s="160">
        <v>446</v>
      </c>
      <c r="B339" s="144">
        <v>446099001</v>
      </c>
      <c r="C339" s="161" t="s">
        <v>47</v>
      </c>
      <c r="D339" s="144">
        <v>99</v>
      </c>
      <c r="E339" s="144">
        <v>1</v>
      </c>
      <c r="F339" s="161" t="s">
        <v>562</v>
      </c>
      <c r="G339" s="180" t="str">
        <f t="shared" si="55"/>
        <v/>
      </c>
      <c r="H339" s="181" t="str">
        <f t="shared" si="56"/>
        <v/>
      </c>
      <c r="I339" s="184">
        <v>1</v>
      </c>
      <c r="J339" s="176">
        <v>1</v>
      </c>
      <c r="K339" s="181">
        <f t="shared" si="61"/>
        <v>1</v>
      </c>
      <c r="L339" s="161"/>
      <c r="M339" s="187">
        <f t="shared" si="57"/>
        <v>0.25219999999999998</v>
      </c>
      <c r="N339" s="162">
        <f t="shared" si="58"/>
        <v>0.30549999999999999</v>
      </c>
      <c r="O339" s="188">
        <f t="shared" si="59"/>
        <v>6</v>
      </c>
      <c r="P339" s="161"/>
      <c r="Q339" s="192">
        <f t="shared" si="62"/>
        <v>1</v>
      </c>
      <c r="R339" s="174">
        <f t="shared" si="63"/>
        <v>1</v>
      </c>
      <c r="S339" s="174">
        <f t="shared" si="64"/>
        <v>0</v>
      </c>
      <c r="T339" s="175" t="str">
        <f t="shared" si="60"/>
        <v>cha22</v>
      </c>
      <c r="U339" s="193">
        <f t="shared" si="65"/>
        <v>3</v>
      </c>
      <c r="V339" s="148"/>
      <c r="W339" s="148"/>
      <c r="X339" s="148"/>
      <c r="Y339" s="148"/>
      <c r="Z339" s="148"/>
      <c r="AA339" s="148"/>
      <c r="AB339" s="148"/>
      <c r="AC339" s="148"/>
      <c r="AD339" s="148"/>
      <c r="AE339" s="148"/>
      <c r="AF339" s="148"/>
      <c r="AG339" s="148"/>
      <c r="AH339" s="148"/>
      <c r="AI339" s="148"/>
    </row>
    <row r="340" spans="1:35" s="145" customFormat="1" x14ac:dyDescent="0.2">
      <c r="A340" s="160">
        <v>446</v>
      </c>
      <c r="B340" s="144">
        <v>446099016</v>
      </c>
      <c r="C340" s="161" t="s">
        <v>47</v>
      </c>
      <c r="D340" s="144">
        <v>99</v>
      </c>
      <c r="E340" s="144">
        <v>16</v>
      </c>
      <c r="F340" s="161" t="s">
        <v>579</v>
      </c>
      <c r="G340" s="180" t="str">
        <f t="shared" si="55"/>
        <v>yes</v>
      </c>
      <c r="H340" s="181">
        <f t="shared" si="56"/>
        <v>0.1386</v>
      </c>
      <c r="I340" s="184">
        <v>74</v>
      </c>
      <c r="J340" s="176">
        <v>332</v>
      </c>
      <c r="K340" s="181">
        <f t="shared" si="61"/>
        <v>0.22289999999999999</v>
      </c>
      <c r="L340" s="161"/>
      <c r="M340" s="187">
        <f t="shared" si="57"/>
        <v>0.3679</v>
      </c>
      <c r="N340" s="162">
        <f t="shared" si="58"/>
        <v>0.3453</v>
      </c>
      <c r="O340" s="188">
        <f t="shared" si="59"/>
        <v>7</v>
      </c>
      <c r="P340" s="161"/>
      <c r="Q340" s="192">
        <f t="shared" si="62"/>
        <v>0.22289999999999999</v>
      </c>
      <c r="R340" s="174">
        <f t="shared" si="63"/>
        <v>74</v>
      </c>
      <c r="S340" s="174">
        <f t="shared" si="64"/>
        <v>0</v>
      </c>
      <c r="T340" s="175" t="str">
        <f t="shared" si="60"/>
        <v>cha22</v>
      </c>
      <c r="U340" s="193">
        <f t="shared" si="65"/>
        <v>1</v>
      </c>
      <c r="V340" s="148"/>
      <c r="W340" s="148"/>
      <c r="X340" s="148"/>
      <c r="Y340" s="148"/>
      <c r="Z340" s="148"/>
      <c r="AA340" s="148"/>
      <c r="AB340" s="148"/>
      <c r="AC340" s="148"/>
      <c r="AD340" s="148"/>
      <c r="AE340" s="148"/>
      <c r="AF340" s="148"/>
      <c r="AG340" s="148"/>
      <c r="AH340" s="148"/>
      <c r="AI340" s="148"/>
    </row>
    <row r="341" spans="1:35" s="145" customFormat="1" x14ac:dyDescent="0.2">
      <c r="A341" s="160">
        <v>446</v>
      </c>
      <c r="B341" s="144">
        <v>446099018</v>
      </c>
      <c r="C341" s="161" t="s">
        <v>47</v>
      </c>
      <c r="D341" s="144">
        <v>99</v>
      </c>
      <c r="E341" s="144">
        <v>18</v>
      </c>
      <c r="F341" s="161" t="s">
        <v>581</v>
      </c>
      <c r="G341" s="180" t="str">
        <f t="shared" si="55"/>
        <v>yes</v>
      </c>
      <c r="H341" s="181">
        <f t="shared" si="56"/>
        <v>0</v>
      </c>
      <c r="I341" s="184">
        <v>4</v>
      </c>
      <c r="J341" s="176">
        <v>8</v>
      </c>
      <c r="K341" s="181">
        <f t="shared" si="61"/>
        <v>0.5</v>
      </c>
      <c r="L341" s="161"/>
      <c r="M341" s="187">
        <f t="shared" si="57"/>
        <v>0.48959999999999998</v>
      </c>
      <c r="N341" s="162">
        <f t="shared" si="58"/>
        <v>0.48930000000000001</v>
      </c>
      <c r="O341" s="188">
        <f t="shared" si="59"/>
        <v>7</v>
      </c>
      <c r="P341" s="161"/>
      <c r="Q341" s="192">
        <f t="shared" si="62"/>
        <v>0.5</v>
      </c>
      <c r="R341" s="174">
        <f t="shared" si="63"/>
        <v>4</v>
      </c>
      <c r="S341" s="174">
        <f t="shared" si="64"/>
        <v>0</v>
      </c>
      <c r="T341" s="175" t="str">
        <f t="shared" si="60"/>
        <v>cha22</v>
      </c>
      <c r="U341" s="193">
        <f t="shared" si="65"/>
        <v>1</v>
      </c>
      <c r="V341" s="148"/>
      <c r="W341" s="148"/>
      <c r="X341" s="148"/>
      <c r="Y341" s="148"/>
      <c r="Z341" s="148"/>
      <c r="AA341" s="148"/>
      <c r="AB341" s="148"/>
      <c r="AC341" s="148"/>
      <c r="AD341" s="148"/>
      <c r="AE341" s="148"/>
      <c r="AF341" s="148"/>
      <c r="AG341" s="148"/>
      <c r="AH341" s="148"/>
      <c r="AI341" s="148"/>
    </row>
    <row r="342" spans="1:35" s="145" customFormat="1" x14ac:dyDescent="0.2">
      <c r="A342" s="160">
        <v>446</v>
      </c>
      <c r="B342" s="144">
        <v>446099027</v>
      </c>
      <c r="C342" s="161" t="s">
        <v>47</v>
      </c>
      <c r="D342" s="144">
        <v>99</v>
      </c>
      <c r="E342" s="144">
        <v>27</v>
      </c>
      <c r="F342" s="161" t="s">
        <v>591</v>
      </c>
      <c r="G342" s="180" t="str">
        <f t="shared" si="55"/>
        <v/>
      </c>
      <c r="H342" s="181" t="str">
        <f t="shared" si="56"/>
        <v/>
      </c>
      <c r="I342" s="184">
        <v>0</v>
      </c>
      <c r="J342" s="176">
        <v>1</v>
      </c>
      <c r="K342" s="181">
        <f t="shared" si="61"/>
        <v>0</v>
      </c>
      <c r="L342" s="161"/>
      <c r="M342" s="187">
        <f t="shared" si="57"/>
        <v>0.20330000000000001</v>
      </c>
      <c r="N342" s="162">
        <f t="shared" si="58"/>
        <v>0.26469999999999999</v>
      </c>
      <c r="O342" s="188">
        <f t="shared" si="59"/>
        <v>4</v>
      </c>
      <c r="P342" s="161"/>
      <c r="Q342" s="192">
        <f t="shared" si="62"/>
        <v>0</v>
      </c>
      <c r="R342" s="174">
        <f t="shared" si="63"/>
        <v>0</v>
      </c>
      <c r="S342" s="174">
        <f t="shared" si="64"/>
        <v>0</v>
      </c>
      <c r="T342" s="175" t="str">
        <f t="shared" si="60"/>
        <v>cha22</v>
      </c>
      <c r="U342" s="193">
        <f t="shared" si="65"/>
        <v>3</v>
      </c>
      <c r="V342" s="148"/>
      <c r="W342" s="148"/>
      <c r="X342" s="148"/>
      <c r="Y342" s="148"/>
      <c r="Z342" s="148"/>
      <c r="AA342" s="148"/>
      <c r="AB342" s="148"/>
      <c r="AC342" s="148"/>
      <c r="AD342" s="148"/>
      <c r="AE342" s="148"/>
      <c r="AF342" s="148"/>
      <c r="AG342" s="148"/>
      <c r="AH342" s="148"/>
      <c r="AI342" s="148"/>
    </row>
    <row r="343" spans="1:35" s="145" customFormat="1" x14ac:dyDescent="0.2">
      <c r="A343" s="160">
        <v>446</v>
      </c>
      <c r="B343" s="144">
        <v>446099035</v>
      </c>
      <c r="C343" s="161" t="s">
        <v>47</v>
      </c>
      <c r="D343" s="144">
        <v>99</v>
      </c>
      <c r="E343" s="144">
        <v>35</v>
      </c>
      <c r="F343" s="161" t="s">
        <v>600</v>
      </c>
      <c r="G343" s="180" t="str">
        <f t="shared" si="55"/>
        <v>yes</v>
      </c>
      <c r="H343" s="181">
        <f t="shared" si="56"/>
        <v>1</v>
      </c>
      <c r="I343" s="184">
        <v>4</v>
      </c>
      <c r="J343" s="176">
        <v>5</v>
      </c>
      <c r="K343" s="181">
        <f t="shared" si="61"/>
        <v>0.8</v>
      </c>
      <c r="L343" s="161"/>
      <c r="M343" s="187">
        <f t="shared" si="57"/>
        <v>0.77190000000000003</v>
      </c>
      <c r="N343" s="162">
        <f t="shared" si="58"/>
        <v>0.66790000000000005</v>
      </c>
      <c r="O343" s="188">
        <f t="shared" si="59"/>
        <v>11</v>
      </c>
      <c r="P343" s="161"/>
      <c r="Q343" s="192">
        <f t="shared" si="62"/>
        <v>1</v>
      </c>
      <c r="R343" s="174">
        <f t="shared" si="63"/>
        <v>5</v>
      </c>
      <c r="S343" s="174">
        <f t="shared" si="64"/>
        <v>1</v>
      </c>
      <c r="T343" s="175" t="str">
        <f t="shared" si="60"/>
        <v>cha16</v>
      </c>
      <c r="U343" s="193">
        <f t="shared" si="65"/>
        <v>1</v>
      </c>
      <c r="V343" s="148"/>
      <c r="W343" s="148"/>
      <c r="X343" s="148"/>
      <c r="Y343" s="148"/>
      <c r="Z343" s="148"/>
      <c r="AA343" s="148"/>
      <c r="AB343" s="148"/>
      <c r="AC343" s="148"/>
      <c r="AD343" s="148"/>
      <c r="AE343" s="148"/>
      <c r="AF343" s="148"/>
      <c r="AG343" s="148"/>
      <c r="AH343" s="148"/>
      <c r="AI343" s="148"/>
    </row>
    <row r="344" spans="1:35" s="145" customFormat="1" x14ac:dyDescent="0.2">
      <c r="A344" s="160">
        <v>446</v>
      </c>
      <c r="B344" s="144">
        <v>446099044</v>
      </c>
      <c r="C344" s="161" t="s">
        <v>47</v>
      </c>
      <c r="D344" s="144">
        <v>99</v>
      </c>
      <c r="E344" s="144">
        <v>44</v>
      </c>
      <c r="F344" s="161" t="s">
        <v>609</v>
      </c>
      <c r="G344" s="180" t="str">
        <f t="shared" si="55"/>
        <v>yes</v>
      </c>
      <c r="H344" s="181">
        <f t="shared" si="56"/>
        <v>0.52669999999999995</v>
      </c>
      <c r="I344" s="184">
        <v>294</v>
      </c>
      <c r="J344" s="176">
        <v>602</v>
      </c>
      <c r="K344" s="181">
        <f t="shared" si="61"/>
        <v>0.4884</v>
      </c>
      <c r="L344" s="161"/>
      <c r="M344" s="187">
        <f t="shared" si="57"/>
        <v>0.81100000000000005</v>
      </c>
      <c r="N344" s="162">
        <f t="shared" si="58"/>
        <v>0.67620000000000002</v>
      </c>
      <c r="O344" s="188">
        <f t="shared" si="59"/>
        <v>12</v>
      </c>
      <c r="P344" s="161"/>
      <c r="Q344" s="192">
        <f t="shared" si="62"/>
        <v>0.52669999999999995</v>
      </c>
      <c r="R344" s="174">
        <f t="shared" si="63"/>
        <v>317</v>
      </c>
      <c r="S344" s="174">
        <f t="shared" si="64"/>
        <v>23</v>
      </c>
      <c r="T344" s="175" t="str">
        <f t="shared" si="60"/>
        <v>cha16</v>
      </c>
      <c r="U344" s="193">
        <f t="shared" si="65"/>
        <v>1</v>
      </c>
      <c r="V344" s="148"/>
      <c r="W344" s="148"/>
      <c r="X344" s="148"/>
      <c r="Y344" s="148"/>
      <c r="Z344" s="148"/>
      <c r="AA344" s="148"/>
      <c r="AB344" s="148"/>
      <c r="AC344" s="148"/>
      <c r="AD344" s="148"/>
      <c r="AE344" s="148"/>
      <c r="AF344" s="148"/>
      <c r="AG344" s="148"/>
      <c r="AH344" s="148"/>
      <c r="AI344" s="148"/>
    </row>
    <row r="345" spans="1:35" s="145" customFormat="1" x14ac:dyDescent="0.2">
      <c r="A345" s="160">
        <v>446</v>
      </c>
      <c r="B345" s="144">
        <v>446099050</v>
      </c>
      <c r="C345" s="161" t="s">
        <v>47</v>
      </c>
      <c r="D345" s="144">
        <v>99</v>
      </c>
      <c r="E345" s="144">
        <v>50</v>
      </c>
      <c r="F345" s="161" t="s">
        <v>615</v>
      </c>
      <c r="G345" s="180" t="str">
        <f t="shared" si="55"/>
        <v>yes</v>
      </c>
      <c r="H345" s="181">
        <f t="shared" si="56"/>
        <v>0</v>
      </c>
      <c r="I345" s="184">
        <v>2</v>
      </c>
      <c r="J345" s="176">
        <v>8</v>
      </c>
      <c r="K345" s="181">
        <f t="shared" si="61"/>
        <v>0.25</v>
      </c>
      <c r="L345" s="161"/>
      <c r="M345" s="187">
        <f t="shared" si="57"/>
        <v>0.1734</v>
      </c>
      <c r="N345" s="162">
        <f t="shared" si="58"/>
        <v>0.18679999999999999</v>
      </c>
      <c r="O345" s="188">
        <f t="shared" si="59"/>
        <v>4</v>
      </c>
      <c r="P345" s="161"/>
      <c r="Q345" s="192">
        <f t="shared" si="62"/>
        <v>0.25</v>
      </c>
      <c r="R345" s="174">
        <f t="shared" si="63"/>
        <v>2</v>
      </c>
      <c r="S345" s="174">
        <f t="shared" si="64"/>
        <v>0</v>
      </c>
      <c r="T345" s="175" t="str">
        <f t="shared" si="60"/>
        <v>cha22</v>
      </c>
      <c r="U345" s="193">
        <f t="shared" si="65"/>
        <v>1</v>
      </c>
      <c r="V345" s="148"/>
      <c r="W345" s="148"/>
      <c r="X345" s="148"/>
      <c r="Y345" s="148"/>
      <c r="Z345" s="148"/>
      <c r="AA345" s="148"/>
      <c r="AB345" s="148"/>
      <c r="AC345" s="148"/>
      <c r="AD345" s="148"/>
      <c r="AE345" s="148"/>
      <c r="AF345" s="148"/>
      <c r="AG345" s="148"/>
      <c r="AH345" s="148"/>
      <c r="AI345" s="148"/>
    </row>
    <row r="346" spans="1:35" s="145" customFormat="1" x14ac:dyDescent="0.2">
      <c r="A346" s="160">
        <v>446</v>
      </c>
      <c r="B346" s="144">
        <v>446099073</v>
      </c>
      <c r="C346" s="161" t="s">
        <v>47</v>
      </c>
      <c r="D346" s="144">
        <v>99</v>
      </c>
      <c r="E346" s="144">
        <v>73</v>
      </c>
      <c r="F346" s="161" t="s">
        <v>639</v>
      </c>
      <c r="G346" s="180" t="str">
        <f t="shared" si="55"/>
        <v/>
      </c>
      <c r="H346" s="181" t="str">
        <f t="shared" si="56"/>
        <v/>
      </c>
      <c r="I346" s="184">
        <v>3</v>
      </c>
      <c r="J346" s="176">
        <v>3</v>
      </c>
      <c r="K346" s="181">
        <f t="shared" si="61"/>
        <v>1</v>
      </c>
      <c r="L346" s="161"/>
      <c r="M346" s="187">
        <f t="shared" si="57"/>
        <v>0.28010000000000002</v>
      </c>
      <c r="N346" s="162">
        <f t="shared" si="58"/>
        <v>0.27179999999999999</v>
      </c>
      <c r="O346" s="188">
        <f t="shared" si="59"/>
        <v>5</v>
      </c>
      <c r="P346" s="161"/>
      <c r="Q346" s="192">
        <f t="shared" si="62"/>
        <v>1</v>
      </c>
      <c r="R346" s="174">
        <f t="shared" si="63"/>
        <v>3</v>
      </c>
      <c r="S346" s="174">
        <f t="shared" si="64"/>
        <v>0</v>
      </c>
      <c r="T346" s="175" t="str">
        <f t="shared" si="60"/>
        <v>cha22</v>
      </c>
      <c r="U346" s="193">
        <f t="shared" si="65"/>
        <v>3</v>
      </c>
      <c r="V346" s="148"/>
      <c r="W346" s="148"/>
      <c r="X346" s="148"/>
      <c r="Y346" s="148"/>
      <c r="Z346" s="148"/>
      <c r="AA346" s="148"/>
      <c r="AB346" s="148"/>
      <c r="AC346" s="148"/>
      <c r="AD346" s="148"/>
      <c r="AE346" s="148"/>
      <c r="AF346" s="148"/>
      <c r="AG346" s="148"/>
      <c r="AH346" s="148"/>
      <c r="AI346" s="148"/>
    </row>
    <row r="347" spans="1:35" s="145" customFormat="1" x14ac:dyDescent="0.2">
      <c r="A347" s="160">
        <v>446</v>
      </c>
      <c r="B347" s="144">
        <v>446099083</v>
      </c>
      <c r="C347" s="161" t="s">
        <v>47</v>
      </c>
      <c r="D347" s="144">
        <v>99</v>
      </c>
      <c r="E347" s="144">
        <v>83</v>
      </c>
      <c r="F347" s="161" t="s">
        <v>649</v>
      </c>
      <c r="G347" s="180" t="str">
        <f t="shared" si="55"/>
        <v/>
      </c>
      <c r="H347" s="181" t="str">
        <f t="shared" si="56"/>
        <v/>
      </c>
      <c r="I347" s="184">
        <v>0</v>
      </c>
      <c r="J347" s="176">
        <v>2</v>
      </c>
      <c r="K347" s="181">
        <f t="shared" si="61"/>
        <v>0</v>
      </c>
      <c r="L347" s="161"/>
      <c r="M347" s="187">
        <f t="shared" si="57"/>
        <v>0.19500000000000001</v>
      </c>
      <c r="N347" s="162">
        <f t="shared" si="58"/>
        <v>0.24479999999999999</v>
      </c>
      <c r="O347" s="188">
        <f t="shared" si="59"/>
        <v>5</v>
      </c>
      <c r="P347" s="161"/>
      <c r="Q347" s="192">
        <f t="shared" si="62"/>
        <v>0</v>
      </c>
      <c r="R347" s="174">
        <f t="shared" si="63"/>
        <v>0</v>
      </c>
      <c r="S347" s="174">
        <f t="shared" si="64"/>
        <v>0</v>
      </c>
      <c r="T347" s="175" t="str">
        <f t="shared" si="60"/>
        <v>cha22</v>
      </c>
      <c r="U347" s="193">
        <f t="shared" si="65"/>
        <v>3</v>
      </c>
      <c r="V347" s="148"/>
      <c r="W347" s="148"/>
      <c r="X347" s="148"/>
      <c r="Y347" s="148"/>
      <c r="Z347" s="148"/>
      <c r="AA347" s="148"/>
      <c r="AB347" s="148"/>
      <c r="AC347" s="148"/>
      <c r="AD347" s="148"/>
      <c r="AE347" s="148"/>
      <c r="AF347" s="148"/>
      <c r="AG347" s="148"/>
      <c r="AH347" s="148"/>
      <c r="AI347" s="148"/>
    </row>
    <row r="348" spans="1:35" s="145" customFormat="1" x14ac:dyDescent="0.2">
      <c r="A348" s="160">
        <v>446</v>
      </c>
      <c r="B348" s="144">
        <v>446099088</v>
      </c>
      <c r="C348" s="161" t="s">
        <v>47</v>
      </c>
      <c r="D348" s="144">
        <v>99</v>
      </c>
      <c r="E348" s="144">
        <v>88</v>
      </c>
      <c r="F348" s="161" t="s">
        <v>654</v>
      </c>
      <c r="G348" s="180" t="str">
        <f t="shared" si="55"/>
        <v>yes</v>
      </c>
      <c r="H348" s="181">
        <f t="shared" si="56"/>
        <v>8.3299999999999999E-2</v>
      </c>
      <c r="I348" s="184">
        <v>7</v>
      </c>
      <c r="J348" s="176">
        <v>15</v>
      </c>
      <c r="K348" s="181">
        <f t="shared" si="61"/>
        <v>0.4667</v>
      </c>
      <c r="L348" s="161"/>
      <c r="M348" s="187">
        <f t="shared" si="57"/>
        <v>0.1216</v>
      </c>
      <c r="N348" s="162">
        <f t="shared" si="58"/>
        <v>0.182</v>
      </c>
      <c r="O348" s="188">
        <f t="shared" si="59"/>
        <v>4</v>
      </c>
      <c r="P348" s="161"/>
      <c r="Q348" s="192">
        <f t="shared" si="62"/>
        <v>0.4667</v>
      </c>
      <c r="R348" s="174">
        <f t="shared" si="63"/>
        <v>7</v>
      </c>
      <c r="S348" s="174">
        <f t="shared" si="64"/>
        <v>0</v>
      </c>
      <c r="T348" s="175" t="str">
        <f t="shared" si="60"/>
        <v>cha22</v>
      </c>
      <c r="U348" s="193">
        <f t="shared" si="65"/>
        <v>1</v>
      </c>
      <c r="V348" s="148"/>
      <c r="W348" s="148"/>
      <c r="X348" s="148"/>
      <c r="Y348" s="148"/>
      <c r="Z348" s="148"/>
      <c r="AA348" s="148"/>
      <c r="AB348" s="148"/>
      <c r="AC348" s="148"/>
      <c r="AD348" s="148"/>
      <c r="AE348" s="148"/>
      <c r="AF348" s="148"/>
      <c r="AG348" s="148"/>
      <c r="AH348" s="148"/>
      <c r="AI348" s="148"/>
    </row>
    <row r="349" spans="1:35" s="145" customFormat="1" x14ac:dyDescent="0.2">
      <c r="A349" s="160">
        <v>446</v>
      </c>
      <c r="B349" s="144">
        <v>446099099</v>
      </c>
      <c r="C349" s="161" t="s">
        <v>47</v>
      </c>
      <c r="D349" s="144">
        <v>99</v>
      </c>
      <c r="E349" s="144">
        <v>99</v>
      </c>
      <c r="F349" s="161" t="s">
        <v>665</v>
      </c>
      <c r="G349" s="180" t="str">
        <f t="shared" si="55"/>
        <v>yes</v>
      </c>
      <c r="H349" s="181">
        <f t="shared" si="56"/>
        <v>0.23300000000000001</v>
      </c>
      <c r="I349" s="184">
        <v>31</v>
      </c>
      <c r="J349" s="176">
        <v>110</v>
      </c>
      <c r="K349" s="181">
        <f t="shared" si="61"/>
        <v>0.28179999999999999</v>
      </c>
      <c r="L349" s="161"/>
      <c r="M349" s="187">
        <f t="shared" si="57"/>
        <v>0.18590000000000001</v>
      </c>
      <c r="N349" s="162">
        <f t="shared" si="58"/>
        <v>0.20369999999999999</v>
      </c>
      <c r="O349" s="188">
        <f t="shared" si="59"/>
        <v>4</v>
      </c>
      <c r="P349" s="161"/>
      <c r="Q349" s="192">
        <f t="shared" si="62"/>
        <v>0.28179999999999999</v>
      </c>
      <c r="R349" s="174">
        <f t="shared" si="63"/>
        <v>31</v>
      </c>
      <c r="S349" s="174">
        <f t="shared" si="64"/>
        <v>0</v>
      </c>
      <c r="T349" s="175" t="str">
        <f t="shared" si="60"/>
        <v>cha22</v>
      </c>
      <c r="U349" s="193">
        <f t="shared" si="65"/>
        <v>1</v>
      </c>
      <c r="V349" s="148"/>
      <c r="W349" s="148"/>
      <c r="X349" s="148"/>
      <c r="Y349" s="148"/>
      <c r="Z349" s="148"/>
      <c r="AA349" s="148"/>
      <c r="AB349" s="148"/>
      <c r="AC349" s="148"/>
      <c r="AD349" s="148"/>
      <c r="AE349" s="148"/>
      <c r="AF349" s="148"/>
      <c r="AG349" s="148"/>
      <c r="AH349" s="148"/>
      <c r="AI349" s="148"/>
    </row>
    <row r="350" spans="1:35" s="145" customFormat="1" x14ac:dyDescent="0.2">
      <c r="A350" s="160">
        <v>446</v>
      </c>
      <c r="B350" s="144">
        <v>446099101</v>
      </c>
      <c r="C350" s="161" t="s">
        <v>47</v>
      </c>
      <c r="D350" s="144">
        <v>99</v>
      </c>
      <c r="E350" s="144">
        <v>101</v>
      </c>
      <c r="F350" s="161" t="s">
        <v>667</v>
      </c>
      <c r="G350" s="180" t="str">
        <f t="shared" si="55"/>
        <v>yes</v>
      </c>
      <c r="H350" s="181">
        <f t="shared" si="56"/>
        <v>0</v>
      </c>
      <c r="I350" s="184">
        <v>0</v>
      </c>
      <c r="J350" s="176">
        <v>1</v>
      </c>
      <c r="K350" s="181">
        <f t="shared" si="61"/>
        <v>0</v>
      </c>
      <c r="L350" s="161"/>
      <c r="M350" s="187">
        <f t="shared" si="57"/>
        <v>9.6000000000000002E-2</v>
      </c>
      <c r="N350" s="162">
        <f t="shared" si="58"/>
        <v>0.1245</v>
      </c>
      <c r="O350" s="188">
        <f t="shared" si="59"/>
        <v>3</v>
      </c>
      <c r="P350" s="161"/>
      <c r="Q350" s="192">
        <f t="shared" si="62"/>
        <v>0</v>
      </c>
      <c r="R350" s="174">
        <f t="shared" si="63"/>
        <v>0</v>
      </c>
      <c r="S350" s="174">
        <f t="shared" si="64"/>
        <v>0</v>
      </c>
      <c r="T350" s="175" t="str">
        <f t="shared" si="60"/>
        <v>cha16</v>
      </c>
      <c r="U350" s="193">
        <f t="shared" si="65"/>
        <v>1</v>
      </c>
      <c r="V350" s="148"/>
      <c r="W350" s="148"/>
      <c r="X350" s="148"/>
      <c r="Y350" s="148"/>
      <c r="Z350" s="148"/>
      <c r="AA350" s="148"/>
      <c r="AB350" s="148"/>
      <c r="AC350" s="148"/>
      <c r="AD350" s="148"/>
      <c r="AE350" s="148"/>
      <c r="AF350" s="148"/>
      <c r="AG350" s="148"/>
      <c r="AH350" s="148"/>
      <c r="AI350" s="148"/>
    </row>
    <row r="351" spans="1:35" s="145" customFormat="1" x14ac:dyDescent="0.2">
      <c r="A351" s="160">
        <v>446</v>
      </c>
      <c r="B351" s="144">
        <v>446099133</v>
      </c>
      <c r="C351" s="161" t="s">
        <v>47</v>
      </c>
      <c r="D351" s="144">
        <v>99</v>
      </c>
      <c r="E351" s="144">
        <v>133</v>
      </c>
      <c r="F351" s="161" t="s">
        <v>698</v>
      </c>
      <c r="G351" s="180" t="str">
        <f t="shared" si="55"/>
        <v/>
      </c>
      <c r="H351" s="181" t="str">
        <f t="shared" si="56"/>
        <v/>
      </c>
      <c r="I351" s="184">
        <v>3</v>
      </c>
      <c r="J351" s="176">
        <v>5</v>
      </c>
      <c r="K351" s="181">
        <f t="shared" si="61"/>
        <v>0.6</v>
      </c>
      <c r="L351" s="161"/>
      <c r="M351" s="187">
        <f t="shared" si="57"/>
        <v>0.48459999999999998</v>
      </c>
      <c r="N351" s="162">
        <f t="shared" si="58"/>
        <v>0.37869999999999998</v>
      </c>
      <c r="O351" s="188">
        <f t="shared" si="59"/>
        <v>9</v>
      </c>
      <c r="P351" s="161"/>
      <c r="Q351" s="192">
        <f t="shared" si="62"/>
        <v>0.6</v>
      </c>
      <c r="R351" s="174">
        <f t="shared" si="63"/>
        <v>3</v>
      </c>
      <c r="S351" s="174">
        <f t="shared" si="64"/>
        <v>0</v>
      </c>
      <c r="T351" s="175" t="str">
        <f t="shared" si="60"/>
        <v>cha22</v>
      </c>
      <c r="U351" s="193">
        <f t="shared" si="65"/>
        <v>2</v>
      </c>
      <c r="V351" s="148"/>
      <c r="W351" s="148"/>
      <c r="X351" s="148"/>
      <c r="Y351" s="148"/>
      <c r="Z351" s="148"/>
      <c r="AA351" s="148"/>
      <c r="AB351" s="148"/>
      <c r="AC351" s="148"/>
      <c r="AD351" s="148"/>
      <c r="AE351" s="148"/>
      <c r="AF351" s="148"/>
      <c r="AG351" s="148"/>
      <c r="AH351" s="148"/>
      <c r="AI351" s="148"/>
    </row>
    <row r="352" spans="1:35" s="145" customFormat="1" x14ac:dyDescent="0.2">
      <c r="A352" s="160">
        <v>446</v>
      </c>
      <c r="B352" s="144">
        <v>446099167</v>
      </c>
      <c r="C352" s="161" t="s">
        <v>47</v>
      </c>
      <c r="D352" s="144">
        <v>99</v>
      </c>
      <c r="E352" s="144">
        <v>167</v>
      </c>
      <c r="F352" s="161" t="s">
        <v>733</v>
      </c>
      <c r="G352" s="180" t="str">
        <f t="shared" si="55"/>
        <v>yes</v>
      </c>
      <c r="H352" s="181">
        <f t="shared" si="56"/>
        <v>9.9299999999999999E-2</v>
      </c>
      <c r="I352" s="184">
        <v>28</v>
      </c>
      <c r="J352" s="176">
        <v>77</v>
      </c>
      <c r="K352" s="181">
        <f t="shared" si="61"/>
        <v>0.36359999999999998</v>
      </c>
      <c r="L352" s="161"/>
      <c r="M352" s="187">
        <f t="shared" si="57"/>
        <v>0.14410000000000001</v>
      </c>
      <c r="N352" s="162">
        <f t="shared" si="58"/>
        <v>0.1842</v>
      </c>
      <c r="O352" s="188">
        <f t="shared" si="59"/>
        <v>4</v>
      </c>
      <c r="P352" s="161"/>
      <c r="Q352" s="192">
        <f t="shared" si="62"/>
        <v>0.36359999999999998</v>
      </c>
      <c r="R352" s="174">
        <f t="shared" si="63"/>
        <v>28</v>
      </c>
      <c r="S352" s="174">
        <f t="shared" si="64"/>
        <v>0</v>
      </c>
      <c r="T352" s="175" t="str">
        <f t="shared" si="60"/>
        <v>cha22</v>
      </c>
      <c r="U352" s="193">
        <f t="shared" si="65"/>
        <v>1</v>
      </c>
      <c r="V352" s="148"/>
      <c r="W352" s="148"/>
      <c r="X352" s="148"/>
      <c r="Y352" s="148"/>
      <c r="Z352" s="148"/>
      <c r="AA352" s="148"/>
      <c r="AB352" s="148"/>
      <c r="AC352" s="148"/>
      <c r="AD352" s="148"/>
      <c r="AE352" s="148"/>
      <c r="AF352" s="148"/>
      <c r="AG352" s="148"/>
      <c r="AH352" s="148"/>
      <c r="AI352" s="148"/>
    </row>
    <row r="353" spans="1:35" s="145" customFormat="1" x14ac:dyDescent="0.2">
      <c r="A353" s="160">
        <v>446</v>
      </c>
      <c r="B353" s="144">
        <v>446099177</v>
      </c>
      <c r="C353" s="161" t="s">
        <v>47</v>
      </c>
      <c r="D353" s="144">
        <v>99</v>
      </c>
      <c r="E353" s="144">
        <v>177</v>
      </c>
      <c r="F353" s="161" t="s">
        <v>743</v>
      </c>
      <c r="G353" s="180" t="str">
        <f t="shared" si="55"/>
        <v/>
      </c>
      <c r="H353" s="181" t="str">
        <f t="shared" si="56"/>
        <v/>
      </c>
      <c r="I353" s="184">
        <v>2</v>
      </c>
      <c r="J353" s="176">
        <v>2</v>
      </c>
      <c r="K353" s="181">
        <f t="shared" si="61"/>
        <v>1</v>
      </c>
      <c r="L353" s="161"/>
      <c r="M353" s="187">
        <f t="shared" si="57"/>
        <v>9.4E-2</v>
      </c>
      <c r="N353" s="162">
        <f t="shared" si="58"/>
        <v>0.1245</v>
      </c>
      <c r="O353" s="188">
        <f t="shared" si="59"/>
        <v>3</v>
      </c>
      <c r="P353" s="161"/>
      <c r="Q353" s="192">
        <f t="shared" si="62"/>
        <v>1</v>
      </c>
      <c r="R353" s="174">
        <f t="shared" si="63"/>
        <v>2</v>
      </c>
      <c r="S353" s="174">
        <f t="shared" si="64"/>
        <v>0</v>
      </c>
      <c r="T353" s="175" t="str">
        <f t="shared" si="60"/>
        <v>cha22</v>
      </c>
      <c r="U353" s="193">
        <f t="shared" si="65"/>
        <v>3</v>
      </c>
      <c r="V353" s="148"/>
      <c r="W353" s="148"/>
      <c r="X353" s="148"/>
      <c r="Y353" s="148"/>
      <c r="Z353" s="148"/>
      <c r="AA353" s="148"/>
      <c r="AB353" s="148"/>
      <c r="AC353" s="148"/>
      <c r="AD353" s="148"/>
      <c r="AE353" s="148"/>
      <c r="AF353" s="148"/>
      <c r="AG353" s="148"/>
      <c r="AH353" s="148"/>
      <c r="AI353" s="148"/>
    </row>
    <row r="354" spans="1:35" s="145" customFormat="1" x14ac:dyDescent="0.2">
      <c r="A354" s="160">
        <v>446</v>
      </c>
      <c r="B354" s="144">
        <v>446099182</v>
      </c>
      <c r="C354" s="161" t="s">
        <v>47</v>
      </c>
      <c r="D354" s="144">
        <v>99</v>
      </c>
      <c r="E354" s="144">
        <v>182</v>
      </c>
      <c r="F354" s="161" t="s">
        <v>748</v>
      </c>
      <c r="G354" s="180" t="str">
        <f t="shared" si="55"/>
        <v/>
      </c>
      <c r="H354" s="181" t="str">
        <f t="shared" si="56"/>
        <v/>
      </c>
      <c r="I354" s="184">
        <v>1</v>
      </c>
      <c r="J354" s="176">
        <v>4</v>
      </c>
      <c r="K354" s="181">
        <f t="shared" si="61"/>
        <v>0.25</v>
      </c>
      <c r="L354" s="161"/>
      <c r="M354" s="187">
        <f t="shared" si="57"/>
        <v>0.34320000000000001</v>
      </c>
      <c r="N354" s="162">
        <f t="shared" si="58"/>
        <v>0.34660000000000002</v>
      </c>
      <c r="O354" s="188">
        <f t="shared" si="59"/>
        <v>6</v>
      </c>
      <c r="P354" s="161"/>
      <c r="Q354" s="192">
        <f t="shared" si="62"/>
        <v>0.25</v>
      </c>
      <c r="R354" s="174">
        <f t="shared" si="63"/>
        <v>1</v>
      </c>
      <c r="S354" s="174">
        <f t="shared" si="64"/>
        <v>0</v>
      </c>
      <c r="T354" s="175" t="str">
        <f t="shared" si="60"/>
        <v>cha22</v>
      </c>
      <c r="U354" s="193">
        <f t="shared" si="65"/>
        <v>3</v>
      </c>
      <c r="V354" s="148"/>
      <c r="W354" s="148"/>
      <c r="X354" s="148"/>
      <c r="Y354" s="148"/>
      <c r="Z354" s="148"/>
      <c r="AA354" s="148"/>
      <c r="AB354" s="148"/>
      <c r="AC354" s="148"/>
      <c r="AD354" s="148"/>
      <c r="AE354" s="148"/>
      <c r="AF354" s="148"/>
      <c r="AG354" s="148"/>
      <c r="AH354" s="148"/>
      <c r="AI354" s="148"/>
    </row>
    <row r="355" spans="1:35" s="145" customFormat="1" x14ac:dyDescent="0.2">
      <c r="A355" s="160">
        <v>446</v>
      </c>
      <c r="B355" s="144">
        <v>446099187</v>
      </c>
      <c r="C355" s="161" t="s">
        <v>47</v>
      </c>
      <c r="D355" s="144">
        <v>99</v>
      </c>
      <c r="E355" s="144">
        <v>187</v>
      </c>
      <c r="F355" s="161" t="s">
        <v>753</v>
      </c>
      <c r="G355" s="180" t="str">
        <f t="shared" si="55"/>
        <v/>
      </c>
      <c r="H355" s="181" t="str">
        <f t="shared" si="56"/>
        <v/>
      </c>
      <c r="I355" s="184">
        <v>2</v>
      </c>
      <c r="J355" s="176">
        <v>2</v>
      </c>
      <c r="K355" s="181">
        <f t="shared" si="61"/>
        <v>1</v>
      </c>
      <c r="L355" s="161"/>
      <c r="M355" s="187">
        <f t="shared" si="57"/>
        <v>0.16370000000000001</v>
      </c>
      <c r="N355" s="162">
        <f t="shared" si="58"/>
        <v>0.17130000000000001</v>
      </c>
      <c r="O355" s="188">
        <f t="shared" si="59"/>
        <v>3</v>
      </c>
      <c r="P355" s="161"/>
      <c r="Q355" s="192">
        <f t="shared" si="62"/>
        <v>1</v>
      </c>
      <c r="R355" s="174">
        <f t="shared" si="63"/>
        <v>2</v>
      </c>
      <c r="S355" s="174">
        <f t="shared" si="64"/>
        <v>0</v>
      </c>
      <c r="T355" s="175" t="str">
        <f t="shared" si="60"/>
        <v>cha22</v>
      </c>
      <c r="U355" s="193">
        <f t="shared" si="65"/>
        <v>3</v>
      </c>
      <c r="V355" s="148"/>
      <c r="W355" s="148"/>
      <c r="X355" s="148"/>
      <c r="Y355" s="148"/>
      <c r="Z355" s="148"/>
      <c r="AA355" s="148"/>
      <c r="AB355" s="148"/>
      <c r="AC355" s="148"/>
      <c r="AD355" s="148"/>
      <c r="AE355" s="148"/>
      <c r="AF355" s="148"/>
      <c r="AG355" s="148"/>
      <c r="AH355" s="148"/>
      <c r="AI355" s="148"/>
    </row>
    <row r="356" spans="1:35" s="145" customFormat="1" x14ac:dyDescent="0.2">
      <c r="A356" s="160">
        <v>446</v>
      </c>
      <c r="B356" s="144">
        <v>446099208</v>
      </c>
      <c r="C356" s="161" t="s">
        <v>47</v>
      </c>
      <c r="D356" s="144">
        <v>99</v>
      </c>
      <c r="E356" s="144">
        <v>208</v>
      </c>
      <c r="F356" s="161" t="s">
        <v>774</v>
      </c>
      <c r="G356" s="180" t="str">
        <f t="shared" si="55"/>
        <v>yes</v>
      </c>
      <c r="H356" s="181">
        <f t="shared" si="56"/>
        <v>1</v>
      </c>
      <c r="I356" s="184">
        <v>0</v>
      </c>
      <c r="J356" s="176">
        <v>3</v>
      </c>
      <c r="K356" s="181">
        <f t="shared" si="61"/>
        <v>0</v>
      </c>
      <c r="L356" s="161"/>
      <c r="M356" s="187">
        <f t="shared" si="57"/>
        <v>5.9799999999999999E-2</v>
      </c>
      <c r="N356" s="162">
        <f t="shared" si="58"/>
        <v>6.8199999999999997E-2</v>
      </c>
      <c r="O356" s="188">
        <f t="shared" si="59"/>
        <v>2</v>
      </c>
      <c r="P356" s="161"/>
      <c r="Q356" s="192">
        <f t="shared" si="62"/>
        <v>1</v>
      </c>
      <c r="R356" s="174">
        <f t="shared" si="63"/>
        <v>3</v>
      </c>
      <c r="S356" s="174">
        <f t="shared" si="64"/>
        <v>3</v>
      </c>
      <c r="T356" s="175" t="str">
        <f t="shared" si="60"/>
        <v>cha16</v>
      </c>
      <c r="U356" s="193">
        <f t="shared" si="65"/>
        <v>1</v>
      </c>
      <c r="V356" s="148"/>
      <c r="W356" s="148"/>
      <c r="X356" s="148"/>
      <c r="Y356" s="148"/>
      <c r="Z356" s="148"/>
      <c r="AA356" s="148"/>
      <c r="AB356" s="148"/>
      <c r="AC356" s="148"/>
      <c r="AD356" s="148"/>
      <c r="AE356" s="148"/>
      <c r="AF356" s="148"/>
      <c r="AG356" s="148"/>
      <c r="AH356" s="148"/>
      <c r="AI356" s="148"/>
    </row>
    <row r="357" spans="1:35" s="145" customFormat="1" x14ac:dyDescent="0.2">
      <c r="A357" s="160">
        <v>446</v>
      </c>
      <c r="B357" s="144">
        <v>446099212</v>
      </c>
      <c r="C357" s="161" t="s">
        <v>47</v>
      </c>
      <c r="D357" s="144">
        <v>99</v>
      </c>
      <c r="E357" s="144">
        <v>212</v>
      </c>
      <c r="F357" s="161" t="s">
        <v>778</v>
      </c>
      <c r="G357" s="180" t="str">
        <f t="shared" si="55"/>
        <v>yes</v>
      </c>
      <c r="H357" s="181">
        <f t="shared" si="56"/>
        <v>6.25E-2</v>
      </c>
      <c r="I357" s="184">
        <v>32</v>
      </c>
      <c r="J357" s="176">
        <v>148</v>
      </c>
      <c r="K357" s="181">
        <f t="shared" si="61"/>
        <v>0.2162</v>
      </c>
      <c r="L357" s="161"/>
      <c r="M357" s="187">
        <f t="shared" si="57"/>
        <v>0.1779</v>
      </c>
      <c r="N357" s="162">
        <f t="shared" si="58"/>
        <v>0.22309999999999999</v>
      </c>
      <c r="O357" s="188">
        <f t="shared" si="59"/>
        <v>4</v>
      </c>
      <c r="P357" s="161"/>
      <c r="Q357" s="192">
        <f t="shared" si="62"/>
        <v>0.2162</v>
      </c>
      <c r="R357" s="174">
        <f t="shared" si="63"/>
        <v>32</v>
      </c>
      <c r="S357" s="174">
        <f t="shared" si="64"/>
        <v>0</v>
      </c>
      <c r="T357" s="175" t="str">
        <f t="shared" si="60"/>
        <v>cha22</v>
      </c>
      <c r="U357" s="193">
        <f t="shared" si="65"/>
        <v>1</v>
      </c>
      <c r="V357" s="148"/>
      <c r="W357" s="148"/>
      <c r="X357" s="148"/>
      <c r="Y357" s="148"/>
      <c r="Z357" s="148"/>
      <c r="AA357" s="148"/>
      <c r="AB357" s="148"/>
      <c r="AC357" s="148"/>
      <c r="AD357" s="148"/>
      <c r="AE357" s="148"/>
      <c r="AF357" s="148"/>
      <c r="AG357" s="148"/>
      <c r="AH357" s="148"/>
      <c r="AI357" s="148"/>
    </row>
    <row r="358" spans="1:35" s="145" customFormat="1" x14ac:dyDescent="0.2">
      <c r="A358" s="160">
        <v>446</v>
      </c>
      <c r="B358" s="144">
        <v>446099218</v>
      </c>
      <c r="C358" s="161" t="s">
        <v>47</v>
      </c>
      <c r="D358" s="144">
        <v>99</v>
      </c>
      <c r="E358" s="144">
        <v>218</v>
      </c>
      <c r="F358" s="161" t="s">
        <v>784</v>
      </c>
      <c r="G358" s="180" t="str">
        <f t="shared" si="55"/>
        <v>yes</v>
      </c>
      <c r="H358" s="181">
        <f t="shared" si="56"/>
        <v>7.0499999999999993E-2</v>
      </c>
      <c r="I358" s="184">
        <v>13</v>
      </c>
      <c r="J358" s="176">
        <v>80</v>
      </c>
      <c r="K358" s="181">
        <f t="shared" si="61"/>
        <v>0.16250000000000001</v>
      </c>
      <c r="L358" s="161"/>
      <c r="M358" s="187">
        <f t="shared" si="57"/>
        <v>0.18809999999999999</v>
      </c>
      <c r="N358" s="162">
        <f t="shared" si="58"/>
        <v>0.25290000000000001</v>
      </c>
      <c r="O358" s="188">
        <f t="shared" si="59"/>
        <v>5</v>
      </c>
      <c r="P358" s="161"/>
      <c r="Q358" s="192">
        <f t="shared" si="62"/>
        <v>0.16250000000000001</v>
      </c>
      <c r="R358" s="174">
        <f t="shared" si="63"/>
        <v>13</v>
      </c>
      <c r="S358" s="174">
        <f t="shared" si="64"/>
        <v>0</v>
      </c>
      <c r="T358" s="175" t="str">
        <f t="shared" si="60"/>
        <v>cha22</v>
      </c>
      <c r="U358" s="193">
        <f t="shared" si="65"/>
        <v>1</v>
      </c>
      <c r="V358" s="148"/>
      <c r="W358" s="148"/>
      <c r="X358" s="148"/>
      <c r="Y358" s="148"/>
      <c r="Z358" s="148"/>
      <c r="AA358" s="148"/>
      <c r="AB358" s="148"/>
      <c r="AC358" s="148"/>
      <c r="AD358" s="148"/>
      <c r="AE358" s="148"/>
      <c r="AF358" s="148"/>
      <c r="AG358" s="148"/>
      <c r="AH358" s="148"/>
      <c r="AI358" s="148"/>
    </row>
    <row r="359" spans="1:35" s="145" customFormat="1" x14ac:dyDescent="0.2">
      <c r="A359" s="160">
        <v>446</v>
      </c>
      <c r="B359" s="144">
        <v>446099220</v>
      </c>
      <c r="C359" s="161" t="s">
        <v>47</v>
      </c>
      <c r="D359" s="144">
        <v>99</v>
      </c>
      <c r="E359" s="144">
        <v>220</v>
      </c>
      <c r="F359" s="161" t="s">
        <v>786</v>
      </c>
      <c r="G359" s="180" t="str">
        <f t="shared" si="55"/>
        <v>yes</v>
      </c>
      <c r="H359" s="181">
        <f t="shared" si="56"/>
        <v>0.46150000000000002</v>
      </c>
      <c r="I359" s="184">
        <v>11</v>
      </c>
      <c r="J359" s="176">
        <v>39</v>
      </c>
      <c r="K359" s="181">
        <f t="shared" si="61"/>
        <v>0.28210000000000002</v>
      </c>
      <c r="L359" s="161"/>
      <c r="M359" s="187">
        <f t="shared" si="57"/>
        <v>0.29039999999999999</v>
      </c>
      <c r="N359" s="162">
        <f t="shared" si="58"/>
        <v>0.31969999999999998</v>
      </c>
      <c r="O359" s="188">
        <f t="shared" si="59"/>
        <v>6</v>
      </c>
      <c r="P359" s="161"/>
      <c r="Q359" s="192">
        <f t="shared" si="62"/>
        <v>0.46150000000000002</v>
      </c>
      <c r="R359" s="174">
        <f t="shared" si="63"/>
        <v>18</v>
      </c>
      <c r="S359" s="174">
        <f t="shared" si="64"/>
        <v>7</v>
      </c>
      <c r="T359" s="175" t="str">
        <f t="shared" si="60"/>
        <v>cha16</v>
      </c>
      <c r="U359" s="193">
        <f t="shared" si="65"/>
        <v>1</v>
      </c>
      <c r="V359" s="148"/>
      <c r="W359" s="148"/>
      <c r="X359" s="148"/>
      <c r="Y359" s="148"/>
      <c r="Z359" s="148"/>
      <c r="AA359" s="148"/>
      <c r="AB359" s="148"/>
      <c r="AC359" s="148"/>
      <c r="AD359" s="148"/>
      <c r="AE359" s="148"/>
      <c r="AF359" s="148"/>
      <c r="AG359" s="148"/>
      <c r="AH359" s="148"/>
      <c r="AI359" s="148"/>
    </row>
    <row r="360" spans="1:35" s="145" customFormat="1" x14ac:dyDescent="0.2">
      <c r="A360" s="160">
        <v>446</v>
      </c>
      <c r="B360" s="144">
        <v>446099238</v>
      </c>
      <c r="C360" s="161" t="s">
        <v>47</v>
      </c>
      <c r="D360" s="144">
        <v>99</v>
      </c>
      <c r="E360" s="144">
        <v>238</v>
      </c>
      <c r="F360" s="161" t="s">
        <v>804</v>
      </c>
      <c r="G360" s="180" t="str">
        <f t="shared" si="55"/>
        <v>yes</v>
      </c>
      <c r="H360" s="181">
        <f t="shared" si="56"/>
        <v>0</v>
      </c>
      <c r="I360" s="184">
        <v>8</v>
      </c>
      <c r="J360" s="176">
        <v>28</v>
      </c>
      <c r="K360" s="181">
        <f t="shared" si="61"/>
        <v>0.28570000000000001</v>
      </c>
      <c r="L360" s="161"/>
      <c r="M360" s="187">
        <f t="shared" si="57"/>
        <v>0.1711</v>
      </c>
      <c r="N360" s="162">
        <f t="shared" si="58"/>
        <v>0.23100000000000001</v>
      </c>
      <c r="O360" s="188">
        <f t="shared" si="59"/>
        <v>4</v>
      </c>
      <c r="P360" s="161"/>
      <c r="Q360" s="192">
        <f t="shared" si="62"/>
        <v>0.28570000000000001</v>
      </c>
      <c r="R360" s="174">
        <f t="shared" si="63"/>
        <v>8</v>
      </c>
      <c r="S360" s="174">
        <f t="shared" si="64"/>
        <v>0</v>
      </c>
      <c r="T360" s="175" t="str">
        <f t="shared" si="60"/>
        <v>cha22</v>
      </c>
      <c r="U360" s="193">
        <f t="shared" si="65"/>
        <v>1</v>
      </c>
      <c r="V360" s="148"/>
      <c r="W360" s="148"/>
      <c r="X360" s="148"/>
      <c r="Y360" s="148"/>
      <c r="Z360" s="148"/>
      <c r="AA360" s="148"/>
      <c r="AB360" s="148"/>
      <c r="AC360" s="148"/>
      <c r="AD360" s="148"/>
      <c r="AE360" s="148"/>
      <c r="AF360" s="148"/>
      <c r="AG360" s="148"/>
      <c r="AH360" s="148"/>
      <c r="AI360" s="148"/>
    </row>
    <row r="361" spans="1:35" s="145" customFormat="1" x14ac:dyDescent="0.2">
      <c r="A361" s="160">
        <v>446</v>
      </c>
      <c r="B361" s="144">
        <v>446099244</v>
      </c>
      <c r="C361" s="161" t="s">
        <v>47</v>
      </c>
      <c r="D361" s="144">
        <v>99</v>
      </c>
      <c r="E361" s="144">
        <v>244</v>
      </c>
      <c r="F361" s="161" t="s">
        <v>810</v>
      </c>
      <c r="G361" s="180" t="str">
        <f t="shared" si="55"/>
        <v>yes</v>
      </c>
      <c r="H361" s="181">
        <f t="shared" si="56"/>
        <v>0.8</v>
      </c>
      <c r="I361" s="184">
        <v>12</v>
      </c>
      <c r="J361" s="176">
        <v>34</v>
      </c>
      <c r="K361" s="181">
        <f t="shared" si="61"/>
        <v>0.35289999999999999</v>
      </c>
      <c r="L361" s="161"/>
      <c r="M361" s="187">
        <f t="shared" si="57"/>
        <v>0.53569999999999995</v>
      </c>
      <c r="N361" s="162">
        <f t="shared" si="58"/>
        <v>0.53939999999999999</v>
      </c>
      <c r="O361" s="188">
        <f t="shared" si="59"/>
        <v>10</v>
      </c>
      <c r="P361" s="161"/>
      <c r="Q361" s="192">
        <f t="shared" si="62"/>
        <v>0.8</v>
      </c>
      <c r="R361" s="174">
        <f t="shared" si="63"/>
        <v>27</v>
      </c>
      <c r="S361" s="174">
        <f t="shared" si="64"/>
        <v>15</v>
      </c>
      <c r="T361" s="175" t="str">
        <f t="shared" si="60"/>
        <v>cha16</v>
      </c>
      <c r="U361" s="193">
        <f t="shared" si="65"/>
        <v>1</v>
      </c>
      <c r="V361" s="148"/>
      <c r="W361" s="148"/>
      <c r="X361" s="148"/>
      <c r="Y361" s="148"/>
      <c r="Z361" s="148"/>
      <c r="AA361" s="148"/>
      <c r="AB361" s="148"/>
      <c r="AC361" s="148"/>
      <c r="AD361" s="148"/>
      <c r="AE361" s="148"/>
      <c r="AF361" s="148"/>
      <c r="AG361" s="148"/>
      <c r="AH361" s="148"/>
      <c r="AI361" s="148"/>
    </row>
    <row r="362" spans="1:35" s="145" customFormat="1" x14ac:dyDescent="0.2">
      <c r="A362" s="160">
        <v>446</v>
      </c>
      <c r="B362" s="144">
        <v>446099266</v>
      </c>
      <c r="C362" s="161" t="s">
        <v>47</v>
      </c>
      <c r="D362" s="144">
        <v>99</v>
      </c>
      <c r="E362" s="144">
        <v>266</v>
      </c>
      <c r="F362" s="161" t="s">
        <v>832</v>
      </c>
      <c r="G362" s="180" t="str">
        <f t="shared" si="55"/>
        <v>yes</v>
      </c>
      <c r="H362" s="181">
        <f t="shared" si="56"/>
        <v>0.25</v>
      </c>
      <c r="I362" s="184">
        <v>1</v>
      </c>
      <c r="J362" s="176">
        <v>7</v>
      </c>
      <c r="K362" s="181">
        <f t="shared" si="61"/>
        <v>0.1429</v>
      </c>
      <c r="L362" s="161"/>
      <c r="M362" s="187">
        <f t="shared" si="57"/>
        <v>7.7600000000000002E-2</v>
      </c>
      <c r="N362" s="162">
        <f t="shared" si="58"/>
        <v>0.1075</v>
      </c>
      <c r="O362" s="188">
        <f t="shared" si="59"/>
        <v>2</v>
      </c>
      <c r="P362" s="161"/>
      <c r="Q362" s="192">
        <f t="shared" si="62"/>
        <v>0.25</v>
      </c>
      <c r="R362" s="174">
        <f t="shared" si="63"/>
        <v>2</v>
      </c>
      <c r="S362" s="174">
        <f t="shared" si="64"/>
        <v>1</v>
      </c>
      <c r="T362" s="175" t="str">
        <f t="shared" si="60"/>
        <v>cha16</v>
      </c>
      <c r="U362" s="193">
        <f t="shared" si="65"/>
        <v>1</v>
      </c>
      <c r="V362" s="148"/>
      <c r="W362" s="148"/>
      <c r="X362" s="148"/>
      <c r="Y362" s="148"/>
      <c r="Z362" s="148"/>
      <c r="AA362" s="148"/>
      <c r="AB362" s="148"/>
      <c r="AC362" s="148"/>
      <c r="AD362" s="148"/>
      <c r="AE362" s="148"/>
      <c r="AF362" s="148"/>
      <c r="AG362" s="148"/>
      <c r="AH362" s="148"/>
      <c r="AI362" s="148"/>
    </row>
    <row r="363" spans="1:35" s="145" customFormat="1" x14ac:dyDescent="0.2">
      <c r="A363" s="160">
        <v>446</v>
      </c>
      <c r="B363" s="144">
        <v>446099285</v>
      </c>
      <c r="C363" s="161" t="s">
        <v>47</v>
      </c>
      <c r="D363" s="144">
        <v>99</v>
      </c>
      <c r="E363" s="144">
        <v>285</v>
      </c>
      <c r="F363" s="161" t="s">
        <v>851</v>
      </c>
      <c r="G363" s="180" t="str">
        <f t="shared" si="55"/>
        <v>yes</v>
      </c>
      <c r="H363" s="181">
        <f t="shared" si="56"/>
        <v>0.20899999999999999</v>
      </c>
      <c r="I363" s="184">
        <v>19</v>
      </c>
      <c r="J363" s="176">
        <v>106</v>
      </c>
      <c r="K363" s="181">
        <f t="shared" si="61"/>
        <v>0.1792</v>
      </c>
      <c r="L363" s="161"/>
      <c r="M363" s="187">
        <f t="shared" si="57"/>
        <v>0.36309999999999998</v>
      </c>
      <c r="N363" s="162">
        <f t="shared" si="58"/>
        <v>0.39889999999999998</v>
      </c>
      <c r="O363" s="188">
        <f t="shared" si="59"/>
        <v>7</v>
      </c>
      <c r="P363" s="161"/>
      <c r="Q363" s="192">
        <f t="shared" si="62"/>
        <v>0.20899999999999999</v>
      </c>
      <c r="R363" s="174">
        <f t="shared" si="63"/>
        <v>22</v>
      </c>
      <c r="S363" s="174">
        <f t="shared" si="64"/>
        <v>3</v>
      </c>
      <c r="T363" s="175" t="str">
        <f t="shared" si="60"/>
        <v>cha16</v>
      </c>
      <c r="U363" s="193">
        <f t="shared" si="65"/>
        <v>1</v>
      </c>
      <c r="V363" s="148"/>
      <c r="W363" s="148"/>
      <c r="X363" s="148"/>
      <c r="Y363" s="148"/>
      <c r="Z363" s="148"/>
      <c r="AA363" s="148"/>
      <c r="AB363" s="148"/>
      <c r="AC363" s="148"/>
      <c r="AD363" s="148"/>
      <c r="AE363" s="148"/>
      <c r="AF363" s="148"/>
      <c r="AG363" s="148"/>
      <c r="AH363" s="148"/>
      <c r="AI363" s="148"/>
    </row>
    <row r="364" spans="1:35" s="145" customFormat="1" x14ac:dyDescent="0.2">
      <c r="A364" s="160">
        <v>446</v>
      </c>
      <c r="B364" s="144">
        <v>446099293</v>
      </c>
      <c r="C364" s="161" t="s">
        <v>47</v>
      </c>
      <c r="D364" s="144">
        <v>99</v>
      </c>
      <c r="E364" s="144">
        <v>293</v>
      </c>
      <c r="F364" s="161" t="s">
        <v>859</v>
      </c>
      <c r="G364" s="180" t="str">
        <f t="shared" si="55"/>
        <v>yes</v>
      </c>
      <c r="H364" s="181">
        <f t="shared" si="56"/>
        <v>0.33329999999999999</v>
      </c>
      <c r="I364" s="184">
        <v>13</v>
      </c>
      <c r="J364" s="176">
        <v>17</v>
      </c>
      <c r="K364" s="181">
        <f t="shared" si="61"/>
        <v>0.76470000000000005</v>
      </c>
      <c r="L364" s="161"/>
      <c r="M364" s="187">
        <f t="shared" si="57"/>
        <v>0.52780000000000005</v>
      </c>
      <c r="N364" s="162">
        <f t="shared" si="58"/>
        <v>0.52910000000000001</v>
      </c>
      <c r="O364" s="188">
        <f t="shared" si="59"/>
        <v>10</v>
      </c>
      <c r="P364" s="161"/>
      <c r="Q364" s="192">
        <f t="shared" si="62"/>
        <v>0.76470000000000005</v>
      </c>
      <c r="R364" s="174">
        <f t="shared" si="63"/>
        <v>13</v>
      </c>
      <c r="S364" s="174">
        <f t="shared" si="64"/>
        <v>0</v>
      </c>
      <c r="T364" s="175" t="str">
        <f t="shared" si="60"/>
        <v>cha22</v>
      </c>
      <c r="U364" s="193">
        <f t="shared" si="65"/>
        <v>1</v>
      </c>
      <c r="V364" s="148"/>
      <c r="W364" s="148"/>
      <c r="X364" s="148"/>
      <c r="Y364" s="148"/>
      <c r="Z364" s="148"/>
      <c r="AA364" s="148"/>
      <c r="AB364" s="148"/>
      <c r="AC364" s="148"/>
      <c r="AD364" s="148"/>
      <c r="AE364" s="148"/>
      <c r="AF364" s="148"/>
      <c r="AG364" s="148"/>
      <c r="AH364" s="148"/>
      <c r="AI364" s="148"/>
    </row>
    <row r="365" spans="1:35" s="145" customFormat="1" x14ac:dyDescent="0.2">
      <c r="A365" s="160">
        <v>446</v>
      </c>
      <c r="B365" s="144">
        <v>446099307</v>
      </c>
      <c r="C365" s="161" t="s">
        <v>47</v>
      </c>
      <c r="D365" s="144">
        <v>99</v>
      </c>
      <c r="E365" s="144">
        <v>307</v>
      </c>
      <c r="F365" s="161" t="s">
        <v>873</v>
      </c>
      <c r="G365" s="180" t="str">
        <f t="shared" si="55"/>
        <v>yes</v>
      </c>
      <c r="H365" s="181">
        <f t="shared" si="56"/>
        <v>0</v>
      </c>
      <c r="I365" s="184">
        <v>13</v>
      </c>
      <c r="J365" s="176">
        <v>27</v>
      </c>
      <c r="K365" s="181">
        <f t="shared" si="61"/>
        <v>0.48149999999999998</v>
      </c>
      <c r="L365" s="161"/>
      <c r="M365" s="187">
        <f t="shared" si="57"/>
        <v>0.16850000000000001</v>
      </c>
      <c r="N365" s="162">
        <f t="shared" si="58"/>
        <v>0.15</v>
      </c>
      <c r="O365" s="188">
        <f t="shared" si="59"/>
        <v>3</v>
      </c>
      <c r="P365" s="161"/>
      <c r="Q365" s="192">
        <f t="shared" si="62"/>
        <v>0.48149999999999998</v>
      </c>
      <c r="R365" s="174">
        <f t="shared" si="63"/>
        <v>13</v>
      </c>
      <c r="S365" s="174">
        <f t="shared" si="64"/>
        <v>0</v>
      </c>
      <c r="T365" s="175" t="str">
        <f t="shared" si="60"/>
        <v>cha22</v>
      </c>
      <c r="U365" s="193">
        <f t="shared" si="65"/>
        <v>1</v>
      </c>
      <c r="V365" s="148"/>
      <c r="W365" s="148"/>
      <c r="X365" s="148"/>
      <c r="Y365" s="148"/>
      <c r="Z365" s="148"/>
      <c r="AA365" s="148"/>
      <c r="AB365" s="148"/>
      <c r="AC365" s="148"/>
      <c r="AD365" s="148"/>
      <c r="AE365" s="148"/>
      <c r="AF365" s="148"/>
      <c r="AG365" s="148"/>
      <c r="AH365" s="148"/>
      <c r="AI365" s="148"/>
    </row>
    <row r="366" spans="1:35" s="145" customFormat="1" x14ac:dyDescent="0.2">
      <c r="A366" s="160">
        <v>446</v>
      </c>
      <c r="B366" s="144">
        <v>446099310</v>
      </c>
      <c r="C366" s="161" t="s">
        <v>47</v>
      </c>
      <c r="D366" s="144">
        <v>99</v>
      </c>
      <c r="E366" s="144">
        <v>310</v>
      </c>
      <c r="F366" s="161" t="s">
        <v>876</v>
      </c>
      <c r="G366" s="180" t="str">
        <f t="shared" si="55"/>
        <v/>
      </c>
      <c r="H366" s="181" t="str">
        <f t="shared" si="56"/>
        <v/>
      </c>
      <c r="I366" s="184">
        <v>1</v>
      </c>
      <c r="J366" s="176">
        <v>1</v>
      </c>
      <c r="K366" s="181">
        <f t="shared" si="61"/>
        <v>1</v>
      </c>
      <c r="L366" s="161"/>
      <c r="M366" s="187">
        <f t="shared" si="57"/>
        <v>0.51049999999999995</v>
      </c>
      <c r="N366" s="162">
        <f t="shared" si="58"/>
        <v>0.54910000000000003</v>
      </c>
      <c r="O366" s="188">
        <f t="shared" si="59"/>
        <v>10</v>
      </c>
      <c r="P366" s="161"/>
      <c r="Q366" s="192">
        <f t="shared" si="62"/>
        <v>1</v>
      </c>
      <c r="R366" s="174">
        <f t="shared" si="63"/>
        <v>1</v>
      </c>
      <c r="S366" s="174">
        <f t="shared" si="64"/>
        <v>0</v>
      </c>
      <c r="T366" s="175" t="str">
        <f t="shared" si="60"/>
        <v>cha22</v>
      </c>
      <c r="U366" s="193">
        <f t="shared" si="65"/>
        <v>2</v>
      </c>
      <c r="V366" s="148"/>
      <c r="W366" s="148"/>
      <c r="X366" s="148"/>
      <c r="Y366" s="148"/>
      <c r="Z366" s="148"/>
      <c r="AA366" s="148"/>
      <c r="AB366" s="148"/>
      <c r="AC366" s="148"/>
      <c r="AD366" s="148"/>
      <c r="AE366" s="148"/>
      <c r="AF366" s="148"/>
      <c r="AG366" s="148"/>
      <c r="AH366" s="148"/>
      <c r="AI366" s="148"/>
    </row>
    <row r="367" spans="1:35" s="145" customFormat="1" x14ac:dyDescent="0.2">
      <c r="A367" s="160">
        <v>446</v>
      </c>
      <c r="B367" s="144">
        <v>446099323</v>
      </c>
      <c r="C367" s="161" t="s">
        <v>47</v>
      </c>
      <c r="D367" s="144">
        <v>99</v>
      </c>
      <c r="E367" s="144">
        <v>323</v>
      </c>
      <c r="F367" s="161" t="s">
        <v>889</v>
      </c>
      <c r="G367" s="180" t="str">
        <f t="shared" si="55"/>
        <v>yes</v>
      </c>
      <c r="H367" s="181">
        <f t="shared" si="56"/>
        <v>0</v>
      </c>
      <c r="I367" s="184">
        <v>0</v>
      </c>
      <c r="J367" s="176">
        <v>3</v>
      </c>
      <c r="K367" s="181">
        <f t="shared" si="61"/>
        <v>0</v>
      </c>
      <c r="L367" s="161"/>
      <c r="M367" s="187">
        <f t="shared" si="57"/>
        <v>0.24709999999999999</v>
      </c>
      <c r="N367" s="162">
        <f t="shared" si="58"/>
        <v>0.27</v>
      </c>
      <c r="O367" s="188">
        <f t="shared" si="59"/>
        <v>4</v>
      </c>
      <c r="P367" s="161"/>
      <c r="Q367" s="192">
        <f t="shared" si="62"/>
        <v>0</v>
      </c>
      <c r="R367" s="174">
        <f t="shared" si="63"/>
        <v>0</v>
      </c>
      <c r="S367" s="174">
        <f t="shared" si="64"/>
        <v>0</v>
      </c>
      <c r="T367" s="175" t="str">
        <f t="shared" si="60"/>
        <v>cha16</v>
      </c>
      <c r="U367" s="193">
        <f t="shared" si="65"/>
        <v>1</v>
      </c>
      <c r="V367" s="148"/>
      <c r="W367" s="148"/>
      <c r="X367" s="148"/>
      <c r="Y367" s="148"/>
      <c r="Z367" s="148"/>
      <c r="AA367" s="148"/>
      <c r="AB367" s="148"/>
      <c r="AC367" s="148"/>
      <c r="AD367" s="148"/>
      <c r="AE367" s="148"/>
      <c r="AF367" s="148"/>
      <c r="AG367" s="148"/>
      <c r="AH367" s="148"/>
      <c r="AI367" s="148"/>
    </row>
    <row r="368" spans="1:35" s="145" customFormat="1" x14ac:dyDescent="0.2">
      <c r="A368" s="160">
        <v>446</v>
      </c>
      <c r="B368" s="144">
        <v>446099336</v>
      </c>
      <c r="C368" s="161" t="s">
        <v>47</v>
      </c>
      <c r="D368" s="144">
        <v>99</v>
      </c>
      <c r="E368" s="144">
        <v>336</v>
      </c>
      <c r="F368" s="161" t="s">
        <v>902</v>
      </c>
      <c r="G368" s="180" t="str">
        <f t="shared" si="55"/>
        <v/>
      </c>
      <c r="H368" s="181" t="str">
        <f t="shared" si="56"/>
        <v/>
      </c>
      <c r="I368" s="184">
        <v>0</v>
      </c>
      <c r="J368" s="176">
        <v>2</v>
      </c>
      <c r="K368" s="181">
        <f t="shared" si="61"/>
        <v>0</v>
      </c>
      <c r="L368" s="161"/>
      <c r="M368" s="187">
        <f t="shared" si="57"/>
        <v>0.32319999999999999</v>
      </c>
      <c r="N368" s="162">
        <f t="shared" si="58"/>
        <v>0.35859999999999997</v>
      </c>
      <c r="O368" s="188">
        <f t="shared" si="59"/>
        <v>7</v>
      </c>
      <c r="P368" s="161"/>
      <c r="Q368" s="192">
        <f t="shared" si="62"/>
        <v>0</v>
      </c>
      <c r="R368" s="174">
        <f t="shared" si="63"/>
        <v>0</v>
      </c>
      <c r="S368" s="174">
        <f t="shared" si="64"/>
        <v>0</v>
      </c>
      <c r="T368" s="175" t="str">
        <f t="shared" si="60"/>
        <v>cha22</v>
      </c>
      <c r="U368" s="193">
        <f t="shared" si="65"/>
        <v>3</v>
      </c>
      <c r="V368" s="148"/>
      <c r="W368" s="148"/>
      <c r="X368" s="148"/>
      <c r="Y368" s="148"/>
      <c r="Z368" s="148"/>
      <c r="AA368" s="148"/>
      <c r="AB368" s="148"/>
      <c r="AC368" s="148"/>
      <c r="AD368" s="148"/>
      <c r="AE368" s="148"/>
      <c r="AF368" s="148"/>
      <c r="AG368" s="148"/>
      <c r="AH368" s="148"/>
      <c r="AI368" s="148"/>
    </row>
    <row r="369" spans="1:35" s="145" customFormat="1" x14ac:dyDescent="0.2">
      <c r="A369" s="160">
        <v>446</v>
      </c>
      <c r="B369" s="144">
        <v>446099350</v>
      </c>
      <c r="C369" s="161" t="s">
        <v>47</v>
      </c>
      <c r="D369" s="144">
        <v>99</v>
      </c>
      <c r="E369" s="144">
        <v>350</v>
      </c>
      <c r="F369" s="161" t="s">
        <v>915</v>
      </c>
      <c r="G369" s="180" t="str">
        <f t="shared" si="55"/>
        <v>yes</v>
      </c>
      <c r="H369" s="181">
        <f t="shared" si="56"/>
        <v>0.25</v>
      </c>
      <c r="I369" s="184">
        <v>4</v>
      </c>
      <c r="J369" s="176">
        <v>7</v>
      </c>
      <c r="K369" s="181">
        <f t="shared" si="61"/>
        <v>0.57140000000000002</v>
      </c>
      <c r="L369" s="161"/>
      <c r="M369" s="187">
        <f t="shared" si="57"/>
        <v>0.1002</v>
      </c>
      <c r="N369" s="162">
        <f t="shared" si="58"/>
        <v>0.12529999999999999</v>
      </c>
      <c r="O369" s="188">
        <f t="shared" si="59"/>
        <v>3</v>
      </c>
      <c r="P369" s="161"/>
      <c r="Q369" s="192">
        <f t="shared" si="62"/>
        <v>0.57140000000000002</v>
      </c>
      <c r="R369" s="174">
        <f t="shared" si="63"/>
        <v>4</v>
      </c>
      <c r="S369" s="174">
        <f t="shared" si="64"/>
        <v>0</v>
      </c>
      <c r="T369" s="175" t="str">
        <f t="shared" si="60"/>
        <v>cha22</v>
      </c>
      <c r="U369" s="193">
        <f t="shared" si="65"/>
        <v>1</v>
      </c>
      <c r="V369" s="148"/>
      <c r="W369" s="148"/>
      <c r="X369" s="148"/>
      <c r="Y369" s="148"/>
      <c r="Z369" s="148"/>
      <c r="AA369" s="148"/>
      <c r="AB369" s="148"/>
      <c r="AC369" s="148"/>
      <c r="AD369" s="148"/>
      <c r="AE369" s="148"/>
      <c r="AF369" s="148"/>
      <c r="AG369" s="148"/>
      <c r="AH369" s="148"/>
      <c r="AI369" s="148"/>
    </row>
    <row r="370" spans="1:35" s="145" customFormat="1" x14ac:dyDescent="0.2">
      <c r="A370" s="160">
        <v>446</v>
      </c>
      <c r="B370" s="144">
        <v>446099625</v>
      </c>
      <c r="C370" s="161" t="s">
        <v>47</v>
      </c>
      <c r="D370" s="144">
        <v>99</v>
      </c>
      <c r="E370" s="144">
        <v>625</v>
      </c>
      <c r="F370" s="161" t="s">
        <v>928</v>
      </c>
      <c r="G370" s="180" t="str">
        <f t="shared" si="55"/>
        <v>yes</v>
      </c>
      <c r="H370" s="181">
        <f t="shared" si="56"/>
        <v>0.5</v>
      </c>
      <c r="I370" s="184">
        <v>7</v>
      </c>
      <c r="J370" s="176">
        <v>16</v>
      </c>
      <c r="K370" s="181">
        <f t="shared" si="61"/>
        <v>0.4375</v>
      </c>
      <c r="L370" s="161"/>
      <c r="M370" s="187">
        <f t="shared" si="57"/>
        <v>0.20749999999999999</v>
      </c>
      <c r="N370" s="162">
        <f t="shared" si="58"/>
        <v>0.22220000000000001</v>
      </c>
      <c r="O370" s="188">
        <f t="shared" si="59"/>
        <v>4</v>
      </c>
      <c r="P370" s="161"/>
      <c r="Q370" s="192">
        <f t="shared" si="62"/>
        <v>0.5</v>
      </c>
      <c r="R370" s="174">
        <f t="shared" si="63"/>
        <v>8</v>
      </c>
      <c r="S370" s="174">
        <f t="shared" si="64"/>
        <v>1</v>
      </c>
      <c r="T370" s="175" t="str">
        <f t="shared" si="60"/>
        <v>cha16</v>
      </c>
      <c r="U370" s="193">
        <f t="shared" si="65"/>
        <v>1</v>
      </c>
      <c r="V370" s="148"/>
      <c r="W370" s="148"/>
      <c r="X370" s="148"/>
      <c r="Y370" s="148"/>
      <c r="Z370" s="148"/>
      <c r="AA370" s="148"/>
      <c r="AB370" s="148"/>
      <c r="AC370" s="148"/>
      <c r="AD370" s="148"/>
      <c r="AE370" s="148"/>
      <c r="AF370" s="148"/>
      <c r="AG370" s="148"/>
      <c r="AH370" s="148"/>
      <c r="AI370" s="148"/>
    </row>
    <row r="371" spans="1:35" s="145" customFormat="1" x14ac:dyDescent="0.2">
      <c r="A371" s="160">
        <v>446</v>
      </c>
      <c r="B371" s="144">
        <v>446099650</v>
      </c>
      <c r="C371" s="161" t="s">
        <v>47</v>
      </c>
      <c r="D371" s="144">
        <v>99</v>
      </c>
      <c r="E371" s="144">
        <v>650</v>
      </c>
      <c r="F371" s="161" t="s">
        <v>932</v>
      </c>
      <c r="G371" s="180" t="str">
        <f t="shared" si="55"/>
        <v>yes</v>
      </c>
      <c r="H371" s="181">
        <f t="shared" si="56"/>
        <v>0</v>
      </c>
      <c r="I371" s="184">
        <v>1</v>
      </c>
      <c r="J371" s="176">
        <v>2</v>
      </c>
      <c r="K371" s="181">
        <f t="shared" si="61"/>
        <v>0.5</v>
      </c>
      <c r="L371" s="161"/>
      <c r="M371" s="187">
        <f t="shared" si="57"/>
        <v>0.18679999999999999</v>
      </c>
      <c r="N371" s="162">
        <f t="shared" si="58"/>
        <v>0.191</v>
      </c>
      <c r="O371" s="188">
        <f t="shared" si="59"/>
        <v>4</v>
      </c>
      <c r="P371" s="161"/>
      <c r="Q371" s="192">
        <f t="shared" si="62"/>
        <v>0.5</v>
      </c>
      <c r="R371" s="174">
        <f t="shared" si="63"/>
        <v>1</v>
      </c>
      <c r="S371" s="174">
        <f t="shared" si="64"/>
        <v>0</v>
      </c>
      <c r="T371" s="175" t="str">
        <f t="shared" si="60"/>
        <v>cha22</v>
      </c>
      <c r="U371" s="193">
        <f t="shared" si="65"/>
        <v>1</v>
      </c>
      <c r="V371" s="148"/>
      <c r="W371" s="148"/>
      <c r="X371" s="148"/>
      <c r="Y371" s="148"/>
      <c r="Z371" s="148"/>
      <c r="AA371" s="148"/>
      <c r="AB371" s="148"/>
      <c r="AC371" s="148"/>
      <c r="AD371" s="148"/>
      <c r="AE371" s="148"/>
      <c r="AF371" s="148"/>
      <c r="AG371" s="148"/>
      <c r="AH371" s="148"/>
      <c r="AI371" s="148"/>
    </row>
    <row r="372" spans="1:35" s="145" customFormat="1" x14ac:dyDescent="0.2">
      <c r="A372" s="160">
        <v>446</v>
      </c>
      <c r="B372" s="144">
        <v>446099665</v>
      </c>
      <c r="C372" s="161" t="s">
        <v>47</v>
      </c>
      <c r="D372" s="144">
        <v>99</v>
      </c>
      <c r="E372" s="144">
        <v>665</v>
      </c>
      <c r="F372" s="161" t="s">
        <v>936</v>
      </c>
      <c r="G372" s="180" t="str">
        <f t="shared" si="55"/>
        <v/>
      </c>
      <c r="H372" s="181" t="str">
        <f t="shared" si="56"/>
        <v/>
      </c>
      <c r="I372" s="184">
        <v>0</v>
      </c>
      <c r="J372" s="176">
        <v>1</v>
      </c>
      <c r="K372" s="181">
        <f t="shared" si="61"/>
        <v>0</v>
      </c>
      <c r="L372" s="161"/>
      <c r="M372" s="187">
        <f t="shared" si="57"/>
        <v>0.16739999999999999</v>
      </c>
      <c r="N372" s="162">
        <f t="shared" si="58"/>
        <v>0.20849999999999999</v>
      </c>
      <c r="O372" s="188">
        <f t="shared" si="59"/>
        <v>4</v>
      </c>
      <c r="P372" s="161"/>
      <c r="Q372" s="192">
        <f t="shared" si="62"/>
        <v>0</v>
      </c>
      <c r="R372" s="174">
        <f t="shared" si="63"/>
        <v>0</v>
      </c>
      <c r="S372" s="174">
        <f t="shared" si="64"/>
        <v>0</v>
      </c>
      <c r="T372" s="175" t="str">
        <f t="shared" si="60"/>
        <v>cha22</v>
      </c>
      <c r="U372" s="193">
        <f t="shared" si="65"/>
        <v>3</v>
      </c>
      <c r="V372" s="148"/>
      <c r="W372" s="148"/>
      <c r="X372" s="148"/>
      <c r="Y372" s="148"/>
      <c r="Z372" s="148"/>
      <c r="AA372" s="148"/>
      <c r="AB372" s="148"/>
      <c r="AC372" s="148"/>
      <c r="AD372" s="148"/>
      <c r="AE372" s="148"/>
      <c r="AF372" s="148"/>
      <c r="AG372" s="148"/>
      <c r="AH372" s="148"/>
      <c r="AI372" s="148"/>
    </row>
    <row r="373" spans="1:35" s="145" customFormat="1" x14ac:dyDescent="0.2">
      <c r="A373" s="160">
        <v>446</v>
      </c>
      <c r="B373" s="144">
        <v>446099690</v>
      </c>
      <c r="C373" s="161" t="s">
        <v>47</v>
      </c>
      <c r="D373" s="144">
        <v>99</v>
      </c>
      <c r="E373" s="144">
        <v>690</v>
      </c>
      <c r="F373" s="161" t="s">
        <v>945</v>
      </c>
      <c r="G373" s="180" t="str">
        <f t="shared" si="55"/>
        <v>yes</v>
      </c>
      <c r="H373" s="181">
        <f t="shared" si="56"/>
        <v>9.0899999999999995E-2</v>
      </c>
      <c r="I373" s="184">
        <v>5</v>
      </c>
      <c r="J373" s="176">
        <v>14</v>
      </c>
      <c r="K373" s="181">
        <f t="shared" si="61"/>
        <v>0.35709999999999997</v>
      </c>
      <c r="L373" s="161"/>
      <c r="M373" s="187">
        <f t="shared" si="57"/>
        <v>6.3500000000000001E-2</v>
      </c>
      <c r="N373" s="162">
        <f t="shared" si="58"/>
        <v>0.126</v>
      </c>
      <c r="O373" s="188">
        <f t="shared" si="59"/>
        <v>3</v>
      </c>
      <c r="P373" s="161"/>
      <c r="Q373" s="192">
        <f t="shared" si="62"/>
        <v>0.35709999999999997</v>
      </c>
      <c r="R373" s="174">
        <f t="shared" si="63"/>
        <v>5</v>
      </c>
      <c r="S373" s="174">
        <f t="shared" si="64"/>
        <v>0</v>
      </c>
      <c r="T373" s="175" t="str">
        <f t="shared" si="60"/>
        <v>cha22</v>
      </c>
      <c r="U373" s="193">
        <f t="shared" si="65"/>
        <v>1</v>
      </c>
      <c r="V373" s="148"/>
      <c r="W373" s="148"/>
      <c r="X373" s="148"/>
      <c r="Y373" s="148"/>
      <c r="Z373" s="148"/>
      <c r="AA373" s="148"/>
      <c r="AB373" s="148"/>
      <c r="AC373" s="148"/>
      <c r="AD373" s="148"/>
      <c r="AE373" s="148"/>
      <c r="AF373" s="148"/>
      <c r="AG373" s="148"/>
      <c r="AH373" s="148"/>
      <c r="AI373" s="148"/>
    </row>
    <row r="374" spans="1:35" s="145" customFormat="1" x14ac:dyDescent="0.2">
      <c r="A374" s="160">
        <v>446</v>
      </c>
      <c r="B374" s="144">
        <v>446099763</v>
      </c>
      <c r="C374" s="161" t="s">
        <v>47</v>
      </c>
      <c r="D374" s="144">
        <v>99</v>
      </c>
      <c r="E374" s="144">
        <v>763</v>
      </c>
      <c r="F374" s="161" t="s">
        <v>508</v>
      </c>
      <c r="G374" s="180" t="str">
        <f t="shared" si="55"/>
        <v/>
      </c>
      <c r="H374" s="181" t="str">
        <f t="shared" si="56"/>
        <v/>
      </c>
      <c r="I374" s="184">
        <v>0</v>
      </c>
      <c r="J374" s="176">
        <v>1</v>
      </c>
      <c r="K374" s="181">
        <f t="shared" si="61"/>
        <v>0</v>
      </c>
      <c r="L374" s="161"/>
      <c r="M374" s="187">
        <f t="shared" si="57"/>
        <v>0.1095</v>
      </c>
      <c r="N374" s="162">
        <f t="shared" si="58"/>
        <v>0.1943</v>
      </c>
      <c r="O374" s="188">
        <f t="shared" si="59"/>
        <v>4</v>
      </c>
      <c r="P374" s="161"/>
      <c r="Q374" s="192">
        <f t="shared" si="62"/>
        <v>0</v>
      </c>
      <c r="R374" s="174">
        <f t="shared" si="63"/>
        <v>0</v>
      </c>
      <c r="S374" s="174">
        <f t="shared" si="64"/>
        <v>0</v>
      </c>
      <c r="T374" s="175" t="str">
        <f t="shared" si="60"/>
        <v>cha22</v>
      </c>
      <c r="U374" s="193">
        <f t="shared" si="65"/>
        <v>3</v>
      </c>
      <c r="V374" s="148"/>
      <c r="W374" s="148"/>
      <c r="X374" s="148"/>
      <c r="Y374" s="148"/>
      <c r="Z374" s="148"/>
      <c r="AA374" s="148"/>
      <c r="AB374" s="148"/>
      <c r="AC374" s="148"/>
      <c r="AD374" s="148"/>
      <c r="AE374" s="148"/>
      <c r="AF374" s="148"/>
      <c r="AG374" s="148"/>
      <c r="AH374" s="148"/>
      <c r="AI374" s="148"/>
    </row>
    <row r="375" spans="1:35" s="145" customFormat="1" x14ac:dyDescent="0.2">
      <c r="A375" s="160">
        <v>447</v>
      </c>
      <c r="B375" s="144">
        <v>447101025</v>
      </c>
      <c r="C375" s="161" t="s">
        <v>48</v>
      </c>
      <c r="D375" s="144">
        <v>101</v>
      </c>
      <c r="E375" s="144">
        <v>25</v>
      </c>
      <c r="F375" s="161" t="s">
        <v>589</v>
      </c>
      <c r="G375" s="180" t="str">
        <f t="shared" si="55"/>
        <v>yes</v>
      </c>
      <c r="H375" s="181">
        <f t="shared" si="56"/>
        <v>0</v>
      </c>
      <c r="I375" s="184">
        <v>26</v>
      </c>
      <c r="J375" s="176">
        <v>136</v>
      </c>
      <c r="K375" s="181">
        <f t="shared" si="61"/>
        <v>0.19120000000000001</v>
      </c>
      <c r="L375" s="161"/>
      <c r="M375" s="187">
        <f t="shared" si="57"/>
        <v>0.2492</v>
      </c>
      <c r="N375" s="162">
        <f t="shared" si="58"/>
        <v>0.25369999999999998</v>
      </c>
      <c r="O375" s="188">
        <f t="shared" si="59"/>
        <v>5</v>
      </c>
      <c r="P375" s="161"/>
      <c r="Q375" s="192">
        <f t="shared" si="62"/>
        <v>0.19120000000000001</v>
      </c>
      <c r="R375" s="174">
        <f t="shared" si="63"/>
        <v>26</v>
      </c>
      <c r="S375" s="174">
        <f t="shared" si="64"/>
        <v>0</v>
      </c>
      <c r="T375" s="175" t="str">
        <f t="shared" si="60"/>
        <v>cha22</v>
      </c>
      <c r="U375" s="193">
        <f t="shared" si="65"/>
        <v>1</v>
      </c>
      <c r="V375" s="148"/>
      <c r="W375" s="148"/>
      <c r="X375" s="148"/>
      <c r="Y375" s="148"/>
      <c r="Z375" s="148"/>
      <c r="AA375" s="148"/>
      <c r="AB375" s="148"/>
      <c r="AC375" s="148"/>
      <c r="AD375" s="148"/>
      <c r="AE375" s="148"/>
      <c r="AF375" s="148"/>
      <c r="AG375" s="148"/>
      <c r="AH375" s="148"/>
      <c r="AI375" s="148"/>
    </row>
    <row r="376" spans="1:35" s="145" customFormat="1" x14ac:dyDescent="0.2">
      <c r="A376" s="160">
        <v>447</v>
      </c>
      <c r="B376" s="144">
        <v>447101050</v>
      </c>
      <c r="C376" s="161" t="s">
        <v>48</v>
      </c>
      <c r="D376" s="144">
        <v>101</v>
      </c>
      <c r="E376" s="144">
        <v>50</v>
      </c>
      <c r="F376" s="161" t="s">
        <v>615</v>
      </c>
      <c r="G376" s="180" t="str">
        <f t="shared" si="55"/>
        <v/>
      </c>
      <c r="H376" s="181" t="str">
        <f t="shared" si="56"/>
        <v/>
      </c>
      <c r="I376" s="184">
        <v>0</v>
      </c>
      <c r="J376" s="176">
        <v>2</v>
      </c>
      <c r="K376" s="181">
        <f t="shared" si="61"/>
        <v>0</v>
      </c>
      <c r="L376" s="161"/>
      <c r="M376" s="187">
        <f t="shared" si="57"/>
        <v>0.1734</v>
      </c>
      <c r="N376" s="162">
        <f t="shared" si="58"/>
        <v>0.18679999999999999</v>
      </c>
      <c r="O376" s="188">
        <f t="shared" si="59"/>
        <v>4</v>
      </c>
      <c r="P376" s="161"/>
      <c r="Q376" s="192">
        <f t="shared" si="62"/>
        <v>0</v>
      </c>
      <c r="R376" s="174">
        <f t="shared" si="63"/>
        <v>0</v>
      </c>
      <c r="S376" s="174">
        <f t="shared" si="64"/>
        <v>0</v>
      </c>
      <c r="T376" s="175" t="str">
        <f t="shared" si="60"/>
        <v>cha22</v>
      </c>
      <c r="U376" s="193">
        <f t="shared" si="65"/>
        <v>3</v>
      </c>
      <c r="V376" s="148"/>
      <c r="W376" s="148"/>
      <c r="X376" s="148"/>
      <c r="Y376" s="148"/>
      <c r="Z376" s="148"/>
      <c r="AA376" s="148"/>
      <c r="AB376" s="148"/>
      <c r="AC376" s="148"/>
      <c r="AD376" s="148"/>
      <c r="AE376" s="148"/>
      <c r="AF376" s="148"/>
      <c r="AG376" s="148"/>
      <c r="AH376" s="148"/>
      <c r="AI376" s="148"/>
    </row>
    <row r="377" spans="1:35" s="145" customFormat="1" x14ac:dyDescent="0.2">
      <c r="A377" s="160">
        <v>447</v>
      </c>
      <c r="B377" s="144">
        <v>447101100</v>
      </c>
      <c r="C377" s="161" t="s">
        <v>48</v>
      </c>
      <c r="D377" s="144">
        <v>101</v>
      </c>
      <c r="E377" s="144">
        <v>100</v>
      </c>
      <c r="F377" s="161" t="s">
        <v>666</v>
      </c>
      <c r="G377" s="180" t="str">
        <f t="shared" si="55"/>
        <v/>
      </c>
      <c r="H377" s="181" t="str">
        <f t="shared" si="56"/>
        <v/>
      </c>
      <c r="I377" s="184">
        <v>1</v>
      </c>
      <c r="J377" s="176">
        <v>1</v>
      </c>
      <c r="K377" s="181">
        <f t="shared" si="61"/>
        <v>1</v>
      </c>
      <c r="L377" s="161"/>
      <c r="M377" s="187">
        <f t="shared" si="57"/>
        <v>0.44790000000000002</v>
      </c>
      <c r="N377" s="162">
        <f t="shared" si="58"/>
        <v>0.46539999999999998</v>
      </c>
      <c r="O377" s="188">
        <f t="shared" si="59"/>
        <v>9</v>
      </c>
      <c r="P377" s="161"/>
      <c r="Q377" s="192">
        <f t="shared" si="62"/>
        <v>1</v>
      </c>
      <c r="R377" s="174">
        <f t="shared" si="63"/>
        <v>1</v>
      </c>
      <c r="S377" s="174">
        <f t="shared" si="64"/>
        <v>0</v>
      </c>
      <c r="T377" s="175" t="str">
        <f t="shared" si="60"/>
        <v>cha22</v>
      </c>
      <c r="U377" s="193">
        <f t="shared" si="65"/>
        <v>2</v>
      </c>
      <c r="V377" s="148"/>
      <c r="W377" s="148"/>
      <c r="X377" s="148"/>
      <c r="Y377" s="148"/>
      <c r="Z377" s="148"/>
      <c r="AA377" s="148"/>
      <c r="AB377" s="148"/>
      <c r="AC377" s="148"/>
      <c r="AD377" s="148"/>
      <c r="AE377" s="148"/>
      <c r="AF377" s="148"/>
      <c r="AG377" s="148"/>
      <c r="AH377" s="148"/>
      <c r="AI377" s="148"/>
    </row>
    <row r="378" spans="1:35" s="145" customFormat="1" x14ac:dyDescent="0.2">
      <c r="A378" s="160">
        <v>447</v>
      </c>
      <c r="B378" s="144">
        <v>447101101</v>
      </c>
      <c r="C378" s="161" t="s">
        <v>48</v>
      </c>
      <c r="D378" s="144">
        <v>101</v>
      </c>
      <c r="E378" s="144">
        <v>101</v>
      </c>
      <c r="F378" s="161" t="s">
        <v>667</v>
      </c>
      <c r="G378" s="180" t="str">
        <f t="shared" si="55"/>
        <v>yes</v>
      </c>
      <c r="H378" s="181">
        <f t="shared" si="56"/>
        <v>1.8700000000000001E-2</v>
      </c>
      <c r="I378" s="184">
        <v>31</v>
      </c>
      <c r="J378" s="176">
        <v>361</v>
      </c>
      <c r="K378" s="181">
        <f t="shared" si="61"/>
        <v>8.5900000000000004E-2</v>
      </c>
      <c r="L378" s="161"/>
      <c r="M378" s="187">
        <f t="shared" si="57"/>
        <v>9.6000000000000002E-2</v>
      </c>
      <c r="N378" s="162">
        <f t="shared" si="58"/>
        <v>0.1245</v>
      </c>
      <c r="O378" s="188">
        <f t="shared" si="59"/>
        <v>3</v>
      </c>
      <c r="P378" s="161"/>
      <c r="Q378" s="192">
        <f t="shared" si="62"/>
        <v>8.5900000000000004E-2</v>
      </c>
      <c r="R378" s="174">
        <f t="shared" si="63"/>
        <v>31</v>
      </c>
      <c r="S378" s="174">
        <f t="shared" si="64"/>
        <v>0</v>
      </c>
      <c r="T378" s="175" t="str">
        <f t="shared" si="60"/>
        <v>cha22</v>
      </c>
      <c r="U378" s="193">
        <f t="shared" si="65"/>
        <v>1</v>
      </c>
      <c r="V378" s="148"/>
      <c r="W378" s="148"/>
      <c r="X378" s="148"/>
      <c r="Y378" s="148"/>
      <c r="Z378" s="148"/>
      <c r="AA378" s="148"/>
      <c r="AB378" s="148"/>
      <c r="AC378" s="148"/>
      <c r="AD378" s="148"/>
      <c r="AE378" s="148"/>
      <c r="AF378" s="148"/>
      <c r="AG378" s="148"/>
      <c r="AH378" s="148"/>
      <c r="AI378" s="148"/>
    </row>
    <row r="379" spans="1:35" s="145" customFormat="1" x14ac:dyDescent="0.2">
      <c r="A379" s="160">
        <v>447</v>
      </c>
      <c r="B379" s="144">
        <v>447101136</v>
      </c>
      <c r="C379" s="161" t="s">
        <v>48</v>
      </c>
      <c r="D379" s="144">
        <v>101</v>
      </c>
      <c r="E379" s="144">
        <v>136</v>
      </c>
      <c r="F379" s="161" t="s">
        <v>701</v>
      </c>
      <c r="G379" s="180" t="str">
        <f t="shared" si="55"/>
        <v/>
      </c>
      <c r="H379" s="181" t="str">
        <f t="shared" si="56"/>
        <v/>
      </c>
      <c r="I379" s="184">
        <v>0</v>
      </c>
      <c r="J379" s="176">
        <v>5</v>
      </c>
      <c r="K379" s="181">
        <f t="shared" si="61"/>
        <v>0</v>
      </c>
      <c r="L379" s="161"/>
      <c r="M379" s="187">
        <f t="shared" si="57"/>
        <v>7.0199999999999999E-2</v>
      </c>
      <c r="N379" s="162">
        <f t="shared" si="58"/>
        <v>0.1002</v>
      </c>
      <c r="O379" s="188">
        <f t="shared" si="59"/>
        <v>2</v>
      </c>
      <c r="P379" s="161"/>
      <c r="Q379" s="192">
        <f t="shared" si="62"/>
        <v>0</v>
      </c>
      <c r="R379" s="174">
        <f t="shared" si="63"/>
        <v>0</v>
      </c>
      <c r="S379" s="174">
        <f t="shared" si="64"/>
        <v>0</v>
      </c>
      <c r="T379" s="175" t="str">
        <f t="shared" si="60"/>
        <v>cha22</v>
      </c>
      <c r="U379" s="193">
        <f t="shared" si="65"/>
        <v>3</v>
      </c>
      <c r="V379" s="148"/>
      <c r="W379" s="148"/>
      <c r="X379" s="148"/>
      <c r="Y379" s="148"/>
      <c r="Z379" s="148"/>
      <c r="AA379" s="148"/>
      <c r="AB379" s="148"/>
      <c r="AC379" s="148"/>
      <c r="AD379" s="148"/>
      <c r="AE379" s="148"/>
      <c r="AF379" s="148"/>
      <c r="AG379" s="148"/>
      <c r="AH379" s="148"/>
      <c r="AI379" s="148"/>
    </row>
    <row r="380" spans="1:35" s="145" customFormat="1" x14ac:dyDescent="0.2">
      <c r="A380" s="160">
        <v>447</v>
      </c>
      <c r="B380" s="144">
        <v>447101138</v>
      </c>
      <c r="C380" s="161" t="s">
        <v>48</v>
      </c>
      <c r="D380" s="144">
        <v>101</v>
      </c>
      <c r="E380" s="144">
        <v>138</v>
      </c>
      <c r="F380" s="161" t="s">
        <v>703</v>
      </c>
      <c r="G380" s="180" t="str">
        <f t="shared" si="55"/>
        <v/>
      </c>
      <c r="H380" s="181" t="str">
        <f t="shared" si="56"/>
        <v/>
      </c>
      <c r="I380" s="184">
        <v>2</v>
      </c>
      <c r="J380" s="176">
        <v>7</v>
      </c>
      <c r="K380" s="181">
        <f t="shared" si="61"/>
        <v>0.28570000000000001</v>
      </c>
      <c r="L380" s="161"/>
      <c r="M380" s="187">
        <f t="shared" si="57"/>
        <v>0.14019999999999999</v>
      </c>
      <c r="N380" s="162">
        <f t="shared" si="58"/>
        <v>0.22209999999999999</v>
      </c>
      <c r="O380" s="188">
        <f t="shared" si="59"/>
        <v>4</v>
      </c>
      <c r="P380" s="161"/>
      <c r="Q380" s="192">
        <f t="shared" si="62"/>
        <v>0.28570000000000001</v>
      </c>
      <c r="R380" s="174">
        <f t="shared" si="63"/>
        <v>2</v>
      </c>
      <c r="S380" s="174">
        <f t="shared" si="64"/>
        <v>0</v>
      </c>
      <c r="T380" s="175" t="str">
        <f t="shared" si="60"/>
        <v>cha22</v>
      </c>
      <c r="U380" s="193">
        <f t="shared" si="65"/>
        <v>3</v>
      </c>
      <c r="V380" s="148"/>
      <c r="W380" s="148"/>
      <c r="X380" s="148"/>
      <c r="Y380" s="148"/>
      <c r="Z380" s="148"/>
      <c r="AA380" s="148"/>
      <c r="AB380" s="148"/>
      <c r="AC380" s="148"/>
      <c r="AD380" s="148"/>
      <c r="AE380" s="148"/>
      <c r="AF380" s="148"/>
      <c r="AG380" s="148"/>
      <c r="AH380" s="148"/>
      <c r="AI380" s="148"/>
    </row>
    <row r="381" spans="1:35" s="145" customFormat="1" x14ac:dyDescent="0.2">
      <c r="A381" s="160">
        <v>447</v>
      </c>
      <c r="B381" s="144">
        <v>447101139</v>
      </c>
      <c r="C381" s="161" t="s">
        <v>48</v>
      </c>
      <c r="D381" s="144">
        <v>101</v>
      </c>
      <c r="E381" s="144">
        <v>139</v>
      </c>
      <c r="F381" s="161" t="s">
        <v>704</v>
      </c>
      <c r="G381" s="180" t="str">
        <f t="shared" si="55"/>
        <v/>
      </c>
      <c r="H381" s="181" t="str">
        <f t="shared" si="56"/>
        <v/>
      </c>
      <c r="I381" s="184">
        <v>1</v>
      </c>
      <c r="J381" s="176">
        <v>1</v>
      </c>
      <c r="K381" s="181">
        <f t="shared" si="61"/>
        <v>1</v>
      </c>
      <c r="L381" s="161"/>
      <c r="M381" s="187">
        <f t="shared" si="57"/>
        <v>3.2399999999999998E-2</v>
      </c>
      <c r="N381" s="162">
        <f t="shared" si="58"/>
        <v>7.17E-2</v>
      </c>
      <c r="O381" s="188">
        <f t="shared" si="59"/>
        <v>2</v>
      </c>
      <c r="P381" s="161"/>
      <c r="Q381" s="192">
        <f t="shared" si="62"/>
        <v>1</v>
      </c>
      <c r="R381" s="174">
        <f t="shared" si="63"/>
        <v>1</v>
      </c>
      <c r="S381" s="174">
        <f t="shared" si="64"/>
        <v>0</v>
      </c>
      <c r="T381" s="175" t="str">
        <f t="shared" si="60"/>
        <v>cha22</v>
      </c>
      <c r="U381" s="193">
        <f t="shared" si="65"/>
        <v>3</v>
      </c>
      <c r="V381" s="148"/>
      <c r="W381" s="148"/>
      <c r="X381" s="148"/>
      <c r="Y381" s="148"/>
      <c r="Z381" s="148"/>
      <c r="AA381" s="148"/>
      <c r="AB381" s="148"/>
      <c r="AC381" s="148"/>
      <c r="AD381" s="148"/>
      <c r="AE381" s="148"/>
      <c r="AF381" s="148"/>
      <c r="AG381" s="148"/>
      <c r="AH381" s="148"/>
      <c r="AI381" s="148"/>
    </row>
    <row r="382" spans="1:35" s="145" customFormat="1" x14ac:dyDescent="0.2">
      <c r="A382" s="160">
        <v>447</v>
      </c>
      <c r="B382" s="144">
        <v>447101167</v>
      </c>
      <c r="C382" s="161" t="s">
        <v>48</v>
      </c>
      <c r="D382" s="144">
        <v>101</v>
      </c>
      <c r="E382" s="144">
        <v>167</v>
      </c>
      <c r="F382" s="161" t="s">
        <v>733</v>
      </c>
      <c r="G382" s="180" t="str">
        <f t="shared" si="55"/>
        <v>yes</v>
      </c>
      <c r="H382" s="181">
        <f t="shared" si="56"/>
        <v>0</v>
      </c>
      <c r="I382" s="184">
        <v>1</v>
      </c>
      <c r="J382" s="176">
        <v>2</v>
      </c>
      <c r="K382" s="181">
        <f t="shared" si="61"/>
        <v>0.5</v>
      </c>
      <c r="L382" s="161"/>
      <c r="M382" s="187">
        <f t="shared" si="57"/>
        <v>0.14410000000000001</v>
      </c>
      <c r="N382" s="162">
        <f t="shared" si="58"/>
        <v>0.1842</v>
      </c>
      <c r="O382" s="188">
        <f t="shared" si="59"/>
        <v>4</v>
      </c>
      <c r="P382" s="161"/>
      <c r="Q382" s="192">
        <f t="shared" si="62"/>
        <v>0.5</v>
      </c>
      <c r="R382" s="174">
        <f t="shared" si="63"/>
        <v>1</v>
      </c>
      <c r="S382" s="174">
        <f t="shared" si="64"/>
        <v>0</v>
      </c>
      <c r="T382" s="175" t="str">
        <f t="shared" si="60"/>
        <v>cha22</v>
      </c>
      <c r="U382" s="193">
        <f t="shared" si="65"/>
        <v>1</v>
      </c>
      <c r="V382" s="148"/>
      <c r="W382" s="148"/>
      <c r="X382" s="148"/>
      <c r="Y382" s="148"/>
      <c r="Z382" s="148"/>
      <c r="AA382" s="148"/>
      <c r="AB382" s="148"/>
      <c r="AC382" s="148"/>
      <c r="AD382" s="148"/>
      <c r="AE382" s="148"/>
      <c r="AF382" s="148"/>
      <c r="AG382" s="148"/>
      <c r="AH382" s="148"/>
      <c r="AI382" s="148"/>
    </row>
    <row r="383" spans="1:35" s="145" customFormat="1" x14ac:dyDescent="0.2">
      <c r="A383" s="160">
        <v>447</v>
      </c>
      <c r="B383" s="144">
        <v>447101175</v>
      </c>
      <c r="C383" s="161" t="s">
        <v>48</v>
      </c>
      <c r="D383" s="144">
        <v>101</v>
      </c>
      <c r="E383" s="144">
        <v>175</v>
      </c>
      <c r="F383" s="161" t="s">
        <v>741</v>
      </c>
      <c r="G383" s="180" t="str">
        <f t="shared" si="55"/>
        <v/>
      </c>
      <c r="H383" s="181" t="str">
        <f t="shared" si="56"/>
        <v/>
      </c>
      <c r="I383" s="184">
        <v>2</v>
      </c>
      <c r="J383" s="176">
        <v>2</v>
      </c>
      <c r="K383" s="181">
        <f t="shared" si="61"/>
        <v>1</v>
      </c>
      <c r="L383" s="161"/>
      <c r="M383" s="187">
        <f t="shared" si="57"/>
        <v>2.9899999999999999E-2</v>
      </c>
      <c r="N383" s="162">
        <f t="shared" si="58"/>
        <v>7.1099999999999997E-2</v>
      </c>
      <c r="O383" s="188">
        <f t="shared" si="59"/>
        <v>2</v>
      </c>
      <c r="P383" s="161"/>
      <c r="Q383" s="192">
        <f t="shared" si="62"/>
        <v>1</v>
      </c>
      <c r="R383" s="174">
        <f t="shared" si="63"/>
        <v>2</v>
      </c>
      <c r="S383" s="174">
        <f t="shared" si="64"/>
        <v>0</v>
      </c>
      <c r="T383" s="175" t="str">
        <f t="shared" si="60"/>
        <v>cha22</v>
      </c>
      <c r="U383" s="193">
        <f t="shared" si="65"/>
        <v>3</v>
      </c>
      <c r="V383" s="148"/>
      <c r="W383" s="148"/>
      <c r="X383" s="148"/>
      <c r="Y383" s="148"/>
      <c r="Z383" s="148"/>
      <c r="AA383" s="148"/>
      <c r="AB383" s="148"/>
      <c r="AC383" s="148"/>
      <c r="AD383" s="148"/>
      <c r="AE383" s="148"/>
      <c r="AF383" s="148"/>
      <c r="AG383" s="148"/>
      <c r="AH383" s="148"/>
      <c r="AI383" s="148"/>
    </row>
    <row r="384" spans="1:35" s="145" customFormat="1" x14ac:dyDescent="0.2">
      <c r="A384" s="160">
        <v>447</v>
      </c>
      <c r="B384" s="144">
        <v>447101177</v>
      </c>
      <c r="C384" s="161" t="s">
        <v>48</v>
      </c>
      <c r="D384" s="144">
        <v>101</v>
      </c>
      <c r="E384" s="144">
        <v>177</v>
      </c>
      <c r="F384" s="161" t="s">
        <v>743</v>
      </c>
      <c r="G384" s="180" t="str">
        <f t="shared" si="55"/>
        <v>yes</v>
      </c>
      <c r="H384" s="181">
        <f t="shared" si="56"/>
        <v>0</v>
      </c>
      <c r="I384" s="184">
        <v>4</v>
      </c>
      <c r="J384" s="176">
        <v>24</v>
      </c>
      <c r="K384" s="181">
        <f t="shared" si="61"/>
        <v>0.16669999999999999</v>
      </c>
      <c r="L384" s="161"/>
      <c r="M384" s="187">
        <f t="shared" si="57"/>
        <v>9.4E-2</v>
      </c>
      <c r="N384" s="162">
        <f t="shared" si="58"/>
        <v>0.1245</v>
      </c>
      <c r="O384" s="188">
        <f t="shared" si="59"/>
        <v>3</v>
      </c>
      <c r="P384" s="161"/>
      <c r="Q384" s="192">
        <f t="shared" si="62"/>
        <v>0.16669999999999999</v>
      </c>
      <c r="R384" s="174">
        <f t="shared" si="63"/>
        <v>4</v>
      </c>
      <c r="S384" s="174">
        <f t="shared" si="64"/>
        <v>0</v>
      </c>
      <c r="T384" s="175" t="str">
        <f t="shared" si="60"/>
        <v>cha22</v>
      </c>
      <c r="U384" s="193">
        <f t="shared" si="65"/>
        <v>1</v>
      </c>
      <c r="V384" s="148"/>
      <c r="W384" s="148"/>
      <c r="X384" s="148"/>
      <c r="Y384" s="148"/>
      <c r="Z384" s="148"/>
      <c r="AA384" s="148"/>
      <c r="AB384" s="148"/>
      <c r="AC384" s="148"/>
      <c r="AD384" s="148"/>
      <c r="AE384" s="148"/>
      <c r="AF384" s="148"/>
      <c r="AG384" s="148"/>
      <c r="AH384" s="148"/>
      <c r="AI384" s="148"/>
    </row>
    <row r="385" spans="1:35" s="145" customFormat="1" x14ac:dyDescent="0.2">
      <c r="A385" s="160">
        <v>447</v>
      </c>
      <c r="B385" s="144">
        <v>447101185</v>
      </c>
      <c r="C385" s="161" t="s">
        <v>48</v>
      </c>
      <c r="D385" s="144">
        <v>101</v>
      </c>
      <c r="E385" s="144">
        <v>185</v>
      </c>
      <c r="F385" s="161" t="s">
        <v>751</v>
      </c>
      <c r="G385" s="180" t="str">
        <f t="shared" si="55"/>
        <v>yes</v>
      </c>
      <c r="H385" s="181">
        <f t="shared" si="56"/>
        <v>0</v>
      </c>
      <c r="I385" s="184">
        <v>30</v>
      </c>
      <c r="J385" s="176">
        <v>90</v>
      </c>
      <c r="K385" s="181">
        <f t="shared" si="61"/>
        <v>0.33329999999999999</v>
      </c>
      <c r="L385" s="161"/>
      <c r="M385" s="187">
        <f t="shared" si="57"/>
        <v>0.3281</v>
      </c>
      <c r="N385" s="162">
        <f t="shared" si="58"/>
        <v>0.47760000000000002</v>
      </c>
      <c r="O385" s="188">
        <f t="shared" si="59"/>
        <v>9</v>
      </c>
      <c r="P385" s="161"/>
      <c r="Q385" s="192">
        <f t="shared" si="62"/>
        <v>0.33329999999999999</v>
      </c>
      <c r="R385" s="174">
        <f t="shared" si="63"/>
        <v>30</v>
      </c>
      <c r="S385" s="174">
        <f t="shared" si="64"/>
        <v>0</v>
      </c>
      <c r="T385" s="175" t="str">
        <f t="shared" si="60"/>
        <v>cha22</v>
      </c>
      <c r="U385" s="193">
        <f t="shared" si="65"/>
        <v>1</v>
      </c>
      <c r="V385" s="148"/>
      <c r="W385" s="148"/>
      <c r="X385" s="148"/>
      <c r="Y385" s="148"/>
      <c r="Z385" s="148"/>
      <c r="AA385" s="148"/>
      <c r="AB385" s="148"/>
      <c r="AC385" s="148"/>
      <c r="AD385" s="148"/>
      <c r="AE385" s="148"/>
      <c r="AF385" s="148"/>
      <c r="AG385" s="148"/>
      <c r="AH385" s="148"/>
      <c r="AI385" s="148"/>
    </row>
    <row r="386" spans="1:35" s="145" customFormat="1" x14ac:dyDescent="0.2">
      <c r="A386" s="160">
        <v>447</v>
      </c>
      <c r="B386" s="144">
        <v>447101187</v>
      </c>
      <c r="C386" s="161" t="s">
        <v>48</v>
      </c>
      <c r="D386" s="144">
        <v>101</v>
      </c>
      <c r="E386" s="144">
        <v>187</v>
      </c>
      <c r="F386" s="161" t="s">
        <v>753</v>
      </c>
      <c r="G386" s="180" t="str">
        <f t="shared" si="55"/>
        <v>yes</v>
      </c>
      <c r="H386" s="181">
        <f t="shared" si="56"/>
        <v>0</v>
      </c>
      <c r="I386" s="184">
        <v>1</v>
      </c>
      <c r="J386" s="176">
        <v>4</v>
      </c>
      <c r="K386" s="181">
        <f t="shared" si="61"/>
        <v>0.25</v>
      </c>
      <c r="L386" s="161"/>
      <c r="M386" s="187">
        <f t="shared" si="57"/>
        <v>0.16370000000000001</v>
      </c>
      <c r="N386" s="162">
        <f t="shared" si="58"/>
        <v>0.17130000000000001</v>
      </c>
      <c r="O386" s="188">
        <f t="shared" si="59"/>
        <v>3</v>
      </c>
      <c r="P386" s="161"/>
      <c r="Q386" s="192">
        <f t="shared" si="62"/>
        <v>0.25</v>
      </c>
      <c r="R386" s="174">
        <f t="shared" si="63"/>
        <v>1</v>
      </c>
      <c r="S386" s="174">
        <f t="shared" si="64"/>
        <v>0</v>
      </c>
      <c r="T386" s="175" t="str">
        <f t="shared" si="60"/>
        <v>cha22</v>
      </c>
      <c r="U386" s="193">
        <f t="shared" si="65"/>
        <v>1</v>
      </c>
      <c r="V386" s="148"/>
      <c r="W386" s="148"/>
      <c r="X386" s="148"/>
      <c r="Y386" s="148"/>
      <c r="Z386" s="148"/>
      <c r="AA386" s="148"/>
      <c r="AB386" s="148"/>
      <c r="AC386" s="148"/>
      <c r="AD386" s="148"/>
      <c r="AE386" s="148"/>
      <c r="AF386" s="148"/>
      <c r="AG386" s="148"/>
      <c r="AH386" s="148"/>
      <c r="AI386" s="148"/>
    </row>
    <row r="387" spans="1:35" s="145" customFormat="1" x14ac:dyDescent="0.2">
      <c r="A387" s="160">
        <v>447</v>
      </c>
      <c r="B387" s="144">
        <v>447101208</v>
      </c>
      <c r="C387" s="161" t="s">
        <v>48</v>
      </c>
      <c r="D387" s="144">
        <v>101</v>
      </c>
      <c r="E387" s="144">
        <v>208</v>
      </c>
      <c r="F387" s="161" t="s">
        <v>774</v>
      </c>
      <c r="G387" s="180" t="str">
        <f t="shared" si="55"/>
        <v/>
      </c>
      <c r="H387" s="181" t="str">
        <f t="shared" si="56"/>
        <v/>
      </c>
      <c r="I387" s="184">
        <v>0</v>
      </c>
      <c r="J387" s="176">
        <v>9</v>
      </c>
      <c r="K387" s="181">
        <f t="shared" si="61"/>
        <v>0</v>
      </c>
      <c r="L387" s="161"/>
      <c r="M387" s="187">
        <f t="shared" si="57"/>
        <v>5.9799999999999999E-2</v>
      </c>
      <c r="N387" s="162">
        <f t="shared" si="58"/>
        <v>6.8199999999999997E-2</v>
      </c>
      <c r="O387" s="188">
        <f t="shared" si="59"/>
        <v>2</v>
      </c>
      <c r="P387" s="161"/>
      <c r="Q387" s="192">
        <f t="shared" si="62"/>
        <v>0</v>
      </c>
      <c r="R387" s="174">
        <f t="shared" si="63"/>
        <v>0</v>
      </c>
      <c r="S387" s="174">
        <f t="shared" si="64"/>
        <v>0</v>
      </c>
      <c r="T387" s="175" t="str">
        <f t="shared" si="60"/>
        <v>cha22</v>
      </c>
      <c r="U387" s="193">
        <f t="shared" si="65"/>
        <v>3</v>
      </c>
      <c r="V387" s="148"/>
      <c r="W387" s="148"/>
      <c r="X387" s="148"/>
      <c r="Y387" s="148"/>
      <c r="Z387" s="148"/>
      <c r="AA387" s="148"/>
      <c r="AB387" s="148"/>
      <c r="AC387" s="148"/>
      <c r="AD387" s="148"/>
      <c r="AE387" s="148"/>
      <c r="AF387" s="148"/>
      <c r="AG387" s="148"/>
      <c r="AH387" s="148"/>
      <c r="AI387" s="148"/>
    </row>
    <row r="388" spans="1:35" s="145" customFormat="1" x14ac:dyDescent="0.2">
      <c r="A388" s="160">
        <v>447</v>
      </c>
      <c r="B388" s="144">
        <v>447101212</v>
      </c>
      <c r="C388" s="161" t="s">
        <v>48</v>
      </c>
      <c r="D388" s="144">
        <v>101</v>
      </c>
      <c r="E388" s="144">
        <v>212</v>
      </c>
      <c r="F388" s="161" t="s">
        <v>778</v>
      </c>
      <c r="G388" s="180" t="str">
        <f t="shared" si="55"/>
        <v/>
      </c>
      <c r="H388" s="181" t="str">
        <f t="shared" si="56"/>
        <v/>
      </c>
      <c r="I388" s="184">
        <v>0</v>
      </c>
      <c r="J388" s="176">
        <v>3</v>
      </c>
      <c r="K388" s="181">
        <f t="shared" si="61"/>
        <v>0</v>
      </c>
      <c r="L388" s="161"/>
      <c r="M388" s="187">
        <f t="shared" si="57"/>
        <v>0.1779</v>
      </c>
      <c r="N388" s="162">
        <f t="shared" si="58"/>
        <v>0.22309999999999999</v>
      </c>
      <c r="O388" s="188">
        <f t="shared" si="59"/>
        <v>4</v>
      </c>
      <c r="P388" s="161"/>
      <c r="Q388" s="192">
        <f t="shared" si="62"/>
        <v>0</v>
      </c>
      <c r="R388" s="174">
        <f t="shared" si="63"/>
        <v>0</v>
      </c>
      <c r="S388" s="174">
        <f t="shared" si="64"/>
        <v>0</v>
      </c>
      <c r="T388" s="175" t="str">
        <f t="shared" si="60"/>
        <v>cha22</v>
      </c>
      <c r="U388" s="193">
        <f t="shared" si="65"/>
        <v>3</v>
      </c>
      <c r="V388" s="148"/>
      <c r="W388" s="148"/>
      <c r="X388" s="148"/>
      <c r="Y388" s="148"/>
      <c r="Z388" s="148"/>
      <c r="AA388" s="148"/>
      <c r="AB388" s="148"/>
      <c r="AC388" s="148"/>
      <c r="AD388" s="148"/>
      <c r="AE388" s="148"/>
      <c r="AF388" s="148"/>
      <c r="AG388" s="148"/>
      <c r="AH388" s="148"/>
      <c r="AI388" s="148"/>
    </row>
    <row r="389" spans="1:35" s="145" customFormat="1" x14ac:dyDescent="0.2">
      <c r="A389" s="160">
        <v>447</v>
      </c>
      <c r="B389" s="144">
        <v>447101214</v>
      </c>
      <c r="C389" s="161" t="s">
        <v>48</v>
      </c>
      <c r="D389" s="144">
        <v>101</v>
      </c>
      <c r="E389" s="144">
        <v>214</v>
      </c>
      <c r="F389" s="161" t="s">
        <v>780</v>
      </c>
      <c r="G389" s="180" t="str">
        <f t="shared" si="55"/>
        <v/>
      </c>
      <c r="H389" s="181" t="str">
        <f t="shared" si="56"/>
        <v/>
      </c>
      <c r="I389" s="184">
        <v>1</v>
      </c>
      <c r="J389" s="176">
        <v>1</v>
      </c>
      <c r="K389" s="181">
        <f t="shared" si="61"/>
        <v>1</v>
      </c>
      <c r="L389" s="161"/>
      <c r="M389" s="187">
        <f t="shared" si="57"/>
        <v>0.32940000000000003</v>
      </c>
      <c r="N389" s="162">
        <f t="shared" si="58"/>
        <v>0.34599999999999997</v>
      </c>
      <c r="O389" s="188">
        <f t="shared" si="59"/>
        <v>7</v>
      </c>
      <c r="P389" s="161"/>
      <c r="Q389" s="192">
        <f t="shared" si="62"/>
        <v>1</v>
      </c>
      <c r="R389" s="174">
        <f t="shared" si="63"/>
        <v>1</v>
      </c>
      <c r="S389" s="174">
        <f t="shared" si="64"/>
        <v>0</v>
      </c>
      <c r="T389" s="175" t="str">
        <f t="shared" si="60"/>
        <v>cha22</v>
      </c>
      <c r="U389" s="193">
        <f t="shared" si="65"/>
        <v>3</v>
      </c>
      <c r="V389" s="148"/>
      <c r="W389" s="148"/>
      <c r="X389" s="148"/>
      <c r="Y389" s="148"/>
      <c r="Z389" s="148"/>
      <c r="AA389" s="148"/>
      <c r="AB389" s="148"/>
      <c r="AC389" s="148"/>
      <c r="AD389" s="148"/>
      <c r="AE389" s="148"/>
      <c r="AF389" s="148"/>
      <c r="AG389" s="148"/>
      <c r="AH389" s="148"/>
      <c r="AI389" s="148"/>
    </row>
    <row r="390" spans="1:35" s="145" customFormat="1" x14ac:dyDescent="0.2">
      <c r="A390" s="160">
        <v>447</v>
      </c>
      <c r="B390" s="144">
        <v>447101220</v>
      </c>
      <c r="C390" s="161" t="s">
        <v>48</v>
      </c>
      <c r="D390" s="144">
        <v>101</v>
      </c>
      <c r="E390" s="144">
        <v>220</v>
      </c>
      <c r="F390" s="161" t="s">
        <v>786</v>
      </c>
      <c r="G390" s="180" t="str">
        <f t="shared" si="55"/>
        <v/>
      </c>
      <c r="H390" s="181" t="str">
        <f t="shared" si="56"/>
        <v/>
      </c>
      <c r="I390" s="184">
        <v>0</v>
      </c>
      <c r="J390" s="176">
        <v>4</v>
      </c>
      <c r="K390" s="181">
        <f t="shared" si="61"/>
        <v>0</v>
      </c>
      <c r="L390" s="161"/>
      <c r="M390" s="187">
        <f t="shared" si="57"/>
        <v>0.29039999999999999</v>
      </c>
      <c r="N390" s="162">
        <f t="shared" si="58"/>
        <v>0.31969999999999998</v>
      </c>
      <c r="O390" s="188">
        <f t="shared" si="59"/>
        <v>6</v>
      </c>
      <c r="P390" s="161"/>
      <c r="Q390" s="192">
        <f t="shared" si="62"/>
        <v>0</v>
      </c>
      <c r="R390" s="174">
        <f t="shared" si="63"/>
        <v>0</v>
      </c>
      <c r="S390" s="174">
        <f t="shared" si="64"/>
        <v>0</v>
      </c>
      <c r="T390" s="175" t="str">
        <f t="shared" si="60"/>
        <v>cha22</v>
      </c>
      <c r="U390" s="193">
        <f t="shared" si="65"/>
        <v>3</v>
      </c>
      <c r="V390" s="148"/>
      <c r="W390" s="148"/>
      <c r="X390" s="148"/>
      <c r="Y390" s="148"/>
      <c r="Z390" s="148"/>
      <c r="AA390" s="148"/>
      <c r="AB390" s="148"/>
      <c r="AC390" s="148"/>
      <c r="AD390" s="148"/>
      <c r="AE390" s="148"/>
      <c r="AF390" s="148"/>
      <c r="AG390" s="148"/>
      <c r="AH390" s="148"/>
      <c r="AI390" s="148"/>
    </row>
    <row r="391" spans="1:35" s="145" customFormat="1" x14ac:dyDescent="0.2">
      <c r="A391" s="160">
        <v>447</v>
      </c>
      <c r="B391" s="144">
        <v>447101238</v>
      </c>
      <c r="C391" s="161" t="s">
        <v>48</v>
      </c>
      <c r="D391" s="144">
        <v>101</v>
      </c>
      <c r="E391" s="144">
        <v>238</v>
      </c>
      <c r="F391" s="161" t="s">
        <v>804</v>
      </c>
      <c r="G391" s="180" t="str">
        <f t="shared" si="55"/>
        <v/>
      </c>
      <c r="H391" s="181" t="str">
        <f t="shared" si="56"/>
        <v/>
      </c>
      <c r="I391" s="184">
        <v>1</v>
      </c>
      <c r="J391" s="176">
        <v>25</v>
      </c>
      <c r="K391" s="181">
        <f t="shared" si="61"/>
        <v>0.04</v>
      </c>
      <c r="L391" s="161"/>
      <c r="M391" s="187">
        <f t="shared" si="57"/>
        <v>0.1711</v>
      </c>
      <c r="N391" s="162">
        <f t="shared" si="58"/>
        <v>0.23100000000000001</v>
      </c>
      <c r="O391" s="188">
        <f t="shared" si="59"/>
        <v>4</v>
      </c>
      <c r="P391" s="161"/>
      <c r="Q391" s="192">
        <f t="shared" si="62"/>
        <v>0.04</v>
      </c>
      <c r="R391" s="174">
        <f t="shared" si="63"/>
        <v>1</v>
      </c>
      <c r="S391" s="174">
        <f t="shared" si="64"/>
        <v>0</v>
      </c>
      <c r="T391" s="175" t="str">
        <f t="shared" si="60"/>
        <v>cha22</v>
      </c>
      <c r="U391" s="193">
        <f t="shared" si="65"/>
        <v>3</v>
      </c>
      <c r="V391" s="148"/>
      <c r="W391" s="148"/>
      <c r="X391" s="148"/>
      <c r="Y391" s="148"/>
      <c r="Z391" s="148"/>
      <c r="AA391" s="148"/>
      <c r="AB391" s="148"/>
      <c r="AC391" s="148"/>
      <c r="AD391" s="148"/>
      <c r="AE391" s="148"/>
      <c r="AF391" s="148"/>
      <c r="AG391" s="148"/>
      <c r="AH391" s="148"/>
      <c r="AI391" s="148"/>
    </row>
    <row r="392" spans="1:35" s="145" customFormat="1" x14ac:dyDescent="0.2">
      <c r="A392" s="160">
        <v>447</v>
      </c>
      <c r="B392" s="144">
        <v>447101307</v>
      </c>
      <c r="C392" s="161" t="s">
        <v>48</v>
      </c>
      <c r="D392" s="144">
        <v>101</v>
      </c>
      <c r="E392" s="144">
        <v>307</v>
      </c>
      <c r="F392" s="161" t="s">
        <v>873</v>
      </c>
      <c r="G392" s="180" t="str">
        <f t="shared" si="55"/>
        <v/>
      </c>
      <c r="H392" s="181" t="str">
        <f t="shared" si="56"/>
        <v/>
      </c>
      <c r="I392" s="184">
        <v>1</v>
      </c>
      <c r="J392" s="176">
        <v>3</v>
      </c>
      <c r="K392" s="181">
        <f t="shared" si="61"/>
        <v>0.33329999999999999</v>
      </c>
      <c r="L392" s="161"/>
      <c r="M392" s="187">
        <f t="shared" si="57"/>
        <v>0.16850000000000001</v>
      </c>
      <c r="N392" s="162">
        <f t="shared" si="58"/>
        <v>0.15</v>
      </c>
      <c r="O392" s="188">
        <f t="shared" si="59"/>
        <v>3</v>
      </c>
      <c r="P392" s="161"/>
      <c r="Q392" s="192">
        <f t="shared" si="62"/>
        <v>0.33329999999999999</v>
      </c>
      <c r="R392" s="174">
        <f t="shared" si="63"/>
        <v>1</v>
      </c>
      <c r="S392" s="174">
        <f t="shared" si="64"/>
        <v>0</v>
      </c>
      <c r="T392" s="175" t="str">
        <f t="shared" si="60"/>
        <v>cha22</v>
      </c>
      <c r="U392" s="193">
        <f t="shared" si="65"/>
        <v>3</v>
      </c>
      <c r="V392" s="148"/>
      <c r="W392" s="148"/>
      <c r="X392" s="148"/>
      <c r="Y392" s="148"/>
      <c r="Z392" s="148"/>
      <c r="AA392" s="148"/>
      <c r="AB392" s="148"/>
      <c r="AC392" s="148"/>
      <c r="AD392" s="148"/>
      <c r="AE392" s="148"/>
      <c r="AF392" s="148"/>
      <c r="AG392" s="148"/>
      <c r="AH392" s="148"/>
      <c r="AI392" s="148"/>
    </row>
    <row r="393" spans="1:35" s="145" customFormat="1" x14ac:dyDescent="0.2">
      <c r="A393" s="160">
        <v>447</v>
      </c>
      <c r="B393" s="144">
        <v>447101350</v>
      </c>
      <c r="C393" s="161" t="s">
        <v>48</v>
      </c>
      <c r="D393" s="144">
        <v>101</v>
      </c>
      <c r="E393" s="144">
        <v>350</v>
      </c>
      <c r="F393" s="161" t="s">
        <v>915</v>
      </c>
      <c r="G393" s="180" t="str">
        <f t="shared" si="55"/>
        <v/>
      </c>
      <c r="H393" s="181" t="str">
        <f t="shared" si="56"/>
        <v/>
      </c>
      <c r="I393" s="184">
        <v>5</v>
      </c>
      <c r="J393" s="176">
        <v>41</v>
      </c>
      <c r="K393" s="181">
        <f t="shared" si="61"/>
        <v>0.122</v>
      </c>
      <c r="L393" s="161"/>
      <c r="M393" s="187">
        <f t="shared" si="57"/>
        <v>0.1002</v>
      </c>
      <c r="N393" s="162">
        <f t="shared" si="58"/>
        <v>0.12529999999999999</v>
      </c>
      <c r="O393" s="188">
        <f t="shared" si="59"/>
        <v>3</v>
      </c>
      <c r="P393" s="161"/>
      <c r="Q393" s="192">
        <f t="shared" si="62"/>
        <v>0.122</v>
      </c>
      <c r="R393" s="174">
        <f t="shared" si="63"/>
        <v>5</v>
      </c>
      <c r="S393" s="174">
        <f t="shared" si="64"/>
        <v>0</v>
      </c>
      <c r="T393" s="175" t="str">
        <f t="shared" si="60"/>
        <v>cha22</v>
      </c>
      <c r="U393" s="193">
        <f t="shared" si="65"/>
        <v>3</v>
      </c>
      <c r="V393" s="148"/>
      <c r="W393" s="148"/>
      <c r="X393" s="148"/>
      <c r="Y393" s="148"/>
      <c r="Z393" s="148"/>
      <c r="AA393" s="148"/>
      <c r="AB393" s="148"/>
      <c r="AC393" s="148"/>
      <c r="AD393" s="148"/>
      <c r="AE393" s="148"/>
      <c r="AF393" s="148"/>
      <c r="AG393" s="148"/>
      <c r="AH393" s="148"/>
      <c r="AI393" s="148"/>
    </row>
    <row r="394" spans="1:35" s="145" customFormat="1" x14ac:dyDescent="0.2">
      <c r="A394" s="160">
        <v>447</v>
      </c>
      <c r="B394" s="144">
        <v>447101622</v>
      </c>
      <c r="C394" s="161" t="s">
        <v>48</v>
      </c>
      <c r="D394" s="144">
        <v>101</v>
      </c>
      <c r="E394" s="144">
        <v>622</v>
      </c>
      <c r="F394" s="161" t="s">
        <v>927</v>
      </c>
      <c r="G394" s="180" t="str">
        <f t="shared" ref="G394:G457" si="66">IFERROR(IF(VLOOKUP($B394,ecodis_cha_16,1)=$B394,"yes",""),"")</f>
        <v>yes</v>
      </c>
      <c r="H394" s="181">
        <f t="shared" ref="H394:H457" si="67">IFERROR(IF($G394="yes",ROUND(VLOOKUP($B394,ecodis_cha_16,20),4),""),"")</f>
        <v>0</v>
      </c>
      <c r="I394" s="184">
        <v>11</v>
      </c>
      <c r="J394" s="176">
        <v>42</v>
      </c>
      <c r="K394" s="181">
        <f t="shared" si="61"/>
        <v>0.26190000000000002</v>
      </c>
      <c r="L394" s="161"/>
      <c r="M394" s="187">
        <f t="shared" ref="M394:M457" si="68">IFERROR(ROUND(VLOOKUP($E394,ecodis_distr_all,5),4),0)</f>
        <v>0.29609999999999997</v>
      </c>
      <c r="N394" s="162">
        <f t="shared" ref="N394:N457" si="69">IFERROR(ROUND(VLOOKUP($E394,ecodis_distr_all,8),4),0)</f>
        <v>0.29370000000000002</v>
      </c>
      <c r="O394" s="188">
        <f t="shared" ref="O394:O457" si="70">VLOOKUP($E394,lowinc_bysend,4)</f>
        <v>6</v>
      </c>
      <c r="P394" s="161"/>
      <c r="Q394" s="192">
        <f t="shared" si="62"/>
        <v>0.26190000000000002</v>
      </c>
      <c r="R394" s="174">
        <f t="shared" si="63"/>
        <v>11</v>
      </c>
      <c r="S394" s="174">
        <f t="shared" si="64"/>
        <v>0</v>
      </c>
      <c r="T394" s="175" t="str">
        <f t="shared" ref="T394:T457" si="71">IF($Q394=$H394,"cha16",IF($Q394=$K394,"cha22",IF($Q394=$M394,"dist16",IF(Q394=$N394,"dist22",0))))</f>
        <v>cha22</v>
      </c>
      <c r="U394" s="193">
        <f t="shared" si="65"/>
        <v>1</v>
      </c>
      <c r="V394" s="148"/>
      <c r="W394" s="148"/>
      <c r="X394" s="148"/>
      <c r="Y394" s="148"/>
      <c r="Z394" s="148"/>
      <c r="AA394" s="148"/>
      <c r="AB394" s="148"/>
      <c r="AC394" s="148"/>
      <c r="AD394" s="148"/>
      <c r="AE394" s="148"/>
      <c r="AF394" s="148"/>
      <c r="AG394" s="148"/>
      <c r="AH394" s="148"/>
      <c r="AI394" s="148"/>
    </row>
    <row r="395" spans="1:35" s="145" customFormat="1" x14ac:dyDescent="0.2">
      <c r="A395" s="160">
        <v>447</v>
      </c>
      <c r="B395" s="144">
        <v>447101690</v>
      </c>
      <c r="C395" s="161" t="s">
        <v>48</v>
      </c>
      <c r="D395" s="144">
        <v>101</v>
      </c>
      <c r="E395" s="144">
        <v>690</v>
      </c>
      <c r="F395" s="161" t="s">
        <v>945</v>
      </c>
      <c r="G395" s="180" t="str">
        <f t="shared" si="66"/>
        <v/>
      </c>
      <c r="H395" s="181" t="str">
        <f t="shared" si="67"/>
        <v/>
      </c>
      <c r="I395" s="184">
        <v>0</v>
      </c>
      <c r="J395" s="176">
        <v>7</v>
      </c>
      <c r="K395" s="181">
        <f t="shared" ref="K395:K458" si="72">ROUND(I395/J395,4)</f>
        <v>0</v>
      </c>
      <c r="L395" s="161"/>
      <c r="M395" s="187">
        <f t="shared" si="68"/>
        <v>6.3500000000000001E-2</v>
      </c>
      <c r="N395" s="162">
        <f t="shared" si="69"/>
        <v>0.126</v>
      </c>
      <c r="O395" s="188">
        <f t="shared" si="70"/>
        <v>3</v>
      </c>
      <c r="P395" s="161"/>
      <c r="Q395" s="192">
        <f t="shared" ref="Q395:Q458" si="73">(IF($G395="yes",MAX($H395,$K395),IF($O395&gt;=9,MAX($K395,$M395,$N395),$K395)))</f>
        <v>0</v>
      </c>
      <c r="R395" s="174">
        <f t="shared" ref="R395:R458" si="74">ROUND($J395*$Q395,0)</f>
        <v>0</v>
      </c>
      <c r="S395" s="174">
        <f t="shared" ref="S395:S458" si="75">MAX($R395-$I395,0)</f>
        <v>0</v>
      </c>
      <c r="T395" s="175" t="str">
        <f t="shared" si="71"/>
        <v>cha22</v>
      </c>
      <c r="U395" s="193">
        <f t="shared" ref="U395:U458" si="76">IF($G395="yes",1,IF($O395&gt;=9,2,3))</f>
        <v>3</v>
      </c>
      <c r="V395" s="148"/>
      <c r="W395" s="148"/>
      <c r="X395" s="148"/>
      <c r="Y395" s="148"/>
      <c r="Z395" s="148"/>
      <c r="AA395" s="148"/>
      <c r="AB395" s="148"/>
      <c r="AC395" s="148"/>
      <c r="AD395" s="148"/>
      <c r="AE395" s="148"/>
      <c r="AF395" s="148"/>
      <c r="AG395" s="148"/>
      <c r="AH395" s="148"/>
      <c r="AI395" s="148"/>
    </row>
    <row r="396" spans="1:35" s="145" customFormat="1" x14ac:dyDescent="0.2">
      <c r="A396" s="160">
        <v>447</v>
      </c>
      <c r="B396" s="144">
        <v>447101710</v>
      </c>
      <c r="C396" s="161" t="s">
        <v>48</v>
      </c>
      <c r="D396" s="144">
        <v>101</v>
      </c>
      <c r="E396" s="144">
        <v>710</v>
      </c>
      <c r="F396" s="161" t="s">
        <v>949</v>
      </c>
      <c r="G396" s="180" t="str">
        <f t="shared" si="66"/>
        <v/>
      </c>
      <c r="H396" s="181" t="str">
        <f t="shared" si="67"/>
        <v/>
      </c>
      <c r="I396" s="184">
        <v>2</v>
      </c>
      <c r="J396" s="176">
        <v>6</v>
      </c>
      <c r="K396" s="181">
        <f t="shared" si="72"/>
        <v>0.33329999999999999</v>
      </c>
      <c r="L396" s="161"/>
      <c r="M396" s="187">
        <f t="shared" si="68"/>
        <v>0.10630000000000001</v>
      </c>
      <c r="N396" s="162">
        <f t="shared" si="69"/>
        <v>0.1217</v>
      </c>
      <c r="O396" s="188">
        <f t="shared" si="70"/>
        <v>2</v>
      </c>
      <c r="P396" s="161"/>
      <c r="Q396" s="192">
        <f t="shared" si="73"/>
        <v>0.33329999999999999</v>
      </c>
      <c r="R396" s="174">
        <f t="shared" si="74"/>
        <v>2</v>
      </c>
      <c r="S396" s="174">
        <f t="shared" si="75"/>
        <v>0</v>
      </c>
      <c r="T396" s="175" t="str">
        <f t="shared" si="71"/>
        <v>cha22</v>
      </c>
      <c r="U396" s="193">
        <f t="shared" si="76"/>
        <v>3</v>
      </c>
      <c r="V396" s="148"/>
      <c r="W396" s="148"/>
      <c r="X396" s="148"/>
      <c r="Y396" s="148"/>
      <c r="Z396" s="148"/>
      <c r="AA396" s="148"/>
      <c r="AB396" s="148"/>
      <c r="AC396" s="148"/>
      <c r="AD396" s="148"/>
      <c r="AE396" s="148"/>
      <c r="AF396" s="148"/>
      <c r="AG396" s="148"/>
      <c r="AH396" s="148"/>
      <c r="AI396" s="148"/>
    </row>
    <row r="397" spans="1:35" s="145" customFormat="1" x14ac:dyDescent="0.2">
      <c r="A397" s="160">
        <v>449</v>
      </c>
      <c r="B397" s="144">
        <v>449035035</v>
      </c>
      <c r="C397" s="161" t="s">
        <v>49</v>
      </c>
      <c r="D397" s="144">
        <v>35</v>
      </c>
      <c r="E397" s="144">
        <v>35</v>
      </c>
      <c r="F397" s="161" t="s">
        <v>600</v>
      </c>
      <c r="G397" s="180" t="str">
        <f t="shared" si="66"/>
        <v>yes</v>
      </c>
      <c r="H397" s="181">
        <f t="shared" si="67"/>
        <v>0.4264</v>
      </c>
      <c r="I397" s="184">
        <v>302</v>
      </c>
      <c r="J397" s="176">
        <v>698</v>
      </c>
      <c r="K397" s="181">
        <f t="shared" si="72"/>
        <v>0.43269999999999997</v>
      </c>
      <c r="L397" s="161"/>
      <c r="M397" s="187">
        <f t="shared" si="68"/>
        <v>0.77190000000000003</v>
      </c>
      <c r="N397" s="162">
        <f t="shared" si="69"/>
        <v>0.66790000000000005</v>
      </c>
      <c r="O397" s="188">
        <f t="shared" si="70"/>
        <v>11</v>
      </c>
      <c r="P397" s="161"/>
      <c r="Q397" s="192">
        <f t="shared" si="73"/>
        <v>0.43269999999999997</v>
      </c>
      <c r="R397" s="174">
        <f t="shared" si="74"/>
        <v>302</v>
      </c>
      <c r="S397" s="174">
        <f t="shared" si="75"/>
        <v>0</v>
      </c>
      <c r="T397" s="175" t="str">
        <f t="shared" si="71"/>
        <v>cha22</v>
      </c>
      <c r="U397" s="193">
        <f t="shared" si="76"/>
        <v>1</v>
      </c>
      <c r="V397" s="148"/>
      <c r="W397" s="148"/>
      <c r="X397" s="148"/>
      <c r="Y397" s="148"/>
      <c r="Z397" s="148"/>
      <c r="AA397" s="148"/>
      <c r="AB397" s="148"/>
      <c r="AC397" s="148"/>
      <c r="AD397" s="148"/>
      <c r="AE397" s="148"/>
      <c r="AF397" s="148"/>
      <c r="AG397" s="148"/>
      <c r="AH397" s="148"/>
      <c r="AI397" s="148"/>
    </row>
    <row r="398" spans="1:35" s="145" customFormat="1" x14ac:dyDescent="0.2">
      <c r="A398" s="160">
        <v>449</v>
      </c>
      <c r="B398" s="144">
        <v>449035044</v>
      </c>
      <c r="C398" s="161" t="s">
        <v>49</v>
      </c>
      <c r="D398" s="144">
        <v>35</v>
      </c>
      <c r="E398" s="144">
        <v>44</v>
      </c>
      <c r="F398" s="161" t="s">
        <v>609</v>
      </c>
      <c r="G398" s="180" t="str">
        <f t="shared" si="66"/>
        <v>yes</v>
      </c>
      <c r="H398" s="181">
        <f t="shared" si="67"/>
        <v>0</v>
      </c>
      <c r="I398" s="184">
        <v>1</v>
      </c>
      <c r="J398" s="176">
        <v>3</v>
      </c>
      <c r="K398" s="181">
        <f t="shared" si="72"/>
        <v>0.33329999999999999</v>
      </c>
      <c r="L398" s="161"/>
      <c r="M398" s="187">
        <f t="shared" si="68"/>
        <v>0.81100000000000005</v>
      </c>
      <c r="N398" s="162">
        <f t="shared" si="69"/>
        <v>0.67620000000000002</v>
      </c>
      <c r="O398" s="188">
        <f t="shared" si="70"/>
        <v>12</v>
      </c>
      <c r="P398" s="161"/>
      <c r="Q398" s="192">
        <f t="shared" si="73"/>
        <v>0.33329999999999999</v>
      </c>
      <c r="R398" s="174">
        <f t="shared" si="74"/>
        <v>1</v>
      </c>
      <c r="S398" s="174">
        <f t="shared" si="75"/>
        <v>0</v>
      </c>
      <c r="T398" s="175" t="str">
        <f t="shared" si="71"/>
        <v>cha22</v>
      </c>
      <c r="U398" s="193">
        <f t="shared" si="76"/>
        <v>1</v>
      </c>
      <c r="V398" s="148"/>
      <c r="W398" s="148"/>
      <c r="X398" s="148"/>
      <c r="Y398" s="148"/>
      <c r="Z398" s="148"/>
      <c r="AA398" s="148"/>
      <c r="AB398" s="148"/>
      <c r="AC398" s="148"/>
      <c r="AD398" s="148"/>
      <c r="AE398" s="148"/>
      <c r="AF398" s="148"/>
      <c r="AG398" s="148"/>
      <c r="AH398" s="148"/>
      <c r="AI398" s="148"/>
    </row>
    <row r="399" spans="1:35" s="145" customFormat="1" x14ac:dyDescent="0.2">
      <c r="A399" s="160">
        <v>449</v>
      </c>
      <c r="B399" s="144">
        <v>449035046</v>
      </c>
      <c r="C399" s="161" t="s">
        <v>49</v>
      </c>
      <c r="D399" s="144">
        <v>35</v>
      </c>
      <c r="E399" s="144">
        <v>46</v>
      </c>
      <c r="F399" s="161" t="s">
        <v>611</v>
      </c>
      <c r="G399" s="180" t="str">
        <f t="shared" si="66"/>
        <v/>
      </c>
      <c r="H399" s="181" t="str">
        <f t="shared" si="67"/>
        <v/>
      </c>
      <c r="I399" s="184">
        <v>1</v>
      </c>
      <c r="J399" s="176">
        <v>1</v>
      </c>
      <c r="K399" s="181">
        <f t="shared" si="72"/>
        <v>1</v>
      </c>
      <c r="L399" s="161"/>
      <c r="M399" s="187">
        <f t="shared" si="68"/>
        <v>0.1077</v>
      </c>
      <c r="N399" s="162">
        <f t="shared" si="69"/>
        <v>0.1191</v>
      </c>
      <c r="O399" s="188">
        <f t="shared" si="70"/>
        <v>2</v>
      </c>
      <c r="P399" s="161"/>
      <c r="Q399" s="192">
        <f t="shared" si="73"/>
        <v>1</v>
      </c>
      <c r="R399" s="174">
        <f t="shared" si="74"/>
        <v>1</v>
      </c>
      <c r="S399" s="174">
        <f t="shared" si="75"/>
        <v>0</v>
      </c>
      <c r="T399" s="175" t="str">
        <f t="shared" si="71"/>
        <v>cha22</v>
      </c>
      <c r="U399" s="193">
        <f t="shared" si="76"/>
        <v>3</v>
      </c>
      <c r="V399" s="148"/>
      <c r="W399" s="148"/>
      <c r="X399" s="148"/>
      <c r="Y399" s="148"/>
      <c r="Z399" s="148"/>
      <c r="AA399" s="148"/>
      <c r="AB399" s="148"/>
      <c r="AC399" s="148"/>
      <c r="AD399" s="148"/>
      <c r="AE399" s="148"/>
      <c r="AF399" s="148"/>
      <c r="AG399" s="148"/>
      <c r="AH399" s="148"/>
      <c r="AI399" s="148"/>
    </row>
    <row r="400" spans="1:35" s="145" customFormat="1" x14ac:dyDescent="0.2">
      <c r="A400" s="160">
        <v>449</v>
      </c>
      <c r="B400" s="144">
        <v>449035073</v>
      </c>
      <c r="C400" s="161" t="s">
        <v>49</v>
      </c>
      <c r="D400" s="144">
        <v>35</v>
      </c>
      <c r="E400" s="144">
        <v>73</v>
      </c>
      <c r="F400" s="161" t="s">
        <v>639</v>
      </c>
      <c r="G400" s="180" t="str">
        <f t="shared" si="66"/>
        <v>yes</v>
      </c>
      <c r="H400" s="181">
        <f t="shared" si="67"/>
        <v>0</v>
      </c>
      <c r="I400" s="184">
        <v>2</v>
      </c>
      <c r="J400" s="176">
        <v>2</v>
      </c>
      <c r="K400" s="181">
        <f t="shared" si="72"/>
        <v>1</v>
      </c>
      <c r="L400" s="161"/>
      <c r="M400" s="187">
        <f t="shared" si="68"/>
        <v>0.28010000000000002</v>
      </c>
      <c r="N400" s="162">
        <f t="shared" si="69"/>
        <v>0.27179999999999999</v>
      </c>
      <c r="O400" s="188">
        <f t="shared" si="70"/>
        <v>5</v>
      </c>
      <c r="P400" s="161"/>
      <c r="Q400" s="192">
        <f t="shared" si="73"/>
        <v>1</v>
      </c>
      <c r="R400" s="174">
        <f t="shared" si="74"/>
        <v>2</v>
      </c>
      <c r="S400" s="174">
        <f t="shared" si="75"/>
        <v>0</v>
      </c>
      <c r="T400" s="175" t="str">
        <f t="shared" si="71"/>
        <v>cha22</v>
      </c>
      <c r="U400" s="193">
        <f t="shared" si="76"/>
        <v>1</v>
      </c>
      <c r="V400" s="148"/>
      <c r="W400" s="148"/>
      <c r="X400" s="148"/>
      <c r="Y400" s="148"/>
      <c r="Z400" s="148"/>
      <c r="AA400" s="148"/>
      <c r="AB400" s="148"/>
      <c r="AC400" s="148"/>
      <c r="AD400" s="148"/>
      <c r="AE400" s="148"/>
      <c r="AF400" s="148"/>
      <c r="AG400" s="148"/>
      <c r="AH400" s="148"/>
      <c r="AI400" s="148"/>
    </row>
    <row r="401" spans="1:35" s="145" customFormat="1" x14ac:dyDescent="0.2">
      <c r="A401" s="160">
        <v>449</v>
      </c>
      <c r="B401" s="144">
        <v>449035219</v>
      </c>
      <c r="C401" s="161" t="s">
        <v>49</v>
      </c>
      <c r="D401" s="144">
        <v>35</v>
      </c>
      <c r="E401" s="144">
        <v>219</v>
      </c>
      <c r="F401" s="161" t="s">
        <v>785</v>
      </c>
      <c r="G401" s="180" t="str">
        <f t="shared" si="66"/>
        <v/>
      </c>
      <c r="H401" s="181" t="str">
        <f t="shared" si="67"/>
        <v/>
      </c>
      <c r="I401" s="184">
        <v>0</v>
      </c>
      <c r="J401" s="176">
        <v>1</v>
      </c>
      <c r="K401" s="181">
        <f t="shared" si="72"/>
        <v>0</v>
      </c>
      <c r="L401" s="161"/>
      <c r="M401" s="187">
        <f t="shared" si="68"/>
        <v>5.45E-2</v>
      </c>
      <c r="N401" s="162">
        <f t="shared" si="69"/>
        <v>5.0500000000000003E-2</v>
      </c>
      <c r="O401" s="188">
        <f t="shared" si="70"/>
        <v>1</v>
      </c>
      <c r="P401" s="161"/>
      <c r="Q401" s="192">
        <f t="shared" si="73"/>
        <v>0</v>
      </c>
      <c r="R401" s="174">
        <f t="shared" si="74"/>
        <v>0</v>
      </c>
      <c r="S401" s="174">
        <f t="shared" si="75"/>
        <v>0</v>
      </c>
      <c r="T401" s="175" t="str">
        <f t="shared" si="71"/>
        <v>cha22</v>
      </c>
      <c r="U401" s="193">
        <f t="shared" si="76"/>
        <v>3</v>
      </c>
      <c r="V401" s="148"/>
      <c r="W401" s="148"/>
      <c r="X401" s="148"/>
      <c r="Y401" s="148"/>
      <c r="Z401" s="148"/>
      <c r="AA401" s="148"/>
      <c r="AB401" s="148"/>
      <c r="AC401" s="148"/>
      <c r="AD401" s="148"/>
      <c r="AE401" s="148"/>
      <c r="AF401" s="148"/>
      <c r="AG401" s="148"/>
      <c r="AH401" s="148"/>
      <c r="AI401" s="148"/>
    </row>
    <row r="402" spans="1:35" s="145" customFormat="1" x14ac:dyDescent="0.2">
      <c r="A402" s="160">
        <v>449</v>
      </c>
      <c r="B402" s="144">
        <v>449035243</v>
      </c>
      <c r="C402" s="161" t="s">
        <v>49</v>
      </c>
      <c r="D402" s="144">
        <v>35</v>
      </c>
      <c r="E402" s="144">
        <v>243</v>
      </c>
      <c r="F402" s="161" t="s">
        <v>809</v>
      </c>
      <c r="G402" s="180" t="str">
        <f t="shared" si="66"/>
        <v>yes</v>
      </c>
      <c r="H402" s="181">
        <f t="shared" si="67"/>
        <v>0.63639999999999997</v>
      </c>
      <c r="I402" s="184">
        <v>2</v>
      </c>
      <c r="J402" s="176">
        <v>6</v>
      </c>
      <c r="K402" s="181">
        <f t="shared" si="72"/>
        <v>0.33329999999999999</v>
      </c>
      <c r="L402" s="161"/>
      <c r="M402" s="187">
        <f t="shared" si="68"/>
        <v>0.52959999999999996</v>
      </c>
      <c r="N402" s="162">
        <f t="shared" si="69"/>
        <v>0.42309999999999998</v>
      </c>
      <c r="O402" s="188">
        <f t="shared" si="70"/>
        <v>9</v>
      </c>
      <c r="P402" s="161"/>
      <c r="Q402" s="192">
        <f t="shared" si="73"/>
        <v>0.63639999999999997</v>
      </c>
      <c r="R402" s="174">
        <f t="shared" si="74"/>
        <v>4</v>
      </c>
      <c r="S402" s="174">
        <f t="shared" si="75"/>
        <v>2</v>
      </c>
      <c r="T402" s="175" t="str">
        <f t="shared" si="71"/>
        <v>cha16</v>
      </c>
      <c r="U402" s="193">
        <f t="shared" si="76"/>
        <v>1</v>
      </c>
      <c r="V402" s="148"/>
      <c r="W402" s="148"/>
      <c r="X402" s="148"/>
      <c r="Y402" s="148"/>
      <c r="Z402" s="148"/>
      <c r="AA402" s="148"/>
      <c r="AB402" s="148"/>
      <c r="AC402" s="148"/>
      <c r="AD402" s="148"/>
      <c r="AE402" s="148"/>
      <c r="AF402" s="148"/>
      <c r="AG402" s="148"/>
      <c r="AH402" s="148"/>
      <c r="AI402" s="148"/>
    </row>
    <row r="403" spans="1:35" s="145" customFormat="1" x14ac:dyDescent="0.2">
      <c r="A403" s="160">
        <v>449</v>
      </c>
      <c r="B403" s="144">
        <v>449035244</v>
      </c>
      <c r="C403" s="161" t="s">
        <v>49</v>
      </c>
      <c r="D403" s="144">
        <v>35</v>
      </c>
      <c r="E403" s="144">
        <v>244</v>
      </c>
      <c r="F403" s="161" t="s">
        <v>810</v>
      </c>
      <c r="G403" s="180" t="str">
        <f t="shared" si="66"/>
        <v>yes</v>
      </c>
      <c r="H403" s="181">
        <f t="shared" si="67"/>
        <v>0</v>
      </c>
      <c r="I403" s="184">
        <v>2</v>
      </c>
      <c r="J403" s="176">
        <v>7</v>
      </c>
      <c r="K403" s="181">
        <f t="shared" si="72"/>
        <v>0.28570000000000001</v>
      </c>
      <c r="L403" s="161"/>
      <c r="M403" s="187">
        <f t="shared" si="68"/>
        <v>0.53569999999999995</v>
      </c>
      <c r="N403" s="162">
        <f t="shared" si="69"/>
        <v>0.53939999999999999</v>
      </c>
      <c r="O403" s="188">
        <f t="shared" si="70"/>
        <v>10</v>
      </c>
      <c r="P403" s="161"/>
      <c r="Q403" s="192">
        <f t="shared" si="73"/>
        <v>0.28570000000000001</v>
      </c>
      <c r="R403" s="174">
        <f t="shared" si="74"/>
        <v>2</v>
      </c>
      <c r="S403" s="174">
        <f t="shared" si="75"/>
        <v>0</v>
      </c>
      <c r="T403" s="175" t="str">
        <f t="shared" si="71"/>
        <v>cha22</v>
      </c>
      <c r="U403" s="193">
        <f t="shared" si="76"/>
        <v>1</v>
      </c>
      <c r="V403" s="148"/>
      <c r="W403" s="148"/>
      <c r="X403" s="148"/>
      <c r="Y403" s="148"/>
      <c r="Z403" s="148"/>
      <c r="AA403" s="148"/>
      <c r="AB403" s="148"/>
      <c r="AC403" s="148"/>
      <c r="AD403" s="148"/>
      <c r="AE403" s="148"/>
      <c r="AF403" s="148"/>
      <c r="AG403" s="148"/>
      <c r="AH403" s="148"/>
      <c r="AI403" s="148"/>
    </row>
    <row r="404" spans="1:35" s="145" customFormat="1" x14ac:dyDescent="0.2">
      <c r="A404" s="160">
        <v>449</v>
      </c>
      <c r="B404" s="144">
        <v>449035285</v>
      </c>
      <c r="C404" s="161" t="s">
        <v>49</v>
      </c>
      <c r="D404" s="144">
        <v>35</v>
      </c>
      <c r="E404" s="144">
        <v>285</v>
      </c>
      <c r="F404" s="161" t="s">
        <v>851</v>
      </c>
      <c r="G404" s="180" t="str">
        <f t="shared" si="66"/>
        <v>yes</v>
      </c>
      <c r="H404" s="181">
        <f t="shared" si="67"/>
        <v>0</v>
      </c>
      <c r="I404" s="184">
        <v>0</v>
      </c>
      <c r="J404" s="176">
        <v>3</v>
      </c>
      <c r="K404" s="181">
        <f t="shared" si="72"/>
        <v>0</v>
      </c>
      <c r="L404" s="161"/>
      <c r="M404" s="187">
        <f t="shared" si="68"/>
        <v>0.36309999999999998</v>
      </c>
      <c r="N404" s="162">
        <f t="shared" si="69"/>
        <v>0.39889999999999998</v>
      </c>
      <c r="O404" s="188">
        <f t="shared" si="70"/>
        <v>7</v>
      </c>
      <c r="P404" s="161"/>
      <c r="Q404" s="192">
        <f t="shared" si="73"/>
        <v>0</v>
      </c>
      <c r="R404" s="174">
        <f t="shared" si="74"/>
        <v>0</v>
      </c>
      <c r="S404" s="174">
        <f t="shared" si="75"/>
        <v>0</v>
      </c>
      <c r="T404" s="175" t="str">
        <f t="shared" si="71"/>
        <v>cha16</v>
      </c>
      <c r="U404" s="193">
        <f t="shared" si="76"/>
        <v>1</v>
      </c>
      <c r="V404" s="148"/>
      <c r="W404" s="148"/>
      <c r="X404" s="148"/>
      <c r="Y404" s="148"/>
      <c r="Z404" s="148"/>
      <c r="AA404" s="148"/>
      <c r="AB404" s="148"/>
      <c r="AC404" s="148"/>
      <c r="AD404" s="148"/>
      <c r="AE404" s="148"/>
      <c r="AF404" s="148"/>
      <c r="AG404" s="148"/>
      <c r="AH404" s="148"/>
      <c r="AI404" s="148"/>
    </row>
    <row r="405" spans="1:35" s="145" customFormat="1" x14ac:dyDescent="0.2">
      <c r="A405" s="160">
        <v>449</v>
      </c>
      <c r="B405" s="144">
        <v>449035336</v>
      </c>
      <c r="C405" s="161" t="s">
        <v>49</v>
      </c>
      <c r="D405" s="144">
        <v>35</v>
      </c>
      <c r="E405" s="144">
        <v>336</v>
      </c>
      <c r="F405" s="161" t="s">
        <v>902</v>
      </c>
      <c r="G405" s="180" t="str">
        <f t="shared" si="66"/>
        <v>yes</v>
      </c>
      <c r="H405" s="181">
        <f t="shared" si="67"/>
        <v>0</v>
      </c>
      <c r="I405" s="184">
        <v>0</v>
      </c>
      <c r="J405" s="176">
        <v>1</v>
      </c>
      <c r="K405" s="181">
        <f t="shared" si="72"/>
        <v>0</v>
      </c>
      <c r="L405" s="161"/>
      <c r="M405" s="187">
        <f t="shared" si="68"/>
        <v>0.32319999999999999</v>
      </c>
      <c r="N405" s="162">
        <f t="shared" si="69"/>
        <v>0.35859999999999997</v>
      </c>
      <c r="O405" s="188">
        <f t="shared" si="70"/>
        <v>7</v>
      </c>
      <c r="P405" s="161"/>
      <c r="Q405" s="192">
        <f t="shared" si="73"/>
        <v>0</v>
      </c>
      <c r="R405" s="174">
        <f t="shared" si="74"/>
        <v>0</v>
      </c>
      <c r="S405" s="174">
        <f t="shared" si="75"/>
        <v>0</v>
      </c>
      <c r="T405" s="175" t="str">
        <f t="shared" si="71"/>
        <v>cha16</v>
      </c>
      <c r="U405" s="193">
        <f t="shared" si="76"/>
        <v>1</v>
      </c>
      <c r="V405" s="148"/>
      <c r="W405" s="148"/>
      <c r="X405" s="148"/>
      <c r="Y405" s="148"/>
      <c r="Z405" s="148"/>
      <c r="AA405" s="148"/>
      <c r="AB405" s="148"/>
      <c r="AC405" s="148"/>
      <c r="AD405" s="148"/>
      <c r="AE405" s="148"/>
      <c r="AF405" s="148"/>
      <c r="AG405" s="148"/>
      <c r="AH405" s="148"/>
      <c r="AI405" s="148"/>
    </row>
    <row r="406" spans="1:35" s="145" customFormat="1" x14ac:dyDescent="0.2">
      <c r="A406" s="160">
        <v>449</v>
      </c>
      <c r="B406" s="144">
        <v>449035347</v>
      </c>
      <c r="C406" s="161" t="s">
        <v>49</v>
      </c>
      <c r="D406" s="144">
        <v>35</v>
      </c>
      <c r="E406" s="144">
        <v>347</v>
      </c>
      <c r="F406" s="161" t="s">
        <v>454</v>
      </c>
      <c r="G406" s="180" t="str">
        <f t="shared" si="66"/>
        <v/>
      </c>
      <c r="H406" s="181" t="str">
        <f t="shared" si="67"/>
        <v/>
      </c>
      <c r="I406" s="184">
        <v>1</v>
      </c>
      <c r="J406" s="176">
        <v>1</v>
      </c>
      <c r="K406" s="181">
        <f t="shared" si="72"/>
        <v>1</v>
      </c>
      <c r="L406" s="161"/>
      <c r="M406" s="187">
        <f t="shared" si="68"/>
        <v>0.29399999999999998</v>
      </c>
      <c r="N406" s="162">
        <f t="shared" si="69"/>
        <v>0.34260000000000002</v>
      </c>
      <c r="O406" s="188">
        <f t="shared" si="70"/>
        <v>6</v>
      </c>
      <c r="P406" s="161"/>
      <c r="Q406" s="192">
        <f t="shared" si="73"/>
        <v>1</v>
      </c>
      <c r="R406" s="174">
        <f t="shared" si="74"/>
        <v>1</v>
      </c>
      <c r="S406" s="174">
        <f t="shared" si="75"/>
        <v>0</v>
      </c>
      <c r="T406" s="175" t="str">
        <f t="shared" si="71"/>
        <v>cha22</v>
      </c>
      <c r="U406" s="193">
        <f t="shared" si="76"/>
        <v>3</v>
      </c>
      <c r="V406" s="148"/>
      <c r="W406" s="148"/>
      <c r="X406" s="148"/>
      <c r="Y406" s="148"/>
      <c r="Z406" s="148"/>
      <c r="AA406" s="148"/>
      <c r="AB406" s="148"/>
      <c r="AC406" s="148"/>
      <c r="AD406" s="148"/>
      <c r="AE406" s="148"/>
      <c r="AF406" s="148"/>
      <c r="AG406" s="148"/>
      <c r="AH406" s="148"/>
      <c r="AI406" s="148"/>
    </row>
    <row r="407" spans="1:35" s="145" customFormat="1" x14ac:dyDescent="0.2">
      <c r="A407" s="160">
        <v>450</v>
      </c>
      <c r="B407" s="144">
        <v>450086008</v>
      </c>
      <c r="C407" s="161" t="s">
        <v>50</v>
      </c>
      <c r="D407" s="144">
        <v>86</v>
      </c>
      <c r="E407" s="144">
        <v>8</v>
      </c>
      <c r="F407" s="161" t="s">
        <v>571</v>
      </c>
      <c r="G407" s="180" t="str">
        <f t="shared" si="66"/>
        <v>yes</v>
      </c>
      <c r="H407" s="181">
        <f t="shared" si="67"/>
        <v>0</v>
      </c>
      <c r="I407" s="184">
        <v>0</v>
      </c>
      <c r="J407" s="176">
        <v>5</v>
      </c>
      <c r="K407" s="181">
        <f t="shared" si="72"/>
        <v>0</v>
      </c>
      <c r="L407" s="161"/>
      <c r="M407" s="187">
        <f t="shared" si="68"/>
        <v>0.43959999999999999</v>
      </c>
      <c r="N407" s="162">
        <f t="shared" si="69"/>
        <v>0.35220000000000001</v>
      </c>
      <c r="O407" s="188">
        <f t="shared" si="70"/>
        <v>8</v>
      </c>
      <c r="P407" s="161"/>
      <c r="Q407" s="192">
        <f t="shared" si="73"/>
        <v>0</v>
      </c>
      <c r="R407" s="174">
        <f t="shared" si="74"/>
        <v>0</v>
      </c>
      <c r="S407" s="174">
        <f t="shared" si="75"/>
        <v>0</v>
      </c>
      <c r="T407" s="175" t="str">
        <f t="shared" si="71"/>
        <v>cha16</v>
      </c>
      <c r="U407" s="193">
        <f t="shared" si="76"/>
        <v>1</v>
      </c>
      <c r="V407" s="148"/>
      <c r="W407" s="148"/>
      <c r="X407" s="148"/>
      <c r="Y407" s="148"/>
      <c r="Z407" s="148"/>
      <c r="AA407" s="148"/>
      <c r="AB407" s="148"/>
      <c r="AC407" s="148"/>
      <c r="AD407" s="148"/>
      <c r="AE407" s="148"/>
      <c r="AF407" s="148"/>
      <c r="AG407" s="148"/>
      <c r="AH407" s="148"/>
      <c r="AI407" s="148"/>
    </row>
    <row r="408" spans="1:35" s="145" customFormat="1" x14ac:dyDescent="0.2">
      <c r="A408" s="160">
        <v>450</v>
      </c>
      <c r="B408" s="144">
        <v>450086086</v>
      </c>
      <c r="C408" s="161" t="s">
        <v>50</v>
      </c>
      <c r="D408" s="144">
        <v>86</v>
      </c>
      <c r="E408" s="144">
        <v>86</v>
      </c>
      <c r="F408" s="161" t="s">
        <v>652</v>
      </c>
      <c r="G408" s="180" t="str">
        <f t="shared" si="66"/>
        <v>yes</v>
      </c>
      <c r="H408" s="181">
        <f t="shared" si="67"/>
        <v>0.25</v>
      </c>
      <c r="I408" s="184">
        <v>22</v>
      </c>
      <c r="J408" s="176">
        <v>74</v>
      </c>
      <c r="K408" s="181">
        <f t="shared" si="72"/>
        <v>0.29730000000000001</v>
      </c>
      <c r="L408" s="161"/>
      <c r="M408" s="187">
        <f t="shared" si="68"/>
        <v>0.32240000000000002</v>
      </c>
      <c r="N408" s="162">
        <f t="shared" si="69"/>
        <v>0.35089999999999999</v>
      </c>
      <c r="O408" s="188">
        <f t="shared" si="70"/>
        <v>7</v>
      </c>
      <c r="P408" s="161"/>
      <c r="Q408" s="192">
        <f t="shared" si="73"/>
        <v>0.29730000000000001</v>
      </c>
      <c r="R408" s="174">
        <f t="shared" si="74"/>
        <v>22</v>
      </c>
      <c r="S408" s="174">
        <f t="shared" si="75"/>
        <v>0</v>
      </c>
      <c r="T408" s="175" t="str">
        <f t="shared" si="71"/>
        <v>cha22</v>
      </c>
      <c r="U408" s="193">
        <f t="shared" si="76"/>
        <v>1</v>
      </c>
      <c r="V408" s="148"/>
      <c r="W408" s="148"/>
      <c r="X408" s="148"/>
      <c r="Y408" s="148"/>
      <c r="Z408" s="148"/>
      <c r="AA408" s="148"/>
      <c r="AB408" s="148"/>
      <c r="AC408" s="148"/>
      <c r="AD408" s="148"/>
      <c r="AE408" s="148"/>
      <c r="AF408" s="148"/>
      <c r="AG408" s="148"/>
      <c r="AH408" s="148"/>
      <c r="AI408" s="148"/>
    </row>
    <row r="409" spans="1:35" s="145" customFormat="1" x14ac:dyDescent="0.2">
      <c r="A409" s="160">
        <v>450</v>
      </c>
      <c r="B409" s="144">
        <v>450086117</v>
      </c>
      <c r="C409" s="161" t="s">
        <v>50</v>
      </c>
      <c r="D409" s="144">
        <v>86</v>
      </c>
      <c r="E409" s="144">
        <v>117</v>
      </c>
      <c r="F409" s="161" t="s">
        <v>682</v>
      </c>
      <c r="G409" s="180" t="str">
        <f t="shared" si="66"/>
        <v>yes</v>
      </c>
      <c r="H409" s="181">
        <f t="shared" si="67"/>
        <v>0.5</v>
      </c>
      <c r="I409" s="184">
        <v>0</v>
      </c>
      <c r="J409" s="176">
        <v>2</v>
      </c>
      <c r="K409" s="181">
        <f t="shared" si="72"/>
        <v>0</v>
      </c>
      <c r="L409" s="161"/>
      <c r="M409" s="187">
        <f t="shared" si="68"/>
        <v>0.20949999999999999</v>
      </c>
      <c r="N409" s="162">
        <f t="shared" si="69"/>
        <v>0.26100000000000001</v>
      </c>
      <c r="O409" s="188">
        <f t="shared" si="70"/>
        <v>4</v>
      </c>
      <c r="P409" s="161"/>
      <c r="Q409" s="192">
        <f t="shared" si="73"/>
        <v>0.5</v>
      </c>
      <c r="R409" s="174">
        <f t="shared" si="74"/>
        <v>1</v>
      </c>
      <c r="S409" s="174">
        <f t="shared" si="75"/>
        <v>1</v>
      </c>
      <c r="T409" s="175" t="str">
        <f t="shared" si="71"/>
        <v>cha16</v>
      </c>
      <c r="U409" s="193">
        <f t="shared" si="76"/>
        <v>1</v>
      </c>
      <c r="V409" s="148"/>
      <c r="W409" s="148"/>
      <c r="X409" s="148"/>
      <c r="Y409" s="148"/>
      <c r="Z409" s="148"/>
      <c r="AA409" s="148"/>
      <c r="AB409" s="148"/>
      <c r="AC409" s="148"/>
      <c r="AD409" s="148"/>
      <c r="AE409" s="148"/>
      <c r="AF409" s="148"/>
      <c r="AG409" s="148"/>
      <c r="AH409" s="148"/>
      <c r="AI409" s="148"/>
    </row>
    <row r="410" spans="1:35" s="145" customFormat="1" x14ac:dyDescent="0.2">
      <c r="A410" s="160">
        <v>450</v>
      </c>
      <c r="B410" s="144">
        <v>450086127</v>
      </c>
      <c r="C410" s="161" t="s">
        <v>50</v>
      </c>
      <c r="D410" s="144">
        <v>86</v>
      </c>
      <c r="E410" s="144">
        <v>127</v>
      </c>
      <c r="F410" s="161" t="s">
        <v>692</v>
      </c>
      <c r="G410" s="180" t="str">
        <f t="shared" si="66"/>
        <v>yes</v>
      </c>
      <c r="H410" s="181">
        <f t="shared" si="67"/>
        <v>0</v>
      </c>
      <c r="I410" s="184">
        <v>0</v>
      </c>
      <c r="J410" s="176">
        <v>4</v>
      </c>
      <c r="K410" s="181">
        <f t="shared" si="72"/>
        <v>0</v>
      </c>
      <c r="L410" s="161"/>
      <c r="M410" s="187">
        <f t="shared" si="68"/>
        <v>0.13389999999999999</v>
      </c>
      <c r="N410" s="162">
        <f t="shared" si="69"/>
        <v>0.22459999999999999</v>
      </c>
      <c r="O410" s="188">
        <f t="shared" si="70"/>
        <v>4</v>
      </c>
      <c r="P410" s="161"/>
      <c r="Q410" s="192">
        <f t="shared" si="73"/>
        <v>0</v>
      </c>
      <c r="R410" s="174">
        <f t="shared" si="74"/>
        <v>0</v>
      </c>
      <c r="S410" s="174">
        <f t="shared" si="75"/>
        <v>0</v>
      </c>
      <c r="T410" s="175" t="str">
        <f t="shared" si="71"/>
        <v>cha16</v>
      </c>
      <c r="U410" s="193">
        <f t="shared" si="76"/>
        <v>1</v>
      </c>
      <c r="V410" s="148"/>
      <c r="W410" s="148"/>
      <c r="X410" s="148"/>
      <c r="Y410" s="148"/>
      <c r="Z410" s="148"/>
      <c r="AA410" s="148"/>
      <c r="AB410" s="148"/>
      <c r="AC410" s="148"/>
      <c r="AD410" s="148"/>
      <c r="AE410" s="148"/>
      <c r="AF410" s="148"/>
      <c r="AG410" s="148"/>
      <c r="AH410" s="148"/>
      <c r="AI410" s="148"/>
    </row>
    <row r="411" spans="1:35" s="145" customFormat="1" x14ac:dyDescent="0.2">
      <c r="A411" s="160">
        <v>450</v>
      </c>
      <c r="B411" s="144">
        <v>450086137</v>
      </c>
      <c r="C411" s="161" t="s">
        <v>50</v>
      </c>
      <c r="D411" s="144">
        <v>86</v>
      </c>
      <c r="E411" s="144">
        <v>137</v>
      </c>
      <c r="F411" s="161" t="s">
        <v>702</v>
      </c>
      <c r="G411" s="180" t="str">
        <f t="shared" si="66"/>
        <v>yes</v>
      </c>
      <c r="H411" s="181">
        <f t="shared" si="67"/>
        <v>0</v>
      </c>
      <c r="I411" s="184">
        <v>0</v>
      </c>
      <c r="J411" s="176">
        <v>2</v>
      </c>
      <c r="K411" s="181">
        <f t="shared" si="72"/>
        <v>0</v>
      </c>
      <c r="L411" s="161"/>
      <c r="M411" s="187">
        <f t="shared" si="68"/>
        <v>0.80330000000000001</v>
      </c>
      <c r="N411" s="162">
        <f t="shared" si="69"/>
        <v>0.77949999999999997</v>
      </c>
      <c r="O411" s="188">
        <f t="shared" si="70"/>
        <v>12</v>
      </c>
      <c r="P411" s="161"/>
      <c r="Q411" s="192">
        <f t="shared" si="73"/>
        <v>0</v>
      </c>
      <c r="R411" s="174">
        <f t="shared" si="74"/>
        <v>0</v>
      </c>
      <c r="S411" s="174">
        <f t="shared" si="75"/>
        <v>0</v>
      </c>
      <c r="T411" s="175" t="str">
        <f t="shared" si="71"/>
        <v>cha16</v>
      </c>
      <c r="U411" s="193">
        <f t="shared" si="76"/>
        <v>1</v>
      </c>
      <c r="V411" s="148"/>
      <c r="W411" s="148"/>
      <c r="X411" s="148"/>
      <c r="Y411" s="148"/>
      <c r="Z411" s="148"/>
      <c r="AA411" s="148"/>
      <c r="AB411" s="148"/>
      <c r="AC411" s="148"/>
      <c r="AD411" s="148"/>
      <c r="AE411" s="148"/>
      <c r="AF411" s="148"/>
      <c r="AG411" s="148"/>
      <c r="AH411" s="148"/>
      <c r="AI411" s="148"/>
    </row>
    <row r="412" spans="1:35" s="145" customFormat="1" x14ac:dyDescent="0.2">
      <c r="A412" s="160">
        <v>450</v>
      </c>
      <c r="B412" s="144">
        <v>450086210</v>
      </c>
      <c r="C412" s="161" t="s">
        <v>50</v>
      </c>
      <c r="D412" s="144">
        <v>86</v>
      </c>
      <c r="E412" s="144">
        <v>210</v>
      </c>
      <c r="F412" s="161" t="s">
        <v>776</v>
      </c>
      <c r="G412" s="180" t="str">
        <f t="shared" si="66"/>
        <v>yes</v>
      </c>
      <c r="H412" s="181">
        <f t="shared" si="67"/>
        <v>0.16830000000000001</v>
      </c>
      <c r="I412" s="184">
        <v>12</v>
      </c>
      <c r="J412" s="176">
        <v>96</v>
      </c>
      <c r="K412" s="181">
        <f t="shared" si="72"/>
        <v>0.125</v>
      </c>
      <c r="L412" s="161"/>
      <c r="M412" s="187">
        <f t="shared" si="68"/>
        <v>0.29239999999999999</v>
      </c>
      <c r="N412" s="162">
        <f t="shared" si="69"/>
        <v>0.29370000000000002</v>
      </c>
      <c r="O412" s="188">
        <f t="shared" si="70"/>
        <v>5</v>
      </c>
      <c r="P412" s="161"/>
      <c r="Q412" s="192">
        <f t="shared" si="73"/>
        <v>0.16830000000000001</v>
      </c>
      <c r="R412" s="174">
        <f t="shared" si="74"/>
        <v>16</v>
      </c>
      <c r="S412" s="174">
        <f t="shared" si="75"/>
        <v>4</v>
      </c>
      <c r="T412" s="175" t="str">
        <f t="shared" si="71"/>
        <v>cha16</v>
      </c>
      <c r="U412" s="193">
        <f t="shared" si="76"/>
        <v>1</v>
      </c>
      <c r="V412" s="148"/>
      <c r="W412" s="148"/>
      <c r="X412" s="148"/>
      <c r="Y412" s="148"/>
      <c r="Z412" s="148"/>
      <c r="AA412" s="148"/>
      <c r="AB412" s="148"/>
      <c r="AC412" s="148"/>
      <c r="AD412" s="148"/>
      <c r="AE412" s="148"/>
      <c r="AF412" s="148"/>
      <c r="AG412" s="148"/>
      <c r="AH412" s="148"/>
      <c r="AI412" s="148"/>
    </row>
    <row r="413" spans="1:35" s="145" customFormat="1" x14ac:dyDescent="0.2">
      <c r="A413" s="160">
        <v>450</v>
      </c>
      <c r="B413" s="144">
        <v>450086275</v>
      </c>
      <c r="C413" s="161" t="s">
        <v>50</v>
      </c>
      <c r="D413" s="144">
        <v>86</v>
      </c>
      <c r="E413" s="144">
        <v>275</v>
      </c>
      <c r="F413" s="161" t="s">
        <v>841</v>
      </c>
      <c r="G413" s="180" t="str">
        <f t="shared" si="66"/>
        <v>yes</v>
      </c>
      <c r="H413" s="181">
        <f t="shared" si="67"/>
        <v>0</v>
      </c>
      <c r="I413" s="184">
        <v>1</v>
      </c>
      <c r="J413" s="176">
        <v>5</v>
      </c>
      <c r="K413" s="181">
        <f t="shared" si="72"/>
        <v>0.2</v>
      </c>
      <c r="L413" s="161"/>
      <c r="M413" s="187">
        <f t="shared" si="68"/>
        <v>0.1694</v>
      </c>
      <c r="N413" s="162">
        <f t="shared" si="69"/>
        <v>0.19869999999999999</v>
      </c>
      <c r="O413" s="188">
        <f t="shared" si="70"/>
        <v>4</v>
      </c>
      <c r="P413" s="161"/>
      <c r="Q413" s="192">
        <f t="shared" si="73"/>
        <v>0.2</v>
      </c>
      <c r="R413" s="174">
        <f t="shared" si="74"/>
        <v>1</v>
      </c>
      <c r="S413" s="174">
        <f t="shared" si="75"/>
        <v>0</v>
      </c>
      <c r="T413" s="175" t="str">
        <f t="shared" si="71"/>
        <v>cha22</v>
      </c>
      <c r="U413" s="193">
        <f t="shared" si="76"/>
        <v>1</v>
      </c>
      <c r="V413" s="148"/>
      <c r="W413" s="148"/>
      <c r="X413" s="148"/>
      <c r="Y413" s="148"/>
      <c r="Z413" s="148"/>
      <c r="AA413" s="148"/>
      <c r="AB413" s="148"/>
      <c r="AC413" s="148"/>
      <c r="AD413" s="148"/>
      <c r="AE413" s="148"/>
      <c r="AF413" s="148"/>
      <c r="AG413" s="148"/>
      <c r="AH413" s="148"/>
      <c r="AI413" s="148"/>
    </row>
    <row r="414" spans="1:35" s="145" customFormat="1" x14ac:dyDescent="0.2">
      <c r="A414" s="160">
        <v>450</v>
      </c>
      <c r="B414" s="144">
        <v>450086278</v>
      </c>
      <c r="C414" s="161" t="s">
        <v>50</v>
      </c>
      <c r="D414" s="144">
        <v>86</v>
      </c>
      <c r="E414" s="144">
        <v>278</v>
      </c>
      <c r="F414" s="161" t="s">
        <v>844</v>
      </c>
      <c r="G414" s="180" t="str">
        <f t="shared" si="66"/>
        <v>yes</v>
      </c>
      <c r="H414" s="181">
        <f t="shared" si="67"/>
        <v>0.6</v>
      </c>
      <c r="I414" s="184">
        <v>1</v>
      </c>
      <c r="J414" s="176">
        <v>11</v>
      </c>
      <c r="K414" s="181">
        <f t="shared" si="72"/>
        <v>9.0899999999999995E-2</v>
      </c>
      <c r="L414" s="161"/>
      <c r="M414" s="187">
        <f t="shared" si="68"/>
        <v>0.33579999999999999</v>
      </c>
      <c r="N414" s="162">
        <f t="shared" si="69"/>
        <v>0.33479999999999999</v>
      </c>
      <c r="O414" s="188">
        <f t="shared" si="70"/>
        <v>6</v>
      </c>
      <c r="P414" s="161"/>
      <c r="Q414" s="192">
        <f t="shared" si="73"/>
        <v>0.6</v>
      </c>
      <c r="R414" s="174">
        <f t="shared" si="74"/>
        <v>7</v>
      </c>
      <c r="S414" s="174">
        <f t="shared" si="75"/>
        <v>6</v>
      </c>
      <c r="T414" s="175" t="str">
        <f t="shared" si="71"/>
        <v>cha16</v>
      </c>
      <c r="U414" s="193">
        <f t="shared" si="76"/>
        <v>1</v>
      </c>
      <c r="V414" s="148"/>
      <c r="W414" s="148"/>
      <c r="X414" s="148"/>
      <c r="Y414" s="148"/>
      <c r="Z414" s="148"/>
      <c r="AA414" s="148"/>
      <c r="AB414" s="148"/>
      <c r="AC414" s="148"/>
      <c r="AD414" s="148"/>
      <c r="AE414" s="148"/>
      <c r="AF414" s="148"/>
      <c r="AG414" s="148"/>
      <c r="AH414" s="148"/>
      <c r="AI414" s="148"/>
    </row>
    <row r="415" spans="1:35" s="145" customFormat="1" x14ac:dyDescent="0.2">
      <c r="A415" s="160">
        <v>450</v>
      </c>
      <c r="B415" s="144">
        <v>450086327</v>
      </c>
      <c r="C415" s="161" t="s">
        <v>50</v>
      </c>
      <c r="D415" s="144">
        <v>86</v>
      </c>
      <c r="E415" s="144">
        <v>327</v>
      </c>
      <c r="F415" s="161" t="s">
        <v>893</v>
      </c>
      <c r="G415" s="180" t="str">
        <f t="shared" si="66"/>
        <v>yes</v>
      </c>
      <c r="H415" s="181">
        <f t="shared" si="67"/>
        <v>0</v>
      </c>
      <c r="I415" s="184">
        <v>0</v>
      </c>
      <c r="J415" s="176">
        <v>2</v>
      </c>
      <c r="K415" s="181">
        <f t="shared" si="72"/>
        <v>0</v>
      </c>
      <c r="L415" s="161"/>
      <c r="M415" s="187">
        <f t="shared" si="68"/>
        <v>0.1095</v>
      </c>
      <c r="N415" s="162">
        <f t="shared" si="69"/>
        <v>0.2427</v>
      </c>
      <c r="O415" s="188">
        <f t="shared" si="70"/>
        <v>5</v>
      </c>
      <c r="P415" s="161"/>
      <c r="Q415" s="192">
        <f t="shared" si="73"/>
        <v>0</v>
      </c>
      <c r="R415" s="174">
        <f t="shared" si="74"/>
        <v>0</v>
      </c>
      <c r="S415" s="174">
        <f t="shared" si="75"/>
        <v>0</v>
      </c>
      <c r="T415" s="175" t="str">
        <f t="shared" si="71"/>
        <v>cha16</v>
      </c>
      <c r="U415" s="193">
        <f t="shared" si="76"/>
        <v>1</v>
      </c>
      <c r="V415" s="148"/>
      <c r="W415" s="148"/>
      <c r="X415" s="148"/>
      <c r="Y415" s="148"/>
      <c r="Z415" s="148"/>
      <c r="AA415" s="148"/>
      <c r="AB415" s="148"/>
      <c r="AC415" s="148"/>
      <c r="AD415" s="148"/>
      <c r="AE415" s="148"/>
      <c r="AF415" s="148"/>
      <c r="AG415" s="148"/>
      <c r="AH415" s="148"/>
      <c r="AI415" s="148"/>
    </row>
    <row r="416" spans="1:35" s="145" customFormat="1" x14ac:dyDescent="0.2">
      <c r="A416" s="160">
        <v>450</v>
      </c>
      <c r="B416" s="144">
        <v>450086337</v>
      </c>
      <c r="C416" s="161" t="s">
        <v>50</v>
      </c>
      <c r="D416" s="144">
        <v>86</v>
      </c>
      <c r="E416" s="144">
        <v>337</v>
      </c>
      <c r="F416" s="161" t="s">
        <v>903</v>
      </c>
      <c r="G416" s="180" t="str">
        <f t="shared" si="66"/>
        <v/>
      </c>
      <c r="H416" s="181" t="str">
        <f t="shared" si="67"/>
        <v/>
      </c>
      <c r="I416" s="184">
        <v>2</v>
      </c>
      <c r="J416" s="176">
        <v>2</v>
      </c>
      <c r="K416" s="181">
        <f t="shared" si="72"/>
        <v>1</v>
      </c>
      <c r="L416" s="161"/>
      <c r="M416" s="187">
        <f t="shared" si="68"/>
        <v>0.42699999999999999</v>
      </c>
      <c r="N416" s="162">
        <f t="shared" si="69"/>
        <v>0.34570000000000001</v>
      </c>
      <c r="O416" s="188">
        <f t="shared" si="70"/>
        <v>6</v>
      </c>
      <c r="P416" s="161"/>
      <c r="Q416" s="192">
        <f t="shared" si="73"/>
        <v>1</v>
      </c>
      <c r="R416" s="174">
        <f t="shared" si="74"/>
        <v>2</v>
      </c>
      <c r="S416" s="174">
        <f t="shared" si="75"/>
        <v>0</v>
      </c>
      <c r="T416" s="175" t="str">
        <f t="shared" si="71"/>
        <v>cha22</v>
      </c>
      <c r="U416" s="193">
        <f t="shared" si="76"/>
        <v>3</v>
      </c>
      <c r="V416" s="148"/>
      <c r="W416" s="148"/>
      <c r="X416" s="148"/>
      <c r="Y416" s="148"/>
      <c r="Z416" s="148"/>
      <c r="AA416" s="148"/>
      <c r="AB416" s="148"/>
      <c r="AC416" s="148"/>
      <c r="AD416" s="148"/>
      <c r="AE416" s="148"/>
      <c r="AF416" s="148"/>
      <c r="AG416" s="148"/>
      <c r="AH416" s="148"/>
      <c r="AI416" s="148"/>
    </row>
    <row r="417" spans="1:35" s="145" customFormat="1" x14ac:dyDescent="0.2">
      <c r="A417" s="160">
        <v>450</v>
      </c>
      <c r="B417" s="144">
        <v>450086340</v>
      </c>
      <c r="C417" s="161" t="s">
        <v>50</v>
      </c>
      <c r="D417" s="144">
        <v>86</v>
      </c>
      <c r="E417" s="144">
        <v>340</v>
      </c>
      <c r="F417" s="161" t="s">
        <v>906</v>
      </c>
      <c r="G417" s="180" t="str">
        <f t="shared" si="66"/>
        <v>yes</v>
      </c>
      <c r="H417" s="181">
        <f t="shared" si="67"/>
        <v>0.17649999999999999</v>
      </c>
      <c r="I417" s="184">
        <v>0</v>
      </c>
      <c r="J417" s="176">
        <v>8</v>
      </c>
      <c r="K417" s="181">
        <f t="shared" si="72"/>
        <v>0</v>
      </c>
      <c r="L417" s="161"/>
      <c r="M417" s="187">
        <f t="shared" si="68"/>
        <v>0.2</v>
      </c>
      <c r="N417" s="162">
        <f t="shared" si="69"/>
        <v>0.22620000000000001</v>
      </c>
      <c r="O417" s="188">
        <f t="shared" si="70"/>
        <v>5</v>
      </c>
      <c r="P417" s="161"/>
      <c r="Q417" s="192">
        <f t="shared" si="73"/>
        <v>0.17649999999999999</v>
      </c>
      <c r="R417" s="174">
        <f t="shared" si="74"/>
        <v>1</v>
      </c>
      <c r="S417" s="174">
        <f t="shared" si="75"/>
        <v>1</v>
      </c>
      <c r="T417" s="175" t="str">
        <f t="shared" si="71"/>
        <v>cha16</v>
      </c>
      <c r="U417" s="193">
        <f t="shared" si="76"/>
        <v>1</v>
      </c>
      <c r="V417" s="148"/>
      <c r="W417" s="148"/>
      <c r="X417" s="148"/>
      <c r="Y417" s="148"/>
      <c r="Z417" s="148"/>
      <c r="AA417" s="148"/>
      <c r="AB417" s="148"/>
      <c r="AC417" s="148"/>
      <c r="AD417" s="148"/>
      <c r="AE417" s="148"/>
      <c r="AF417" s="148"/>
      <c r="AG417" s="148"/>
      <c r="AH417" s="148"/>
      <c r="AI417" s="148"/>
    </row>
    <row r="418" spans="1:35" s="145" customFormat="1" x14ac:dyDescent="0.2">
      <c r="A418" s="160">
        <v>450</v>
      </c>
      <c r="B418" s="144">
        <v>450086605</v>
      </c>
      <c r="C418" s="161" t="s">
        <v>50</v>
      </c>
      <c r="D418" s="144">
        <v>86</v>
      </c>
      <c r="E418" s="144">
        <v>605</v>
      </c>
      <c r="F418" s="161" t="s">
        <v>922</v>
      </c>
      <c r="G418" s="180" t="str">
        <f t="shared" si="66"/>
        <v>yes</v>
      </c>
      <c r="H418" s="181">
        <f t="shared" si="67"/>
        <v>0</v>
      </c>
      <c r="I418" s="184">
        <v>0</v>
      </c>
      <c r="J418" s="176">
        <v>1</v>
      </c>
      <c r="K418" s="181">
        <f t="shared" si="72"/>
        <v>0</v>
      </c>
      <c r="L418" s="161"/>
      <c r="M418" s="187">
        <f t="shared" si="68"/>
        <v>0.27089999999999997</v>
      </c>
      <c r="N418" s="162">
        <f t="shared" si="69"/>
        <v>0.3256</v>
      </c>
      <c r="O418" s="188">
        <f t="shared" si="70"/>
        <v>6</v>
      </c>
      <c r="P418" s="161"/>
      <c r="Q418" s="192">
        <f t="shared" si="73"/>
        <v>0</v>
      </c>
      <c r="R418" s="174">
        <f t="shared" si="74"/>
        <v>0</v>
      </c>
      <c r="S418" s="174">
        <f t="shared" si="75"/>
        <v>0</v>
      </c>
      <c r="T418" s="175" t="str">
        <f t="shared" si="71"/>
        <v>cha16</v>
      </c>
      <c r="U418" s="193">
        <f t="shared" si="76"/>
        <v>1</v>
      </c>
      <c r="V418" s="148"/>
      <c r="W418" s="148"/>
      <c r="X418" s="148"/>
      <c r="Y418" s="148"/>
      <c r="Z418" s="148"/>
      <c r="AA418" s="148"/>
      <c r="AB418" s="148"/>
      <c r="AC418" s="148"/>
      <c r="AD418" s="148"/>
      <c r="AE418" s="148"/>
      <c r="AF418" s="148"/>
      <c r="AG418" s="148"/>
      <c r="AH418" s="148"/>
      <c r="AI418" s="148"/>
    </row>
    <row r="419" spans="1:35" s="145" customFormat="1" x14ac:dyDescent="0.2">
      <c r="A419" s="160">
        <v>450</v>
      </c>
      <c r="B419" s="144">
        <v>450086683</v>
      </c>
      <c r="C419" s="161" t="s">
        <v>50</v>
      </c>
      <c r="D419" s="144">
        <v>86</v>
      </c>
      <c r="E419" s="144">
        <v>683</v>
      </c>
      <c r="F419" s="161" t="s">
        <v>943</v>
      </c>
      <c r="G419" s="180" t="str">
        <f t="shared" si="66"/>
        <v>yes</v>
      </c>
      <c r="H419" s="181">
        <f t="shared" si="67"/>
        <v>0</v>
      </c>
      <c r="I419" s="184">
        <v>0</v>
      </c>
      <c r="J419" s="176">
        <v>6</v>
      </c>
      <c r="K419" s="181">
        <f t="shared" si="72"/>
        <v>0</v>
      </c>
      <c r="L419" s="161"/>
      <c r="M419" s="187">
        <f t="shared" si="68"/>
        <v>0.17030000000000001</v>
      </c>
      <c r="N419" s="162">
        <f t="shared" si="69"/>
        <v>0.22259999999999999</v>
      </c>
      <c r="O419" s="188">
        <f t="shared" si="70"/>
        <v>4</v>
      </c>
      <c r="P419" s="161"/>
      <c r="Q419" s="192">
        <f t="shared" si="73"/>
        <v>0</v>
      </c>
      <c r="R419" s="174">
        <f t="shared" si="74"/>
        <v>0</v>
      </c>
      <c r="S419" s="174">
        <f t="shared" si="75"/>
        <v>0</v>
      </c>
      <c r="T419" s="175" t="str">
        <f t="shared" si="71"/>
        <v>cha16</v>
      </c>
      <c r="U419" s="193">
        <f t="shared" si="76"/>
        <v>1</v>
      </c>
      <c r="V419" s="148"/>
      <c r="W419" s="148"/>
      <c r="X419" s="148"/>
      <c r="Y419" s="148"/>
      <c r="Z419" s="148"/>
      <c r="AA419" s="148"/>
      <c r="AB419" s="148"/>
      <c r="AC419" s="148"/>
      <c r="AD419" s="148"/>
      <c r="AE419" s="148"/>
      <c r="AF419" s="148"/>
      <c r="AG419" s="148"/>
      <c r="AH419" s="148"/>
      <c r="AI419" s="148"/>
    </row>
    <row r="420" spans="1:35" s="145" customFormat="1" x14ac:dyDescent="0.2">
      <c r="A420" s="160">
        <v>453</v>
      </c>
      <c r="B420" s="144">
        <v>453137005</v>
      </c>
      <c r="C420" s="161" t="s">
        <v>51</v>
      </c>
      <c r="D420" s="144">
        <v>137</v>
      </c>
      <c r="E420" s="144">
        <v>5</v>
      </c>
      <c r="F420" s="161" t="s">
        <v>568</v>
      </c>
      <c r="G420" s="180" t="str">
        <f t="shared" si="66"/>
        <v>yes</v>
      </c>
      <c r="H420" s="181">
        <f t="shared" si="67"/>
        <v>1</v>
      </c>
      <c r="I420" s="184">
        <v>0</v>
      </c>
      <c r="J420" s="176">
        <v>2</v>
      </c>
      <c r="K420" s="181">
        <f t="shared" si="72"/>
        <v>0</v>
      </c>
      <c r="L420" s="161"/>
      <c r="M420" s="187">
        <f t="shared" si="68"/>
        <v>0.3332</v>
      </c>
      <c r="N420" s="162">
        <f t="shared" si="69"/>
        <v>0.37569999999999998</v>
      </c>
      <c r="O420" s="188">
        <f t="shared" si="70"/>
        <v>7</v>
      </c>
      <c r="P420" s="161"/>
      <c r="Q420" s="192">
        <f t="shared" si="73"/>
        <v>1</v>
      </c>
      <c r="R420" s="174">
        <f t="shared" si="74"/>
        <v>2</v>
      </c>
      <c r="S420" s="174">
        <f t="shared" si="75"/>
        <v>2</v>
      </c>
      <c r="T420" s="175" t="str">
        <f t="shared" si="71"/>
        <v>cha16</v>
      </c>
      <c r="U420" s="193">
        <f t="shared" si="76"/>
        <v>1</v>
      </c>
      <c r="V420" s="148"/>
      <c r="W420" s="148"/>
      <c r="X420" s="148"/>
      <c r="Y420" s="148"/>
      <c r="Z420" s="148"/>
      <c r="AA420" s="148"/>
      <c r="AB420" s="148"/>
      <c r="AC420" s="148"/>
      <c r="AD420" s="148"/>
      <c r="AE420" s="148"/>
      <c r="AF420" s="148"/>
      <c r="AG420" s="148"/>
      <c r="AH420" s="148"/>
      <c r="AI420" s="148"/>
    </row>
    <row r="421" spans="1:35" s="145" customFormat="1" x14ac:dyDescent="0.2">
      <c r="A421" s="160">
        <v>453</v>
      </c>
      <c r="B421" s="144">
        <v>453137061</v>
      </c>
      <c r="C421" s="161" t="s">
        <v>51</v>
      </c>
      <c r="D421" s="144">
        <v>137</v>
      </c>
      <c r="E421" s="144">
        <v>61</v>
      </c>
      <c r="F421" s="161" t="s">
        <v>627</v>
      </c>
      <c r="G421" s="180" t="str">
        <f t="shared" si="66"/>
        <v>yes</v>
      </c>
      <c r="H421" s="181">
        <f t="shared" si="67"/>
        <v>0.8286</v>
      </c>
      <c r="I421" s="184">
        <v>40</v>
      </c>
      <c r="J421" s="176">
        <v>55</v>
      </c>
      <c r="K421" s="181">
        <f t="shared" si="72"/>
        <v>0.72729999999999995</v>
      </c>
      <c r="L421" s="161"/>
      <c r="M421" s="187">
        <f t="shared" si="68"/>
        <v>0.67469999999999997</v>
      </c>
      <c r="N421" s="162">
        <f t="shared" si="69"/>
        <v>0.60419999999999996</v>
      </c>
      <c r="O421" s="188">
        <f t="shared" si="70"/>
        <v>10</v>
      </c>
      <c r="P421" s="161"/>
      <c r="Q421" s="192">
        <f t="shared" si="73"/>
        <v>0.8286</v>
      </c>
      <c r="R421" s="174">
        <f t="shared" si="74"/>
        <v>46</v>
      </c>
      <c r="S421" s="174">
        <f t="shared" si="75"/>
        <v>6</v>
      </c>
      <c r="T421" s="175" t="str">
        <f t="shared" si="71"/>
        <v>cha16</v>
      </c>
      <c r="U421" s="193">
        <f t="shared" si="76"/>
        <v>1</v>
      </c>
      <c r="V421" s="148"/>
      <c r="W421" s="148"/>
      <c r="X421" s="148"/>
      <c r="Y421" s="148"/>
      <c r="Z421" s="148"/>
      <c r="AA421" s="148"/>
      <c r="AB421" s="148"/>
      <c r="AC421" s="148"/>
      <c r="AD421" s="148"/>
      <c r="AE421" s="148"/>
      <c r="AF421" s="148"/>
      <c r="AG421" s="148"/>
      <c r="AH421" s="148"/>
      <c r="AI421" s="148"/>
    </row>
    <row r="422" spans="1:35" s="145" customFormat="1" x14ac:dyDescent="0.2">
      <c r="A422" s="160">
        <v>453</v>
      </c>
      <c r="B422" s="144">
        <v>453137086</v>
      </c>
      <c r="C422" s="161" t="s">
        <v>51</v>
      </c>
      <c r="D422" s="144">
        <v>137</v>
      </c>
      <c r="E422" s="144">
        <v>86</v>
      </c>
      <c r="F422" s="161" t="s">
        <v>652</v>
      </c>
      <c r="G422" s="180" t="str">
        <f t="shared" si="66"/>
        <v>yes</v>
      </c>
      <c r="H422" s="181">
        <f t="shared" si="67"/>
        <v>0.8</v>
      </c>
      <c r="I422" s="184">
        <v>3</v>
      </c>
      <c r="J422" s="176">
        <v>3</v>
      </c>
      <c r="K422" s="181">
        <f t="shared" si="72"/>
        <v>1</v>
      </c>
      <c r="L422" s="161"/>
      <c r="M422" s="187">
        <f t="shared" si="68"/>
        <v>0.32240000000000002</v>
      </c>
      <c r="N422" s="162">
        <f t="shared" si="69"/>
        <v>0.35089999999999999</v>
      </c>
      <c r="O422" s="188">
        <f t="shared" si="70"/>
        <v>7</v>
      </c>
      <c r="P422" s="161"/>
      <c r="Q422" s="192">
        <f t="shared" si="73"/>
        <v>1</v>
      </c>
      <c r="R422" s="174">
        <f t="shared" si="74"/>
        <v>3</v>
      </c>
      <c r="S422" s="174">
        <f t="shared" si="75"/>
        <v>0</v>
      </c>
      <c r="T422" s="175" t="str">
        <f t="shared" si="71"/>
        <v>cha22</v>
      </c>
      <c r="U422" s="193">
        <f t="shared" si="76"/>
        <v>1</v>
      </c>
      <c r="V422" s="148"/>
      <c r="W422" s="148"/>
      <c r="X422" s="148"/>
      <c r="Y422" s="148"/>
      <c r="Z422" s="148"/>
      <c r="AA422" s="148"/>
      <c r="AB422" s="148"/>
      <c r="AC422" s="148"/>
      <c r="AD422" s="148"/>
      <c r="AE422" s="148"/>
      <c r="AF422" s="148"/>
      <c r="AG422" s="148"/>
      <c r="AH422" s="148"/>
      <c r="AI422" s="148"/>
    </row>
    <row r="423" spans="1:35" s="145" customFormat="1" x14ac:dyDescent="0.2">
      <c r="A423" s="160">
        <v>453</v>
      </c>
      <c r="B423" s="144">
        <v>453137111</v>
      </c>
      <c r="C423" s="161" t="s">
        <v>51</v>
      </c>
      <c r="D423" s="144">
        <v>137</v>
      </c>
      <c r="E423" s="144">
        <v>111</v>
      </c>
      <c r="F423" s="161" t="s">
        <v>676</v>
      </c>
      <c r="G423" s="180" t="str">
        <f t="shared" si="66"/>
        <v/>
      </c>
      <c r="H423" s="181" t="str">
        <f t="shared" si="67"/>
        <v/>
      </c>
      <c r="I423" s="184">
        <v>1</v>
      </c>
      <c r="J423" s="176">
        <v>1</v>
      </c>
      <c r="K423" s="181">
        <f t="shared" si="72"/>
        <v>1</v>
      </c>
      <c r="L423" s="161"/>
      <c r="M423" s="187">
        <f t="shared" si="68"/>
        <v>0.2722</v>
      </c>
      <c r="N423" s="162">
        <f t="shared" si="69"/>
        <v>0.37230000000000002</v>
      </c>
      <c r="O423" s="188">
        <f t="shared" si="70"/>
        <v>6</v>
      </c>
      <c r="P423" s="161"/>
      <c r="Q423" s="192">
        <f t="shared" si="73"/>
        <v>1</v>
      </c>
      <c r="R423" s="174">
        <f t="shared" si="74"/>
        <v>1</v>
      </c>
      <c r="S423" s="174">
        <f t="shared" si="75"/>
        <v>0</v>
      </c>
      <c r="T423" s="175" t="str">
        <f t="shared" si="71"/>
        <v>cha22</v>
      </c>
      <c r="U423" s="193">
        <f t="shared" si="76"/>
        <v>3</v>
      </c>
      <c r="V423" s="148"/>
      <c r="W423" s="148"/>
      <c r="X423" s="148"/>
      <c r="Y423" s="148"/>
      <c r="Z423" s="148"/>
      <c r="AA423" s="148"/>
      <c r="AB423" s="148"/>
      <c r="AC423" s="148"/>
      <c r="AD423" s="148"/>
      <c r="AE423" s="148"/>
      <c r="AF423" s="148"/>
      <c r="AG423" s="148"/>
      <c r="AH423" s="148"/>
      <c r="AI423" s="148"/>
    </row>
    <row r="424" spans="1:35" s="145" customFormat="1" x14ac:dyDescent="0.2">
      <c r="A424" s="160">
        <v>453</v>
      </c>
      <c r="B424" s="144">
        <v>453137114</v>
      </c>
      <c r="C424" s="161" t="s">
        <v>51</v>
      </c>
      <c r="D424" s="144">
        <v>137</v>
      </c>
      <c r="E424" s="144">
        <v>114</v>
      </c>
      <c r="F424" s="161" t="s">
        <v>679</v>
      </c>
      <c r="G424" s="180" t="str">
        <f t="shared" si="66"/>
        <v/>
      </c>
      <c r="H424" s="181" t="str">
        <f t="shared" si="67"/>
        <v/>
      </c>
      <c r="I424" s="184">
        <v>2</v>
      </c>
      <c r="J424" s="176">
        <v>2</v>
      </c>
      <c r="K424" s="181">
        <f t="shared" si="72"/>
        <v>1</v>
      </c>
      <c r="L424" s="161"/>
      <c r="M424" s="187">
        <f t="shared" si="68"/>
        <v>0.49659999999999999</v>
      </c>
      <c r="N424" s="162">
        <f t="shared" si="69"/>
        <v>0.497</v>
      </c>
      <c r="O424" s="188">
        <f t="shared" si="70"/>
        <v>10</v>
      </c>
      <c r="P424" s="161"/>
      <c r="Q424" s="192">
        <f t="shared" si="73"/>
        <v>1</v>
      </c>
      <c r="R424" s="174">
        <f t="shared" si="74"/>
        <v>2</v>
      </c>
      <c r="S424" s="174">
        <f t="shared" si="75"/>
        <v>0</v>
      </c>
      <c r="T424" s="175" t="str">
        <f t="shared" si="71"/>
        <v>cha22</v>
      </c>
      <c r="U424" s="193">
        <f t="shared" si="76"/>
        <v>2</v>
      </c>
      <c r="V424" s="148"/>
      <c r="W424" s="148"/>
      <c r="X424" s="148"/>
      <c r="Y424" s="148"/>
      <c r="Z424" s="148"/>
      <c r="AA424" s="148"/>
      <c r="AB424" s="148"/>
      <c r="AC424" s="148"/>
      <c r="AD424" s="148"/>
      <c r="AE424" s="148"/>
      <c r="AF424" s="148"/>
      <c r="AG424" s="148"/>
      <c r="AH424" s="148"/>
      <c r="AI424" s="148"/>
    </row>
    <row r="425" spans="1:35" s="145" customFormat="1" x14ac:dyDescent="0.2">
      <c r="A425" s="160">
        <v>453</v>
      </c>
      <c r="B425" s="144">
        <v>453137137</v>
      </c>
      <c r="C425" s="161" t="s">
        <v>51</v>
      </c>
      <c r="D425" s="144">
        <v>137</v>
      </c>
      <c r="E425" s="144">
        <v>137</v>
      </c>
      <c r="F425" s="161" t="s">
        <v>702</v>
      </c>
      <c r="G425" s="180" t="str">
        <f t="shared" si="66"/>
        <v>yes</v>
      </c>
      <c r="H425" s="181">
        <f t="shared" si="67"/>
        <v>0.83250000000000002</v>
      </c>
      <c r="I425" s="184">
        <v>412</v>
      </c>
      <c r="J425" s="176">
        <v>506</v>
      </c>
      <c r="K425" s="181">
        <f t="shared" si="72"/>
        <v>0.81420000000000003</v>
      </c>
      <c r="L425" s="161"/>
      <c r="M425" s="187">
        <f t="shared" si="68"/>
        <v>0.80330000000000001</v>
      </c>
      <c r="N425" s="162">
        <f t="shared" si="69"/>
        <v>0.77949999999999997</v>
      </c>
      <c r="O425" s="188">
        <f t="shared" si="70"/>
        <v>12</v>
      </c>
      <c r="P425" s="161"/>
      <c r="Q425" s="192">
        <f t="shared" si="73"/>
        <v>0.83250000000000002</v>
      </c>
      <c r="R425" s="174">
        <f t="shared" si="74"/>
        <v>421</v>
      </c>
      <c r="S425" s="174">
        <f t="shared" si="75"/>
        <v>9</v>
      </c>
      <c r="T425" s="175" t="str">
        <f t="shared" si="71"/>
        <v>cha16</v>
      </c>
      <c r="U425" s="193">
        <f t="shared" si="76"/>
        <v>1</v>
      </c>
      <c r="V425" s="148"/>
      <c r="W425" s="148"/>
      <c r="X425" s="148"/>
      <c r="Y425" s="148"/>
      <c r="Z425" s="148"/>
      <c r="AA425" s="148"/>
      <c r="AB425" s="148"/>
      <c r="AC425" s="148"/>
      <c r="AD425" s="148"/>
      <c r="AE425" s="148"/>
      <c r="AF425" s="148"/>
      <c r="AG425" s="148"/>
      <c r="AH425" s="148"/>
      <c r="AI425" s="148"/>
    </row>
    <row r="426" spans="1:35" s="145" customFormat="1" x14ac:dyDescent="0.2">
      <c r="A426" s="160">
        <v>453</v>
      </c>
      <c r="B426" s="144">
        <v>453137161</v>
      </c>
      <c r="C426" s="161" t="s">
        <v>51</v>
      </c>
      <c r="D426" s="144">
        <v>137</v>
      </c>
      <c r="E426" s="144">
        <v>161</v>
      </c>
      <c r="F426" s="161" t="s">
        <v>727</v>
      </c>
      <c r="G426" s="180" t="str">
        <f t="shared" si="66"/>
        <v/>
      </c>
      <c r="H426" s="181" t="str">
        <f t="shared" si="67"/>
        <v/>
      </c>
      <c r="I426" s="184">
        <v>0</v>
      </c>
      <c r="J426" s="176">
        <v>2</v>
      </c>
      <c r="K426" s="181">
        <f t="shared" si="72"/>
        <v>0</v>
      </c>
      <c r="L426" s="161"/>
      <c r="M426" s="187">
        <f t="shared" si="68"/>
        <v>0.3448</v>
      </c>
      <c r="N426" s="162">
        <f t="shared" si="69"/>
        <v>0.34520000000000001</v>
      </c>
      <c r="O426" s="188">
        <f t="shared" si="70"/>
        <v>6</v>
      </c>
      <c r="P426" s="161"/>
      <c r="Q426" s="192">
        <f t="shared" si="73"/>
        <v>0</v>
      </c>
      <c r="R426" s="174">
        <f t="shared" si="74"/>
        <v>0</v>
      </c>
      <c r="S426" s="174">
        <f t="shared" si="75"/>
        <v>0</v>
      </c>
      <c r="T426" s="175" t="str">
        <f t="shared" si="71"/>
        <v>cha22</v>
      </c>
      <c r="U426" s="193">
        <f t="shared" si="76"/>
        <v>3</v>
      </c>
      <c r="V426" s="148"/>
      <c r="W426" s="148"/>
      <c r="X426" s="148"/>
      <c r="Y426" s="148"/>
      <c r="Z426" s="148"/>
      <c r="AA426" s="148"/>
      <c r="AB426" s="148"/>
      <c r="AC426" s="148"/>
      <c r="AD426" s="148"/>
      <c r="AE426" s="148"/>
      <c r="AF426" s="148"/>
      <c r="AG426" s="148"/>
      <c r="AH426" s="148"/>
      <c r="AI426" s="148"/>
    </row>
    <row r="427" spans="1:35" s="145" customFormat="1" x14ac:dyDescent="0.2">
      <c r="A427" s="160">
        <v>453</v>
      </c>
      <c r="B427" s="144">
        <v>453137191</v>
      </c>
      <c r="C427" s="161" t="s">
        <v>51</v>
      </c>
      <c r="D427" s="144">
        <v>137</v>
      </c>
      <c r="E427" s="144">
        <v>191</v>
      </c>
      <c r="F427" s="161" t="s">
        <v>757</v>
      </c>
      <c r="G427" s="180" t="str">
        <f t="shared" si="66"/>
        <v/>
      </c>
      <c r="H427" s="181" t="str">
        <f t="shared" si="67"/>
        <v/>
      </c>
      <c r="I427" s="184">
        <v>0</v>
      </c>
      <c r="J427" s="176">
        <v>1</v>
      </c>
      <c r="K427" s="181">
        <f t="shared" si="72"/>
        <v>0</v>
      </c>
      <c r="L427" s="161"/>
      <c r="M427" s="187">
        <f t="shared" si="68"/>
        <v>0.26550000000000001</v>
      </c>
      <c r="N427" s="162">
        <f t="shared" si="69"/>
        <v>0.36009999999999998</v>
      </c>
      <c r="O427" s="188">
        <f t="shared" si="70"/>
        <v>6</v>
      </c>
      <c r="P427" s="161"/>
      <c r="Q427" s="192">
        <f t="shared" si="73"/>
        <v>0</v>
      </c>
      <c r="R427" s="174">
        <f t="shared" si="74"/>
        <v>0</v>
      </c>
      <c r="S427" s="174">
        <f t="shared" si="75"/>
        <v>0</v>
      </c>
      <c r="T427" s="175" t="str">
        <f t="shared" si="71"/>
        <v>cha22</v>
      </c>
      <c r="U427" s="193">
        <f t="shared" si="76"/>
        <v>3</v>
      </c>
      <c r="V427" s="148"/>
      <c r="W427" s="148"/>
      <c r="X427" s="148"/>
      <c r="Y427" s="148"/>
      <c r="Z427" s="148"/>
      <c r="AA427" s="148"/>
      <c r="AB427" s="148"/>
      <c r="AC427" s="148"/>
      <c r="AD427" s="148"/>
      <c r="AE427" s="148"/>
      <c r="AF427" s="148"/>
      <c r="AG427" s="148"/>
      <c r="AH427" s="148"/>
      <c r="AI427" s="148"/>
    </row>
    <row r="428" spans="1:35" s="145" customFormat="1" x14ac:dyDescent="0.2">
      <c r="A428" s="160">
        <v>453</v>
      </c>
      <c r="B428" s="144">
        <v>453137210</v>
      </c>
      <c r="C428" s="161" t="s">
        <v>51</v>
      </c>
      <c r="D428" s="144">
        <v>137</v>
      </c>
      <c r="E428" s="144">
        <v>210</v>
      </c>
      <c r="F428" s="161" t="s">
        <v>776</v>
      </c>
      <c r="G428" s="180" t="str">
        <f t="shared" si="66"/>
        <v/>
      </c>
      <c r="H428" s="181" t="str">
        <f t="shared" si="67"/>
        <v/>
      </c>
      <c r="I428" s="184">
        <v>3</v>
      </c>
      <c r="J428" s="176">
        <v>3</v>
      </c>
      <c r="K428" s="181">
        <f t="shared" si="72"/>
        <v>1</v>
      </c>
      <c r="L428" s="161"/>
      <c r="M428" s="187">
        <f t="shared" si="68"/>
        <v>0.29239999999999999</v>
      </c>
      <c r="N428" s="162">
        <f t="shared" si="69"/>
        <v>0.29370000000000002</v>
      </c>
      <c r="O428" s="188">
        <f t="shared" si="70"/>
        <v>5</v>
      </c>
      <c r="P428" s="161"/>
      <c r="Q428" s="192">
        <f t="shared" si="73"/>
        <v>1</v>
      </c>
      <c r="R428" s="174">
        <f t="shared" si="74"/>
        <v>3</v>
      </c>
      <c r="S428" s="174">
        <f t="shared" si="75"/>
        <v>0</v>
      </c>
      <c r="T428" s="175" t="str">
        <f t="shared" si="71"/>
        <v>cha22</v>
      </c>
      <c r="U428" s="193">
        <f t="shared" si="76"/>
        <v>3</v>
      </c>
      <c r="V428" s="148"/>
      <c r="W428" s="148"/>
      <c r="X428" s="148"/>
      <c r="Y428" s="148"/>
      <c r="Z428" s="148"/>
      <c r="AA428" s="148"/>
      <c r="AB428" s="148"/>
      <c r="AC428" s="148"/>
      <c r="AD428" s="148"/>
      <c r="AE428" s="148"/>
      <c r="AF428" s="148"/>
      <c r="AG428" s="148"/>
      <c r="AH428" s="148"/>
      <c r="AI428" s="148"/>
    </row>
    <row r="429" spans="1:35" s="145" customFormat="1" x14ac:dyDescent="0.2">
      <c r="A429" s="160">
        <v>453</v>
      </c>
      <c r="B429" s="144">
        <v>453137227</v>
      </c>
      <c r="C429" s="161" t="s">
        <v>51</v>
      </c>
      <c r="D429" s="144">
        <v>137</v>
      </c>
      <c r="E429" s="144">
        <v>227</v>
      </c>
      <c r="F429" s="161" t="s">
        <v>793</v>
      </c>
      <c r="G429" s="180" t="str">
        <f t="shared" si="66"/>
        <v>yes</v>
      </c>
      <c r="H429" s="181">
        <f t="shared" si="67"/>
        <v>1</v>
      </c>
      <c r="I429" s="184">
        <v>1</v>
      </c>
      <c r="J429" s="176">
        <v>1</v>
      </c>
      <c r="K429" s="181">
        <f t="shared" si="72"/>
        <v>1</v>
      </c>
      <c r="L429" s="161"/>
      <c r="M429" s="187">
        <f t="shared" si="68"/>
        <v>0.45500000000000002</v>
      </c>
      <c r="N429" s="162">
        <f t="shared" si="69"/>
        <v>0.4879</v>
      </c>
      <c r="O429" s="188">
        <f t="shared" si="70"/>
        <v>9</v>
      </c>
      <c r="P429" s="161"/>
      <c r="Q429" s="192">
        <f t="shared" si="73"/>
        <v>1</v>
      </c>
      <c r="R429" s="174">
        <f t="shared" si="74"/>
        <v>1</v>
      </c>
      <c r="S429" s="174">
        <f t="shared" si="75"/>
        <v>0</v>
      </c>
      <c r="T429" s="175" t="str">
        <f t="shared" si="71"/>
        <v>cha16</v>
      </c>
      <c r="U429" s="193">
        <f t="shared" si="76"/>
        <v>1</v>
      </c>
      <c r="V429" s="148"/>
      <c r="W429" s="148"/>
      <c r="X429" s="148"/>
      <c r="Y429" s="148"/>
      <c r="Z429" s="148"/>
      <c r="AA429" s="148"/>
      <c r="AB429" s="148"/>
      <c r="AC429" s="148"/>
      <c r="AD429" s="148"/>
      <c r="AE429" s="148"/>
      <c r="AF429" s="148"/>
      <c r="AG429" s="148"/>
      <c r="AH429" s="148"/>
      <c r="AI429" s="148"/>
    </row>
    <row r="430" spans="1:35" s="145" customFormat="1" x14ac:dyDescent="0.2">
      <c r="A430" s="160">
        <v>453</v>
      </c>
      <c r="B430" s="144">
        <v>453137278</v>
      </c>
      <c r="C430" s="161" t="s">
        <v>51</v>
      </c>
      <c r="D430" s="144">
        <v>137</v>
      </c>
      <c r="E430" s="144">
        <v>278</v>
      </c>
      <c r="F430" s="161" t="s">
        <v>844</v>
      </c>
      <c r="G430" s="180" t="str">
        <f t="shared" si="66"/>
        <v>yes</v>
      </c>
      <c r="H430" s="181">
        <f t="shared" si="67"/>
        <v>0.75</v>
      </c>
      <c r="I430" s="184">
        <v>5</v>
      </c>
      <c r="J430" s="176">
        <v>8</v>
      </c>
      <c r="K430" s="181">
        <f t="shared" si="72"/>
        <v>0.625</v>
      </c>
      <c r="L430" s="161"/>
      <c r="M430" s="187">
        <f t="shared" si="68"/>
        <v>0.33579999999999999</v>
      </c>
      <c r="N430" s="162">
        <f t="shared" si="69"/>
        <v>0.33479999999999999</v>
      </c>
      <c r="O430" s="188">
        <f t="shared" si="70"/>
        <v>6</v>
      </c>
      <c r="P430" s="161"/>
      <c r="Q430" s="192">
        <f t="shared" si="73"/>
        <v>0.75</v>
      </c>
      <c r="R430" s="174">
        <f t="shared" si="74"/>
        <v>6</v>
      </c>
      <c r="S430" s="174">
        <f t="shared" si="75"/>
        <v>1</v>
      </c>
      <c r="T430" s="175" t="str">
        <f t="shared" si="71"/>
        <v>cha16</v>
      </c>
      <c r="U430" s="193">
        <f t="shared" si="76"/>
        <v>1</v>
      </c>
      <c r="V430" s="148"/>
      <c r="W430" s="148"/>
      <c r="X430" s="148"/>
      <c r="Y430" s="148"/>
      <c r="Z430" s="148"/>
      <c r="AA430" s="148"/>
      <c r="AB430" s="148"/>
      <c r="AC430" s="148"/>
      <c r="AD430" s="148"/>
      <c r="AE430" s="148"/>
      <c r="AF430" s="148"/>
      <c r="AG430" s="148"/>
      <c r="AH430" s="148"/>
      <c r="AI430" s="148"/>
    </row>
    <row r="431" spans="1:35" s="145" customFormat="1" x14ac:dyDescent="0.2">
      <c r="A431" s="160">
        <v>453</v>
      </c>
      <c r="B431" s="144">
        <v>453137281</v>
      </c>
      <c r="C431" s="161" t="s">
        <v>51</v>
      </c>
      <c r="D431" s="144">
        <v>137</v>
      </c>
      <c r="E431" s="144">
        <v>281</v>
      </c>
      <c r="F431" s="161" t="s">
        <v>847</v>
      </c>
      <c r="G431" s="180" t="str">
        <f t="shared" si="66"/>
        <v>yes</v>
      </c>
      <c r="H431" s="181">
        <f t="shared" si="67"/>
        <v>0.83540000000000003</v>
      </c>
      <c r="I431" s="184">
        <v>74</v>
      </c>
      <c r="J431" s="176">
        <v>95</v>
      </c>
      <c r="K431" s="181">
        <f t="shared" si="72"/>
        <v>0.77890000000000004</v>
      </c>
      <c r="L431" s="161"/>
      <c r="M431" s="187">
        <f t="shared" si="68"/>
        <v>0.82499999999999996</v>
      </c>
      <c r="N431" s="162">
        <f t="shared" si="69"/>
        <v>0.79530000000000001</v>
      </c>
      <c r="O431" s="188">
        <f t="shared" si="70"/>
        <v>12</v>
      </c>
      <c r="P431" s="161"/>
      <c r="Q431" s="192">
        <f t="shared" si="73"/>
        <v>0.83540000000000003</v>
      </c>
      <c r="R431" s="174">
        <f t="shared" si="74"/>
        <v>79</v>
      </c>
      <c r="S431" s="174">
        <f t="shared" si="75"/>
        <v>5</v>
      </c>
      <c r="T431" s="175" t="str">
        <f t="shared" si="71"/>
        <v>cha16</v>
      </c>
      <c r="U431" s="193">
        <f t="shared" si="76"/>
        <v>1</v>
      </c>
      <c r="V431" s="148"/>
      <c r="W431" s="148"/>
      <c r="X431" s="148"/>
      <c r="Y431" s="148"/>
      <c r="Z431" s="148"/>
      <c r="AA431" s="148"/>
      <c r="AB431" s="148"/>
      <c r="AC431" s="148"/>
      <c r="AD431" s="148"/>
      <c r="AE431" s="148"/>
      <c r="AF431" s="148"/>
      <c r="AG431" s="148"/>
      <c r="AH431" s="148"/>
      <c r="AI431" s="148"/>
    </row>
    <row r="432" spans="1:35" s="145" customFormat="1" x14ac:dyDescent="0.2">
      <c r="A432" s="160">
        <v>453</v>
      </c>
      <c r="B432" s="144">
        <v>453137325</v>
      </c>
      <c r="C432" s="161" t="s">
        <v>51</v>
      </c>
      <c r="D432" s="144">
        <v>137</v>
      </c>
      <c r="E432" s="144">
        <v>325</v>
      </c>
      <c r="F432" s="161" t="s">
        <v>891</v>
      </c>
      <c r="G432" s="180" t="str">
        <f t="shared" si="66"/>
        <v>yes</v>
      </c>
      <c r="H432" s="181">
        <f t="shared" si="67"/>
        <v>1</v>
      </c>
      <c r="I432" s="184">
        <v>6</v>
      </c>
      <c r="J432" s="176">
        <v>7</v>
      </c>
      <c r="K432" s="181">
        <f t="shared" si="72"/>
        <v>0.85709999999999997</v>
      </c>
      <c r="L432" s="161"/>
      <c r="M432" s="187">
        <f t="shared" si="68"/>
        <v>0.4148</v>
      </c>
      <c r="N432" s="162">
        <f t="shared" si="69"/>
        <v>0.44159999999999999</v>
      </c>
      <c r="O432" s="188">
        <f t="shared" si="70"/>
        <v>8</v>
      </c>
      <c r="P432" s="161"/>
      <c r="Q432" s="192">
        <f t="shared" si="73"/>
        <v>1</v>
      </c>
      <c r="R432" s="174">
        <f t="shared" si="74"/>
        <v>7</v>
      </c>
      <c r="S432" s="174">
        <f t="shared" si="75"/>
        <v>1</v>
      </c>
      <c r="T432" s="175" t="str">
        <f t="shared" si="71"/>
        <v>cha16</v>
      </c>
      <c r="U432" s="193">
        <f t="shared" si="76"/>
        <v>1</v>
      </c>
      <c r="V432" s="148"/>
      <c r="W432" s="148"/>
      <c r="X432" s="148"/>
      <c r="Y432" s="148"/>
      <c r="Z432" s="148"/>
      <c r="AA432" s="148"/>
      <c r="AB432" s="148"/>
      <c r="AC432" s="148"/>
      <c r="AD432" s="148"/>
      <c r="AE432" s="148"/>
      <c r="AF432" s="148"/>
      <c r="AG432" s="148"/>
      <c r="AH432" s="148"/>
      <c r="AI432" s="148"/>
    </row>
    <row r="433" spans="1:35" s="145" customFormat="1" x14ac:dyDescent="0.2">
      <c r="A433" s="160">
        <v>453</v>
      </c>
      <c r="B433" s="144">
        <v>453137332</v>
      </c>
      <c r="C433" s="161" t="s">
        <v>51</v>
      </c>
      <c r="D433" s="144">
        <v>137</v>
      </c>
      <c r="E433" s="144">
        <v>332</v>
      </c>
      <c r="F433" s="161" t="s">
        <v>898</v>
      </c>
      <c r="G433" s="180" t="str">
        <f t="shared" si="66"/>
        <v>yes</v>
      </c>
      <c r="H433" s="181">
        <f t="shared" si="67"/>
        <v>0.8</v>
      </c>
      <c r="I433" s="184">
        <v>9</v>
      </c>
      <c r="J433" s="176">
        <v>14</v>
      </c>
      <c r="K433" s="181">
        <f t="shared" si="72"/>
        <v>0.64290000000000003</v>
      </c>
      <c r="L433" s="161"/>
      <c r="M433" s="187">
        <f t="shared" si="68"/>
        <v>0.55920000000000003</v>
      </c>
      <c r="N433" s="162">
        <f t="shared" si="69"/>
        <v>0.53090000000000004</v>
      </c>
      <c r="O433" s="188">
        <f t="shared" si="70"/>
        <v>10</v>
      </c>
      <c r="P433" s="161"/>
      <c r="Q433" s="192">
        <f t="shared" si="73"/>
        <v>0.8</v>
      </c>
      <c r="R433" s="174">
        <f t="shared" si="74"/>
        <v>11</v>
      </c>
      <c r="S433" s="174">
        <f t="shared" si="75"/>
        <v>2</v>
      </c>
      <c r="T433" s="175" t="str">
        <f t="shared" si="71"/>
        <v>cha16</v>
      </c>
      <c r="U433" s="193">
        <f t="shared" si="76"/>
        <v>1</v>
      </c>
      <c r="V433" s="148"/>
      <c r="W433" s="148"/>
      <c r="X433" s="148"/>
      <c r="Y433" s="148"/>
      <c r="Z433" s="148"/>
      <c r="AA433" s="148"/>
      <c r="AB433" s="148"/>
      <c r="AC433" s="148"/>
      <c r="AD433" s="148"/>
      <c r="AE433" s="148"/>
      <c r="AF433" s="148"/>
      <c r="AG433" s="148"/>
      <c r="AH433" s="148"/>
      <c r="AI433" s="148"/>
    </row>
    <row r="434" spans="1:35" s="145" customFormat="1" x14ac:dyDescent="0.2">
      <c r="A434" s="160">
        <v>453</v>
      </c>
      <c r="B434" s="144">
        <v>453137680</v>
      </c>
      <c r="C434" s="161" t="s">
        <v>51</v>
      </c>
      <c r="D434" s="144">
        <v>137</v>
      </c>
      <c r="E434" s="144">
        <v>680</v>
      </c>
      <c r="F434" s="161" t="s">
        <v>942</v>
      </c>
      <c r="G434" s="180" t="str">
        <f t="shared" si="66"/>
        <v/>
      </c>
      <c r="H434" s="181" t="str">
        <f t="shared" si="67"/>
        <v/>
      </c>
      <c r="I434" s="184">
        <v>0</v>
      </c>
      <c r="J434" s="176">
        <v>2</v>
      </c>
      <c r="K434" s="181">
        <f t="shared" si="72"/>
        <v>0</v>
      </c>
      <c r="L434" s="161"/>
      <c r="M434" s="187">
        <f t="shared" si="68"/>
        <v>0.17849999999999999</v>
      </c>
      <c r="N434" s="162">
        <f t="shared" si="69"/>
        <v>0.22309999999999999</v>
      </c>
      <c r="O434" s="188">
        <f t="shared" si="70"/>
        <v>4</v>
      </c>
      <c r="P434" s="161"/>
      <c r="Q434" s="192">
        <f t="shared" si="73"/>
        <v>0</v>
      </c>
      <c r="R434" s="174">
        <f t="shared" si="74"/>
        <v>0</v>
      </c>
      <c r="S434" s="174">
        <f t="shared" si="75"/>
        <v>0</v>
      </c>
      <c r="T434" s="175" t="str">
        <f t="shared" si="71"/>
        <v>cha22</v>
      </c>
      <c r="U434" s="193">
        <f t="shared" si="76"/>
        <v>3</v>
      </c>
      <c r="V434" s="148"/>
      <c r="W434" s="148"/>
      <c r="X434" s="148"/>
      <c r="Y434" s="148"/>
      <c r="Z434" s="148"/>
      <c r="AA434" s="148"/>
      <c r="AB434" s="148"/>
      <c r="AC434" s="148"/>
      <c r="AD434" s="148"/>
      <c r="AE434" s="148"/>
      <c r="AF434" s="148"/>
      <c r="AG434" s="148"/>
      <c r="AH434" s="148"/>
      <c r="AI434" s="148"/>
    </row>
    <row r="435" spans="1:35" s="145" customFormat="1" x14ac:dyDescent="0.2">
      <c r="A435" s="160">
        <v>454</v>
      </c>
      <c r="B435" s="144">
        <v>454149009</v>
      </c>
      <c r="C435" s="161" t="s">
        <v>52</v>
      </c>
      <c r="D435" s="144">
        <v>149</v>
      </c>
      <c r="E435" s="144">
        <v>9</v>
      </c>
      <c r="F435" s="161" t="s">
        <v>572</v>
      </c>
      <c r="G435" s="180" t="str">
        <f t="shared" si="66"/>
        <v>yes</v>
      </c>
      <c r="H435" s="181">
        <f t="shared" si="67"/>
        <v>1</v>
      </c>
      <c r="I435" s="184">
        <v>5</v>
      </c>
      <c r="J435" s="176">
        <v>5</v>
      </c>
      <c r="K435" s="181">
        <f t="shared" si="72"/>
        <v>1</v>
      </c>
      <c r="L435" s="161"/>
      <c r="M435" s="187">
        <f t="shared" si="68"/>
        <v>7.5800000000000006E-2</v>
      </c>
      <c r="N435" s="162">
        <f t="shared" si="69"/>
        <v>0.1075</v>
      </c>
      <c r="O435" s="188">
        <f t="shared" si="70"/>
        <v>2</v>
      </c>
      <c r="P435" s="161"/>
      <c r="Q435" s="192">
        <f t="shared" si="73"/>
        <v>1</v>
      </c>
      <c r="R435" s="174">
        <f t="shared" si="74"/>
        <v>5</v>
      </c>
      <c r="S435" s="174">
        <f t="shared" si="75"/>
        <v>0</v>
      </c>
      <c r="T435" s="175" t="str">
        <f t="shared" si="71"/>
        <v>cha16</v>
      </c>
      <c r="U435" s="193">
        <f t="shared" si="76"/>
        <v>1</v>
      </c>
      <c r="V435" s="148"/>
      <c r="W435" s="148"/>
      <c r="X435" s="148"/>
      <c r="Y435" s="148"/>
      <c r="Z435" s="148"/>
      <c r="AA435" s="148"/>
      <c r="AB435" s="148"/>
      <c r="AC435" s="148"/>
      <c r="AD435" s="148"/>
      <c r="AE435" s="148"/>
      <c r="AF435" s="148"/>
      <c r="AG435" s="148"/>
      <c r="AH435" s="148"/>
      <c r="AI435" s="148"/>
    </row>
    <row r="436" spans="1:35" s="145" customFormat="1" x14ac:dyDescent="0.2">
      <c r="A436" s="160">
        <v>454</v>
      </c>
      <c r="B436" s="144">
        <v>454149103</v>
      </c>
      <c r="C436" s="161" t="s">
        <v>52</v>
      </c>
      <c r="D436" s="144">
        <v>149</v>
      </c>
      <c r="E436" s="144">
        <v>103</v>
      </c>
      <c r="F436" s="161" t="s">
        <v>669</v>
      </c>
      <c r="G436" s="180" t="str">
        <f t="shared" si="66"/>
        <v/>
      </c>
      <c r="H436" s="181" t="str">
        <f t="shared" si="67"/>
        <v/>
      </c>
      <c r="I436" s="184">
        <v>0</v>
      </c>
      <c r="J436" s="176">
        <v>3</v>
      </c>
      <c r="K436" s="181">
        <f t="shared" si="72"/>
        <v>0</v>
      </c>
      <c r="L436" s="161"/>
      <c r="M436" s="187">
        <f t="shared" si="68"/>
        <v>0.60680000000000001</v>
      </c>
      <c r="N436" s="162">
        <f t="shared" si="69"/>
        <v>0.58730000000000004</v>
      </c>
      <c r="O436" s="188">
        <f t="shared" si="70"/>
        <v>10</v>
      </c>
      <c r="P436" s="161"/>
      <c r="Q436" s="192">
        <f t="shared" si="73"/>
        <v>0.60680000000000001</v>
      </c>
      <c r="R436" s="174">
        <f t="shared" si="74"/>
        <v>2</v>
      </c>
      <c r="S436" s="174">
        <f t="shared" si="75"/>
        <v>2</v>
      </c>
      <c r="T436" s="175" t="str">
        <f t="shared" si="71"/>
        <v>dist16</v>
      </c>
      <c r="U436" s="193">
        <f t="shared" si="76"/>
        <v>2</v>
      </c>
      <c r="V436" s="148"/>
      <c r="W436" s="148"/>
      <c r="X436" s="148"/>
      <c r="Y436" s="148"/>
      <c r="Z436" s="148"/>
      <c r="AA436" s="148"/>
      <c r="AB436" s="148"/>
      <c r="AC436" s="148"/>
      <c r="AD436" s="148"/>
      <c r="AE436" s="148"/>
      <c r="AF436" s="148"/>
      <c r="AG436" s="148"/>
      <c r="AH436" s="148"/>
      <c r="AI436" s="148"/>
    </row>
    <row r="437" spans="1:35" s="145" customFormat="1" x14ac:dyDescent="0.2">
      <c r="A437" s="160">
        <v>454</v>
      </c>
      <c r="B437" s="144">
        <v>454149128</v>
      </c>
      <c r="C437" s="161" t="s">
        <v>52</v>
      </c>
      <c r="D437" s="144">
        <v>149</v>
      </c>
      <c r="E437" s="144">
        <v>128</v>
      </c>
      <c r="F437" s="161" t="s">
        <v>693</v>
      </c>
      <c r="G437" s="180" t="str">
        <f t="shared" si="66"/>
        <v>yes</v>
      </c>
      <c r="H437" s="181">
        <f t="shared" si="67"/>
        <v>1</v>
      </c>
      <c r="I437" s="184">
        <v>7</v>
      </c>
      <c r="J437" s="176">
        <v>12</v>
      </c>
      <c r="K437" s="181">
        <f t="shared" si="72"/>
        <v>0.58330000000000004</v>
      </c>
      <c r="L437" s="161"/>
      <c r="M437" s="187">
        <f t="shared" si="68"/>
        <v>0.49669999999999997</v>
      </c>
      <c r="N437" s="162">
        <f t="shared" si="69"/>
        <v>0.54890000000000005</v>
      </c>
      <c r="O437" s="188">
        <f t="shared" si="70"/>
        <v>10</v>
      </c>
      <c r="P437" s="161"/>
      <c r="Q437" s="192">
        <f t="shared" si="73"/>
        <v>1</v>
      </c>
      <c r="R437" s="174">
        <f t="shared" si="74"/>
        <v>12</v>
      </c>
      <c r="S437" s="174">
        <f t="shared" si="75"/>
        <v>5</v>
      </c>
      <c r="T437" s="175" t="str">
        <f t="shared" si="71"/>
        <v>cha16</v>
      </c>
      <c r="U437" s="193">
        <f t="shared" si="76"/>
        <v>1</v>
      </c>
      <c r="V437" s="148"/>
      <c r="W437" s="148"/>
      <c r="X437" s="148"/>
      <c r="Y437" s="148"/>
      <c r="Z437" s="148"/>
      <c r="AA437" s="148"/>
      <c r="AB437" s="148"/>
      <c r="AC437" s="148"/>
      <c r="AD437" s="148"/>
      <c r="AE437" s="148"/>
      <c r="AF437" s="148"/>
      <c r="AG437" s="148"/>
      <c r="AH437" s="148"/>
      <c r="AI437" s="148"/>
    </row>
    <row r="438" spans="1:35" s="145" customFormat="1" x14ac:dyDescent="0.2">
      <c r="A438" s="160">
        <v>454</v>
      </c>
      <c r="B438" s="144">
        <v>454149149</v>
      </c>
      <c r="C438" s="161" t="s">
        <v>52</v>
      </c>
      <c r="D438" s="144">
        <v>149</v>
      </c>
      <c r="E438" s="144">
        <v>149</v>
      </c>
      <c r="F438" s="161" t="s">
        <v>715</v>
      </c>
      <c r="G438" s="180" t="str">
        <f t="shared" si="66"/>
        <v>yes</v>
      </c>
      <c r="H438" s="181">
        <f t="shared" si="67"/>
        <v>0.93320000000000003</v>
      </c>
      <c r="I438" s="184">
        <v>486</v>
      </c>
      <c r="J438" s="176">
        <v>678</v>
      </c>
      <c r="K438" s="181">
        <f t="shared" si="72"/>
        <v>0.71679999999999999</v>
      </c>
      <c r="L438" s="161"/>
      <c r="M438" s="187">
        <f t="shared" si="68"/>
        <v>0.91359999999999997</v>
      </c>
      <c r="N438" s="162">
        <f t="shared" si="69"/>
        <v>0.81120000000000003</v>
      </c>
      <c r="O438" s="188">
        <f t="shared" si="70"/>
        <v>12</v>
      </c>
      <c r="P438" s="161"/>
      <c r="Q438" s="192">
        <f t="shared" si="73"/>
        <v>0.93320000000000003</v>
      </c>
      <c r="R438" s="174">
        <f t="shared" si="74"/>
        <v>633</v>
      </c>
      <c r="S438" s="174">
        <f t="shared" si="75"/>
        <v>147</v>
      </c>
      <c r="T438" s="175" t="str">
        <f t="shared" si="71"/>
        <v>cha16</v>
      </c>
      <c r="U438" s="193">
        <f t="shared" si="76"/>
        <v>1</v>
      </c>
      <c r="V438" s="148"/>
      <c r="W438" s="148"/>
      <c r="X438" s="148"/>
      <c r="Y438" s="148"/>
      <c r="Z438" s="148"/>
      <c r="AA438" s="148"/>
      <c r="AB438" s="148"/>
      <c r="AC438" s="148"/>
      <c r="AD438" s="148"/>
      <c r="AE438" s="148"/>
      <c r="AF438" s="148"/>
      <c r="AG438" s="148"/>
      <c r="AH438" s="148"/>
      <c r="AI438" s="148"/>
    </row>
    <row r="439" spans="1:35" s="145" customFormat="1" x14ac:dyDescent="0.2">
      <c r="A439" s="160">
        <v>454</v>
      </c>
      <c r="B439" s="144">
        <v>454149181</v>
      </c>
      <c r="C439" s="161" t="s">
        <v>52</v>
      </c>
      <c r="D439" s="144">
        <v>149</v>
      </c>
      <c r="E439" s="144">
        <v>181</v>
      </c>
      <c r="F439" s="161" t="s">
        <v>747</v>
      </c>
      <c r="G439" s="180" t="str">
        <f t="shared" si="66"/>
        <v>yes</v>
      </c>
      <c r="H439" s="181">
        <f t="shared" si="67"/>
        <v>0.82930000000000004</v>
      </c>
      <c r="I439" s="184">
        <v>40</v>
      </c>
      <c r="J439" s="176">
        <v>54</v>
      </c>
      <c r="K439" s="181">
        <f t="shared" si="72"/>
        <v>0.74070000000000003</v>
      </c>
      <c r="L439" s="161"/>
      <c r="M439" s="187">
        <f t="shared" si="68"/>
        <v>0.46789999999999998</v>
      </c>
      <c r="N439" s="162">
        <f t="shared" si="69"/>
        <v>0.4466</v>
      </c>
      <c r="O439" s="188">
        <f t="shared" si="70"/>
        <v>9</v>
      </c>
      <c r="P439" s="161"/>
      <c r="Q439" s="192">
        <f t="shared" si="73"/>
        <v>0.82930000000000004</v>
      </c>
      <c r="R439" s="174">
        <f t="shared" si="74"/>
        <v>45</v>
      </c>
      <c r="S439" s="174">
        <f t="shared" si="75"/>
        <v>5</v>
      </c>
      <c r="T439" s="175" t="str">
        <f t="shared" si="71"/>
        <v>cha16</v>
      </c>
      <c r="U439" s="193">
        <f t="shared" si="76"/>
        <v>1</v>
      </c>
      <c r="V439" s="148"/>
      <c r="W439" s="148"/>
      <c r="X439" s="148"/>
      <c r="Y439" s="148"/>
      <c r="Z439" s="148"/>
      <c r="AA439" s="148"/>
      <c r="AB439" s="148"/>
      <c r="AC439" s="148"/>
      <c r="AD439" s="148"/>
      <c r="AE439" s="148"/>
      <c r="AF439" s="148"/>
      <c r="AG439" s="148"/>
      <c r="AH439" s="148"/>
      <c r="AI439" s="148"/>
    </row>
    <row r="440" spans="1:35" s="145" customFormat="1" x14ac:dyDescent="0.2">
      <c r="A440" s="160">
        <v>454</v>
      </c>
      <c r="B440" s="144">
        <v>454149211</v>
      </c>
      <c r="C440" s="161" t="s">
        <v>52</v>
      </c>
      <c r="D440" s="144">
        <v>149</v>
      </c>
      <c r="E440" s="144">
        <v>211</v>
      </c>
      <c r="F440" s="161" t="s">
        <v>777</v>
      </c>
      <c r="G440" s="180" t="str">
        <f t="shared" si="66"/>
        <v>yes</v>
      </c>
      <c r="H440" s="181">
        <f t="shared" si="67"/>
        <v>1</v>
      </c>
      <c r="I440" s="184">
        <v>2</v>
      </c>
      <c r="J440" s="176">
        <v>3</v>
      </c>
      <c r="K440" s="181">
        <f t="shared" si="72"/>
        <v>0.66669999999999996</v>
      </c>
      <c r="L440" s="161"/>
      <c r="M440" s="187">
        <f t="shared" si="68"/>
        <v>0.16800000000000001</v>
      </c>
      <c r="N440" s="162">
        <f t="shared" si="69"/>
        <v>0.20200000000000001</v>
      </c>
      <c r="O440" s="188">
        <f t="shared" si="70"/>
        <v>4</v>
      </c>
      <c r="P440" s="161"/>
      <c r="Q440" s="192">
        <f t="shared" si="73"/>
        <v>1</v>
      </c>
      <c r="R440" s="174">
        <f t="shared" si="74"/>
        <v>3</v>
      </c>
      <c r="S440" s="174">
        <f t="shared" si="75"/>
        <v>1</v>
      </c>
      <c r="T440" s="175" t="str">
        <f t="shared" si="71"/>
        <v>cha16</v>
      </c>
      <c r="U440" s="193">
        <f t="shared" si="76"/>
        <v>1</v>
      </c>
      <c r="V440" s="148"/>
      <c r="W440" s="148"/>
      <c r="X440" s="148"/>
      <c r="Y440" s="148"/>
      <c r="Z440" s="148"/>
      <c r="AA440" s="148"/>
      <c r="AB440" s="148"/>
      <c r="AC440" s="148"/>
      <c r="AD440" s="148"/>
      <c r="AE440" s="148"/>
      <c r="AF440" s="148"/>
      <c r="AG440" s="148"/>
      <c r="AH440" s="148"/>
      <c r="AI440" s="148"/>
    </row>
    <row r="441" spans="1:35" s="145" customFormat="1" x14ac:dyDescent="0.2">
      <c r="A441" s="160">
        <v>454</v>
      </c>
      <c r="B441" s="144">
        <v>454149745</v>
      </c>
      <c r="C441" s="161" t="s">
        <v>52</v>
      </c>
      <c r="D441" s="144">
        <v>149</v>
      </c>
      <c r="E441" s="144">
        <v>745</v>
      </c>
      <c r="F441" s="161" t="s">
        <v>958</v>
      </c>
      <c r="G441" s="180" t="str">
        <f t="shared" si="66"/>
        <v/>
      </c>
      <c r="H441" s="181" t="str">
        <f t="shared" si="67"/>
        <v/>
      </c>
      <c r="I441" s="184">
        <v>0</v>
      </c>
      <c r="J441" s="176">
        <v>1</v>
      </c>
      <c r="K441" s="181">
        <f t="shared" si="72"/>
        <v>0</v>
      </c>
      <c r="L441" s="161"/>
      <c r="M441" s="187">
        <f t="shared" si="68"/>
        <v>0.1108</v>
      </c>
      <c r="N441" s="162">
        <f t="shared" si="69"/>
        <v>0.14460000000000001</v>
      </c>
      <c r="O441" s="188">
        <f t="shared" si="70"/>
        <v>3</v>
      </c>
      <c r="P441" s="161"/>
      <c r="Q441" s="192">
        <f t="shared" si="73"/>
        <v>0</v>
      </c>
      <c r="R441" s="174">
        <f t="shared" si="74"/>
        <v>0</v>
      </c>
      <c r="S441" s="174">
        <f t="shared" si="75"/>
        <v>0</v>
      </c>
      <c r="T441" s="175" t="str">
        <f t="shared" si="71"/>
        <v>cha22</v>
      </c>
      <c r="U441" s="193">
        <f t="shared" si="76"/>
        <v>3</v>
      </c>
      <c r="V441" s="148"/>
      <c r="W441" s="148"/>
      <c r="X441" s="148"/>
      <c r="Y441" s="148"/>
      <c r="Z441" s="148"/>
      <c r="AA441" s="148"/>
      <c r="AB441" s="148"/>
      <c r="AC441" s="148"/>
      <c r="AD441" s="148"/>
      <c r="AE441" s="148"/>
      <c r="AF441" s="148"/>
      <c r="AG441" s="148"/>
      <c r="AH441" s="148"/>
      <c r="AI441" s="148"/>
    </row>
    <row r="442" spans="1:35" s="145" customFormat="1" x14ac:dyDescent="0.2">
      <c r="A442" s="160">
        <v>455</v>
      </c>
      <c r="B442" s="144">
        <v>455128007</v>
      </c>
      <c r="C442" s="161" t="s">
        <v>53</v>
      </c>
      <c r="D442" s="144">
        <v>128</v>
      </c>
      <c r="E442" s="144">
        <v>7</v>
      </c>
      <c r="F442" s="161" t="s">
        <v>570</v>
      </c>
      <c r="G442" s="180" t="str">
        <f t="shared" si="66"/>
        <v>yes</v>
      </c>
      <c r="H442" s="181">
        <f t="shared" si="67"/>
        <v>0</v>
      </c>
      <c r="I442" s="184">
        <v>2</v>
      </c>
      <c r="J442" s="176">
        <v>2</v>
      </c>
      <c r="K442" s="181">
        <f t="shared" si="72"/>
        <v>1</v>
      </c>
      <c r="L442" s="161"/>
      <c r="M442" s="187">
        <f t="shared" si="68"/>
        <v>0.27400000000000002</v>
      </c>
      <c r="N442" s="162">
        <f t="shared" si="69"/>
        <v>0.3</v>
      </c>
      <c r="O442" s="188">
        <f t="shared" si="70"/>
        <v>6</v>
      </c>
      <c r="P442" s="161"/>
      <c r="Q442" s="192">
        <f t="shared" si="73"/>
        <v>1</v>
      </c>
      <c r="R442" s="174">
        <f t="shared" si="74"/>
        <v>2</v>
      </c>
      <c r="S442" s="174">
        <f t="shared" si="75"/>
        <v>0</v>
      </c>
      <c r="T442" s="175" t="str">
        <f t="shared" si="71"/>
        <v>cha22</v>
      </c>
      <c r="U442" s="193">
        <f t="shared" si="76"/>
        <v>1</v>
      </c>
      <c r="V442" s="148"/>
      <c r="W442" s="148"/>
      <c r="X442" s="148"/>
      <c r="Y442" s="148"/>
      <c r="Z442" s="148"/>
      <c r="AA442" s="148"/>
      <c r="AB442" s="148"/>
      <c r="AC442" s="148"/>
      <c r="AD442" s="148"/>
      <c r="AE442" s="148"/>
      <c r="AF442" s="148"/>
      <c r="AG442" s="148"/>
      <c r="AH442" s="148"/>
      <c r="AI442" s="148"/>
    </row>
    <row r="443" spans="1:35" s="145" customFormat="1" x14ac:dyDescent="0.2">
      <c r="A443" s="160">
        <v>455</v>
      </c>
      <c r="B443" s="144">
        <v>455128128</v>
      </c>
      <c r="C443" s="161" t="s">
        <v>53</v>
      </c>
      <c r="D443" s="144">
        <v>128</v>
      </c>
      <c r="E443" s="144">
        <v>128</v>
      </c>
      <c r="F443" s="161" t="s">
        <v>693</v>
      </c>
      <c r="G443" s="180" t="str">
        <f t="shared" si="66"/>
        <v>yes</v>
      </c>
      <c r="H443" s="181">
        <f t="shared" si="67"/>
        <v>0.20130000000000001</v>
      </c>
      <c r="I443" s="184">
        <v>100</v>
      </c>
      <c r="J443" s="176">
        <v>293</v>
      </c>
      <c r="K443" s="181">
        <f t="shared" si="72"/>
        <v>0.34129999999999999</v>
      </c>
      <c r="L443" s="161"/>
      <c r="M443" s="187">
        <f t="shared" si="68"/>
        <v>0.49669999999999997</v>
      </c>
      <c r="N443" s="162">
        <f t="shared" si="69"/>
        <v>0.54890000000000005</v>
      </c>
      <c r="O443" s="188">
        <f t="shared" si="70"/>
        <v>10</v>
      </c>
      <c r="P443" s="161"/>
      <c r="Q443" s="192">
        <f t="shared" si="73"/>
        <v>0.34129999999999999</v>
      </c>
      <c r="R443" s="174">
        <f t="shared" si="74"/>
        <v>100</v>
      </c>
      <c r="S443" s="174">
        <f t="shared" si="75"/>
        <v>0</v>
      </c>
      <c r="T443" s="175" t="str">
        <f t="shared" si="71"/>
        <v>cha22</v>
      </c>
      <c r="U443" s="193">
        <f t="shared" si="76"/>
        <v>1</v>
      </c>
      <c r="V443" s="148"/>
      <c r="W443" s="148"/>
      <c r="X443" s="148"/>
      <c r="Y443" s="148"/>
      <c r="Z443" s="148"/>
      <c r="AA443" s="148"/>
      <c r="AB443" s="148"/>
      <c r="AC443" s="148"/>
      <c r="AD443" s="148"/>
      <c r="AE443" s="148"/>
      <c r="AF443" s="148"/>
      <c r="AG443" s="148"/>
      <c r="AH443" s="148"/>
      <c r="AI443" s="148"/>
    </row>
    <row r="444" spans="1:35" s="145" customFormat="1" x14ac:dyDescent="0.2">
      <c r="A444" s="160">
        <v>455</v>
      </c>
      <c r="B444" s="144">
        <v>455128149</v>
      </c>
      <c r="C444" s="161" t="s">
        <v>53</v>
      </c>
      <c r="D444" s="144">
        <v>128</v>
      </c>
      <c r="E444" s="144">
        <v>149</v>
      </c>
      <c r="F444" s="161" t="s">
        <v>715</v>
      </c>
      <c r="G444" s="180" t="str">
        <f t="shared" si="66"/>
        <v>yes</v>
      </c>
      <c r="H444" s="181">
        <f t="shared" si="67"/>
        <v>0</v>
      </c>
      <c r="I444" s="184">
        <v>4</v>
      </c>
      <c r="J444" s="176">
        <v>4</v>
      </c>
      <c r="K444" s="181">
        <f t="shared" si="72"/>
        <v>1</v>
      </c>
      <c r="L444" s="161"/>
      <c r="M444" s="187">
        <f t="shared" si="68"/>
        <v>0.91359999999999997</v>
      </c>
      <c r="N444" s="162">
        <f t="shared" si="69"/>
        <v>0.81120000000000003</v>
      </c>
      <c r="O444" s="188">
        <f t="shared" si="70"/>
        <v>12</v>
      </c>
      <c r="P444" s="161"/>
      <c r="Q444" s="192">
        <f t="shared" si="73"/>
        <v>1</v>
      </c>
      <c r="R444" s="174">
        <f t="shared" si="74"/>
        <v>4</v>
      </c>
      <c r="S444" s="174">
        <f t="shared" si="75"/>
        <v>0</v>
      </c>
      <c r="T444" s="175" t="str">
        <f t="shared" si="71"/>
        <v>cha22</v>
      </c>
      <c r="U444" s="193">
        <f t="shared" si="76"/>
        <v>1</v>
      </c>
      <c r="V444" s="148"/>
      <c r="W444" s="148"/>
      <c r="X444" s="148"/>
      <c r="Y444" s="148"/>
      <c r="Z444" s="148"/>
      <c r="AA444" s="148"/>
      <c r="AB444" s="148"/>
      <c r="AC444" s="148"/>
      <c r="AD444" s="148"/>
      <c r="AE444" s="148"/>
      <c r="AF444" s="148"/>
      <c r="AG444" s="148"/>
      <c r="AH444" s="148"/>
      <c r="AI444" s="148"/>
    </row>
    <row r="445" spans="1:35" s="145" customFormat="1" x14ac:dyDescent="0.2">
      <c r="A445" s="160">
        <v>455</v>
      </c>
      <c r="B445" s="144">
        <v>455128181</v>
      </c>
      <c r="C445" s="161" t="s">
        <v>53</v>
      </c>
      <c r="D445" s="144">
        <v>128</v>
      </c>
      <c r="E445" s="144">
        <v>181</v>
      </c>
      <c r="F445" s="161" t="s">
        <v>747</v>
      </c>
      <c r="G445" s="180" t="str">
        <f t="shared" si="66"/>
        <v>yes</v>
      </c>
      <c r="H445" s="181">
        <f t="shared" si="67"/>
        <v>0</v>
      </c>
      <c r="I445" s="184">
        <v>0</v>
      </c>
      <c r="J445" s="176">
        <v>1</v>
      </c>
      <c r="K445" s="181">
        <f t="shared" si="72"/>
        <v>0</v>
      </c>
      <c r="L445" s="161"/>
      <c r="M445" s="187">
        <f t="shared" si="68"/>
        <v>0.46789999999999998</v>
      </c>
      <c r="N445" s="162">
        <f t="shared" si="69"/>
        <v>0.4466</v>
      </c>
      <c r="O445" s="188">
        <f t="shared" si="70"/>
        <v>9</v>
      </c>
      <c r="P445" s="161"/>
      <c r="Q445" s="192">
        <f t="shared" si="73"/>
        <v>0</v>
      </c>
      <c r="R445" s="174">
        <f t="shared" si="74"/>
        <v>0</v>
      </c>
      <c r="S445" s="174">
        <f t="shared" si="75"/>
        <v>0</v>
      </c>
      <c r="T445" s="175" t="str">
        <f t="shared" si="71"/>
        <v>cha16</v>
      </c>
      <c r="U445" s="193">
        <f t="shared" si="76"/>
        <v>1</v>
      </c>
      <c r="V445" s="148"/>
      <c r="W445" s="148"/>
      <c r="X445" s="148"/>
      <c r="Y445" s="148"/>
      <c r="Z445" s="148"/>
      <c r="AA445" s="148"/>
      <c r="AB445" s="148"/>
      <c r="AC445" s="148"/>
      <c r="AD445" s="148"/>
      <c r="AE445" s="148"/>
      <c r="AF445" s="148"/>
      <c r="AG445" s="148"/>
      <c r="AH445" s="148"/>
      <c r="AI445" s="148"/>
    </row>
    <row r="446" spans="1:35" s="145" customFormat="1" x14ac:dyDescent="0.2">
      <c r="A446" s="160">
        <v>455</v>
      </c>
      <c r="B446" s="144">
        <v>455128204</v>
      </c>
      <c r="C446" s="161" t="s">
        <v>53</v>
      </c>
      <c r="D446" s="144">
        <v>128</v>
      </c>
      <c r="E446" s="144">
        <v>204</v>
      </c>
      <c r="F446" s="161" t="s">
        <v>770</v>
      </c>
      <c r="G446" s="180" t="str">
        <f t="shared" si="66"/>
        <v/>
      </c>
      <c r="H446" s="181" t="str">
        <f t="shared" si="67"/>
        <v/>
      </c>
      <c r="I446" s="184">
        <v>1</v>
      </c>
      <c r="J446" s="176">
        <v>1</v>
      </c>
      <c r="K446" s="181">
        <f t="shared" si="72"/>
        <v>1</v>
      </c>
      <c r="L446" s="161"/>
      <c r="M446" s="187">
        <f t="shared" si="68"/>
        <v>8.6300000000000002E-2</v>
      </c>
      <c r="N446" s="162">
        <f t="shared" si="69"/>
        <v>0.12479999999999999</v>
      </c>
      <c r="O446" s="188">
        <f t="shared" si="70"/>
        <v>3</v>
      </c>
      <c r="P446" s="161"/>
      <c r="Q446" s="192">
        <f t="shared" si="73"/>
        <v>1</v>
      </c>
      <c r="R446" s="174">
        <f t="shared" si="74"/>
        <v>1</v>
      </c>
      <c r="S446" s="174">
        <f t="shared" si="75"/>
        <v>0</v>
      </c>
      <c r="T446" s="175" t="str">
        <f t="shared" si="71"/>
        <v>cha22</v>
      </c>
      <c r="U446" s="193">
        <f t="shared" si="76"/>
        <v>3</v>
      </c>
      <c r="V446" s="148"/>
      <c r="W446" s="148"/>
      <c r="X446" s="148"/>
      <c r="Y446" s="148"/>
      <c r="Z446" s="148"/>
      <c r="AA446" s="148"/>
      <c r="AB446" s="148"/>
      <c r="AC446" s="148"/>
      <c r="AD446" s="148"/>
      <c r="AE446" s="148"/>
      <c r="AF446" s="148"/>
      <c r="AG446" s="148"/>
      <c r="AH446" s="148"/>
      <c r="AI446" s="148"/>
    </row>
    <row r="447" spans="1:35" s="145" customFormat="1" x14ac:dyDescent="0.2">
      <c r="A447" s="160">
        <v>455</v>
      </c>
      <c r="B447" s="144">
        <v>455128745</v>
      </c>
      <c r="C447" s="161" t="s">
        <v>53</v>
      </c>
      <c r="D447" s="144">
        <v>128</v>
      </c>
      <c r="E447" s="144">
        <v>745</v>
      </c>
      <c r="F447" s="161" t="s">
        <v>958</v>
      </c>
      <c r="G447" s="180" t="str">
        <f t="shared" si="66"/>
        <v>yes</v>
      </c>
      <c r="H447" s="181">
        <f t="shared" si="67"/>
        <v>1</v>
      </c>
      <c r="I447" s="184">
        <v>0</v>
      </c>
      <c r="J447" s="176">
        <v>2</v>
      </c>
      <c r="K447" s="181">
        <f t="shared" si="72"/>
        <v>0</v>
      </c>
      <c r="L447" s="161"/>
      <c r="M447" s="187">
        <f t="shared" si="68"/>
        <v>0.1108</v>
      </c>
      <c r="N447" s="162">
        <f t="shared" si="69"/>
        <v>0.14460000000000001</v>
      </c>
      <c r="O447" s="188">
        <f t="shared" si="70"/>
        <v>3</v>
      </c>
      <c r="P447" s="161"/>
      <c r="Q447" s="192">
        <f t="shared" si="73"/>
        <v>1</v>
      </c>
      <c r="R447" s="174">
        <f t="shared" si="74"/>
        <v>2</v>
      </c>
      <c r="S447" s="174">
        <f t="shared" si="75"/>
        <v>2</v>
      </c>
      <c r="T447" s="175" t="str">
        <f t="shared" si="71"/>
        <v>cha16</v>
      </c>
      <c r="U447" s="193">
        <f t="shared" si="76"/>
        <v>1</v>
      </c>
      <c r="V447" s="148"/>
      <c r="W447" s="148"/>
      <c r="X447" s="148"/>
      <c r="Y447" s="148"/>
      <c r="Z447" s="148"/>
      <c r="AA447" s="148"/>
      <c r="AB447" s="148"/>
      <c r="AC447" s="148"/>
      <c r="AD447" s="148"/>
      <c r="AE447" s="148"/>
      <c r="AF447" s="148"/>
      <c r="AG447" s="148"/>
      <c r="AH447" s="148"/>
      <c r="AI447" s="148"/>
    </row>
    <row r="448" spans="1:35" s="145" customFormat="1" x14ac:dyDescent="0.2">
      <c r="A448" s="160">
        <v>456</v>
      </c>
      <c r="B448" s="144">
        <v>456160009</v>
      </c>
      <c r="C448" s="161" t="s">
        <v>54</v>
      </c>
      <c r="D448" s="144">
        <v>160</v>
      </c>
      <c r="E448" s="144">
        <v>9</v>
      </c>
      <c r="F448" s="161" t="s">
        <v>572</v>
      </c>
      <c r="G448" s="180" t="str">
        <f t="shared" si="66"/>
        <v>yes</v>
      </c>
      <c r="H448" s="181">
        <f t="shared" si="67"/>
        <v>0</v>
      </c>
      <c r="I448" s="184">
        <v>0</v>
      </c>
      <c r="J448" s="176">
        <v>2</v>
      </c>
      <c r="K448" s="181">
        <f t="shared" si="72"/>
        <v>0</v>
      </c>
      <c r="L448" s="161"/>
      <c r="M448" s="187">
        <f t="shared" si="68"/>
        <v>7.5800000000000006E-2</v>
      </c>
      <c r="N448" s="162">
        <f t="shared" si="69"/>
        <v>0.1075</v>
      </c>
      <c r="O448" s="188">
        <f t="shared" si="70"/>
        <v>2</v>
      </c>
      <c r="P448" s="161"/>
      <c r="Q448" s="192">
        <f t="shared" si="73"/>
        <v>0</v>
      </c>
      <c r="R448" s="174">
        <f t="shared" si="74"/>
        <v>0</v>
      </c>
      <c r="S448" s="174">
        <f t="shared" si="75"/>
        <v>0</v>
      </c>
      <c r="T448" s="175" t="str">
        <f t="shared" si="71"/>
        <v>cha16</v>
      </c>
      <c r="U448" s="193">
        <f t="shared" si="76"/>
        <v>1</v>
      </c>
      <c r="V448" s="148"/>
      <c r="W448" s="148"/>
      <c r="X448" s="148"/>
      <c r="Y448" s="148"/>
      <c r="Z448" s="148"/>
      <c r="AA448" s="148"/>
      <c r="AB448" s="148"/>
      <c r="AC448" s="148"/>
      <c r="AD448" s="148"/>
      <c r="AE448" s="148"/>
      <c r="AF448" s="148"/>
      <c r="AG448" s="148"/>
      <c r="AH448" s="148"/>
      <c r="AI448" s="148"/>
    </row>
    <row r="449" spans="1:35" s="145" customFormat="1" x14ac:dyDescent="0.2">
      <c r="A449" s="160">
        <v>456</v>
      </c>
      <c r="B449" s="144">
        <v>456160031</v>
      </c>
      <c r="C449" s="161" t="s">
        <v>54</v>
      </c>
      <c r="D449" s="144">
        <v>160</v>
      </c>
      <c r="E449" s="144">
        <v>31</v>
      </c>
      <c r="F449" s="161" t="s">
        <v>596</v>
      </c>
      <c r="G449" s="180" t="str">
        <f t="shared" si="66"/>
        <v>yes</v>
      </c>
      <c r="H449" s="181">
        <f t="shared" si="67"/>
        <v>1</v>
      </c>
      <c r="I449" s="184">
        <v>2</v>
      </c>
      <c r="J449" s="176">
        <v>7</v>
      </c>
      <c r="K449" s="181">
        <f t="shared" si="72"/>
        <v>0.28570000000000001</v>
      </c>
      <c r="L449" s="161"/>
      <c r="M449" s="187">
        <f t="shared" si="68"/>
        <v>0.2155</v>
      </c>
      <c r="N449" s="162">
        <f t="shared" si="69"/>
        <v>0.2288</v>
      </c>
      <c r="O449" s="188">
        <f t="shared" si="70"/>
        <v>4</v>
      </c>
      <c r="P449" s="161"/>
      <c r="Q449" s="192">
        <f t="shared" si="73"/>
        <v>1</v>
      </c>
      <c r="R449" s="174">
        <f t="shared" si="74"/>
        <v>7</v>
      </c>
      <c r="S449" s="174">
        <f t="shared" si="75"/>
        <v>5</v>
      </c>
      <c r="T449" s="175" t="str">
        <f t="shared" si="71"/>
        <v>cha16</v>
      </c>
      <c r="U449" s="193">
        <f t="shared" si="76"/>
        <v>1</v>
      </c>
      <c r="V449" s="148"/>
      <c r="W449" s="148"/>
      <c r="X449" s="148"/>
      <c r="Y449" s="148"/>
      <c r="Z449" s="148"/>
      <c r="AA449" s="148"/>
      <c r="AB449" s="148"/>
      <c r="AC449" s="148"/>
      <c r="AD449" s="148"/>
      <c r="AE449" s="148"/>
      <c r="AF449" s="148"/>
      <c r="AG449" s="148"/>
      <c r="AH449" s="148"/>
      <c r="AI449" s="148"/>
    </row>
    <row r="450" spans="1:35" s="145" customFormat="1" x14ac:dyDescent="0.2">
      <c r="A450" s="160">
        <v>456</v>
      </c>
      <c r="B450" s="144">
        <v>456160056</v>
      </c>
      <c r="C450" s="161" t="s">
        <v>54</v>
      </c>
      <c r="D450" s="144">
        <v>160</v>
      </c>
      <c r="E450" s="144">
        <v>56</v>
      </c>
      <c r="F450" s="161" t="s">
        <v>622</v>
      </c>
      <c r="G450" s="180" t="str">
        <f t="shared" si="66"/>
        <v>yes</v>
      </c>
      <c r="H450" s="181">
        <f t="shared" si="67"/>
        <v>1</v>
      </c>
      <c r="I450" s="184">
        <v>6</v>
      </c>
      <c r="J450" s="176">
        <v>7</v>
      </c>
      <c r="K450" s="181">
        <f t="shared" si="72"/>
        <v>0.85709999999999997</v>
      </c>
      <c r="L450" s="161"/>
      <c r="M450" s="187">
        <f t="shared" si="68"/>
        <v>0.1212</v>
      </c>
      <c r="N450" s="162">
        <f t="shared" si="69"/>
        <v>0.16259999999999999</v>
      </c>
      <c r="O450" s="188">
        <f t="shared" si="70"/>
        <v>3</v>
      </c>
      <c r="P450" s="161"/>
      <c r="Q450" s="192">
        <f t="shared" si="73"/>
        <v>1</v>
      </c>
      <c r="R450" s="174">
        <f t="shared" si="74"/>
        <v>7</v>
      </c>
      <c r="S450" s="174">
        <f t="shared" si="75"/>
        <v>1</v>
      </c>
      <c r="T450" s="175" t="str">
        <f t="shared" si="71"/>
        <v>cha16</v>
      </c>
      <c r="U450" s="193">
        <f t="shared" si="76"/>
        <v>1</v>
      </c>
      <c r="V450" s="148"/>
      <c r="W450" s="148"/>
      <c r="X450" s="148"/>
      <c r="Y450" s="148"/>
      <c r="Z450" s="148"/>
      <c r="AA450" s="148"/>
      <c r="AB450" s="148"/>
      <c r="AC450" s="148"/>
      <c r="AD450" s="148"/>
      <c r="AE450" s="148"/>
      <c r="AF450" s="148"/>
      <c r="AG450" s="148"/>
      <c r="AH450" s="148"/>
      <c r="AI450" s="148"/>
    </row>
    <row r="451" spans="1:35" s="145" customFormat="1" x14ac:dyDescent="0.2">
      <c r="A451" s="160">
        <v>456</v>
      </c>
      <c r="B451" s="144">
        <v>456160079</v>
      </c>
      <c r="C451" s="161" t="s">
        <v>54</v>
      </c>
      <c r="D451" s="144">
        <v>160</v>
      </c>
      <c r="E451" s="144">
        <v>79</v>
      </c>
      <c r="F451" s="161" t="s">
        <v>645</v>
      </c>
      <c r="G451" s="180" t="str">
        <f t="shared" si="66"/>
        <v>yes</v>
      </c>
      <c r="H451" s="181">
        <f t="shared" si="67"/>
        <v>0.47370000000000001</v>
      </c>
      <c r="I451" s="184">
        <v>23</v>
      </c>
      <c r="J451" s="176">
        <v>35</v>
      </c>
      <c r="K451" s="181">
        <f t="shared" si="72"/>
        <v>0.65710000000000002</v>
      </c>
      <c r="L451" s="161"/>
      <c r="M451" s="187">
        <f t="shared" si="68"/>
        <v>0.2848</v>
      </c>
      <c r="N451" s="162">
        <f t="shared" si="69"/>
        <v>0.30359999999999998</v>
      </c>
      <c r="O451" s="188">
        <f t="shared" si="70"/>
        <v>6</v>
      </c>
      <c r="P451" s="161"/>
      <c r="Q451" s="192">
        <f t="shared" si="73"/>
        <v>0.65710000000000002</v>
      </c>
      <c r="R451" s="174">
        <f t="shared" si="74"/>
        <v>23</v>
      </c>
      <c r="S451" s="174">
        <f t="shared" si="75"/>
        <v>0</v>
      </c>
      <c r="T451" s="175" t="str">
        <f t="shared" si="71"/>
        <v>cha22</v>
      </c>
      <c r="U451" s="193">
        <f t="shared" si="76"/>
        <v>1</v>
      </c>
      <c r="V451" s="148"/>
      <c r="W451" s="148"/>
      <c r="X451" s="148"/>
      <c r="Y451" s="148"/>
      <c r="Z451" s="148"/>
      <c r="AA451" s="148"/>
      <c r="AB451" s="148"/>
      <c r="AC451" s="148"/>
      <c r="AD451" s="148"/>
      <c r="AE451" s="148"/>
      <c r="AF451" s="148"/>
      <c r="AG451" s="148"/>
      <c r="AH451" s="148"/>
      <c r="AI451" s="148"/>
    </row>
    <row r="452" spans="1:35" s="145" customFormat="1" x14ac:dyDescent="0.2">
      <c r="A452" s="160">
        <v>456</v>
      </c>
      <c r="B452" s="144">
        <v>456160128</v>
      </c>
      <c r="C452" s="161" t="s">
        <v>54</v>
      </c>
      <c r="D452" s="144">
        <v>160</v>
      </c>
      <c r="E452" s="144">
        <v>128</v>
      </c>
      <c r="F452" s="161" t="s">
        <v>693</v>
      </c>
      <c r="G452" s="180" t="str">
        <f t="shared" si="66"/>
        <v/>
      </c>
      <c r="H452" s="181" t="str">
        <f t="shared" si="67"/>
        <v/>
      </c>
      <c r="I452" s="184">
        <v>2</v>
      </c>
      <c r="J452" s="176">
        <v>3</v>
      </c>
      <c r="K452" s="181">
        <f t="shared" si="72"/>
        <v>0.66669999999999996</v>
      </c>
      <c r="L452" s="161"/>
      <c r="M452" s="187">
        <f t="shared" si="68"/>
        <v>0.49669999999999997</v>
      </c>
      <c r="N452" s="162">
        <f t="shared" si="69"/>
        <v>0.54890000000000005</v>
      </c>
      <c r="O452" s="188">
        <f t="shared" si="70"/>
        <v>10</v>
      </c>
      <c r="P452" s="161"/>
      <c r="Q452" s="192">
        <f t="shared" si="73"/>
        <v>0.66669999999999996</v>
      </c>
      <c r="R452" s="174">
        <f t="shared" si="74"/>
        <v>2</v>
      </c>
      <c r="S452" s="174">
        <f t="shared" si="75"/>
        <v>0</v>
      </c>
      <c r="T452" s="175" t="str">
        <f t="shared" si="71"/>
        <v>cha22</v>
      </c>
      <c r="U452" s="193">
        <f t="shared" si="76"/>
        <v>2</v>
      </c>
      <c r="V452" s="148"/>
      <c r="W452" s="148"/>
      <c r="X452" s="148"/>
      <c r="Y452" s="148"/>
      <c r="Z452" s="148"/>
      <c r="AA452" s="148"/>
      <c r="AB452" s="148"/>
      <c r="AC452" s="148"/>
      <c r="AD452" s="148"/>
      <c r="AE452" s="148"/>
      <c r="AF452" s="148"/>
      <c r="AG452" s="148"/>
      <c r="AH452" s="148"/>
      <c r="AI452" s="148"/>
    </row>
    <row r="453" spans="1:35" s="145" customFormat="1" x14ac:dyDescent="0.2">
      <c r="A453" s="160">
        <v>456</v>
      </c>
      <c r="B453" s="144">
        <v>456160149</v>
      </c>
      <c r="C453" s="161" t="s">
        <v>54</v>
      </c>
      <c r="D453" s="144">
        <v>160</v>
      </c>
      <c r="E453" s="144">
        <v>149</v>
      </c>
      <c r="F453" s="161" t="s">
        <v>715</v>
      </c>
      <c r="G453" s="180" t="str">
        <f t="shared" si="66"/>
        <v>yes</v>
      </c>
      <c r="H453" s="181">
        <f t="shared" si="67"/>
        <v>1</v>
      </c>
      <c r="I453" s="184">
        <v>1</v>
      </c>
      <c r="J453" s="176">
        <v>3</v>
      </c>
      <c r="K453" s="181">
        <f t="shared" si="72"/>
        <v>0.33329999999999999</v>
      </c>
      <c r="L453" s="161"/>
      <c r="M453" s="187">
        <f t="shared" si="68"/>
        <v>0.91359999999999997</v>
      </c>
      <c r="N453" s="162">
        <f t="shared" si="69"/>
        <v>0.81120000000000003</v>
      </c>
      <c r="O453" s="188">
        <f t="shared" si="70"/>
        <v>12</v>
      </c>
      <c r="P453" s="161"/>
      <c r="Q453" s="192">
        <f t="shared" si="73"/>
        <v>1</v>
      </c>
      <c r="R453" s="174">
        <f t="shared" si="74"/>
        <v>3</v>
      </c>
      <c r="S453" s="174">
        <f t="shared" si="75"/>
        <v>2</v>
      </c>
      <c r="T453" s="175" t="str">
        <f t="shared" si="71"/>
        <v>cha16</v>
      </c>
      <c r="U453" s="193">
        <f t="shared" si="76"/>
        <v>1</v>
      </c>
      <c r="V453" s="148"/>
      <c r="W453" s="148"/>
      <c r="X453" s="148"/>
      <c r="Y453" s="148"/>
      <c r="Z453" s="148"/>
      <c r="AA453" s="148"/>
      <c r="AB453" s="148"/>
      <c r="AC453" s="148"/>
      <c r="AD453" s="148"/>
      <c r="AE453" s="148"/>
      <c r="AF453" s="148"/>
      <c r="AG453" s="148"/>
      <c r="AH453" s="148"/>
      <c r="AI453" s="148"/>
    </row>
    <row r="454" spans="1:35" s="145" customFormat="1" x14ac:dyDescent="0.2">
      <c r="A454" s="160">
        <v>456</v>
      </c>
      <c r="B454" s="144">
        <v>456160153</v>
      </c>
      <c r="C454" s="161" t="s">
        <v>54</v>
      </c>
      <c r="D454" s="144">
        <v>160</v>
      </c>
      <c r="E454" s="144">
        <v>153</v>
      </c>
      <c r="F454" s="161" t="s">
        <v>719</v>
      </c>
      <c r="G454" s="180" t="str">
        <f t="shared" si="66"/>
        <v/>
      </c>
      <c r="H454" s="181" t="str">
        <f t="shared" si="67"/>
        <v/>
      </c>
      <c r="I454" s="184">
        <v>2</v>
      </c>
      <c r="J454" s="176">
        <v>2</v>
      </c>
      <c r="K454" s="181">
        <f t="shared" si="72"/>
        <v>1</v>
      </c>
      <c r="L454" s="161"/>
      <c r="M454" s="187">
        <f t="shared" si="68"/>
        <v>0.46110000000000001</v>
      </c>
      <c r="N454" s="162">
        <f t="shared" si="69"/>
        <v>0.49280000000000002</v>
      </c>
      <c r="O454" s="188">
        <f t="shared" si="70"/>
        <v>9</v>
      </c>
      <c r="P454" s="161"/>
      <c r="Q454" s="192">
        <f t="shared" si="73"/>
        <v>1</v>
      </c>
      <c r="R454" s="174">
        <f t="shared" si="74"/>
        <v>2</v>
      </c>
      <c r="S454" s="174">
        <f t="shared" si="75"/>
        <v>0</v>
      </c>
      <c r="T454" s="175" t="str">
        <f t="shared" si="71"/>
        <v>cha22</v>
      </c>
      <c r="U454" s="193">
        <f t="shared" si="76"/>
        <v>2</v>
      </c>
      <c r="V454" s="148"/>
      <c r="W454" s="148"/>
      <c r="X454" s="148"/>
      <c r="Y454" s="148"/>
      <c r="Z454" s="148"/>
      <c r="AA454" s="148"/>
      <c r="AB454" s="148"/>
      <c r="AC454" s="148"/>
      <c r="AD454" s="148"/>
      <c r="AE454" s="148"/>
      <c r="AF454" s="148"/>
      <c r="AG454" s="148"/>
      <c r="AH454" s="148"/>
      <c r="AI454" s="148"/>
    </row>
    <row r="455" spans="1:35" s="145" customFormat="1" x14ac:dyDescent="0.2">
      <c r="A455" s="160">
        <v>456</v>
      </c>
      <c r="B455" s="144">
        <v>456160160</v>
      </c>
      <c r="C455" s="161" t="s">
        <v>54</v>
      </c>
      <c r="D455" s="144">
        <v>160</v>
      </c>
      <c r="E455" s="144">
        <v>160</v>
      </c>
      <c r="F455" s="161" t="s">
        <v>726</v>
      </c>
      <c r="G455" s="180" t="str">
        <f t="shared" si="66"/>
        <v>yes</v>
      </c>
      <c r="H455" s="181">
        <f t="shared" si="67"/>
        <v>0.84909999999999997</v>
      </c>
      <c r="I455" s="184">
        <v>451</v>
      </c>
      <c r="J455" s="176">
        <v>701</v>
      </c>
      <c r="K455" s="181">
        <f t="shared" si="72"/>
        <v>0.64339999999999997</v>
      </c>
      <c r="L455" s="161"/>
      <c r="M455" s="187">
        <f t="shared" si="68"/>
        <v>0.69840000000000002</v>
      </c>
      <c r="N455" s="162">
        <f t="shared" si="69"/>
        <v>0.65439999999999998</v>
      </c>
      <c r="O455" s="188">
        <f t="shared" si="70"/>
        <v>11</v>
      </c>
      <c r="P455" s="161"/>
      <c r="Q455" s="192">
        <f t="shared" si="73"/>
        <v>0.84909999999999997</v>
      </c>
      <c r="R455" s="174">
        <f t="shared" si="74"/>
        <v>595</v>
      </c>
      <c r="S455" s="174">
        <f t="shared" si="75"/>
        <v>144</v>
      </c>
      <c r="T455" s="175" t="str">
        <f t="shared" si="71"/>
        <v>cha16</v>
      </c>
      <c r="U455" s="193">
        <f t="shared" si="76"/>
        <v>1</v>
      </c>
      <c r="V455" s="148"/>
      <c r="W455" s="148"/>
      <c r="X455" s="148"/>
      <c r="Y455" s="148"/>
      <c r="Z455" s="148"/>
      <c r="AA455" s="148"/>
      <c r="AB455" s="148"/>
      <c r="AC455" s="148"/>
      <c r="AD455" s="148"/>
      <c r="AE455" s="148"/>
      <c r="AF455" s="148"/>
      <c r="AG455" s="148"/>
      <c r="AH455" s="148"/>
      <c r="AI455" s="148"/>
    </row>
    <row r="456" spans="1:35" s="145" customFormat="1" x14ac:dyDescent="0.2">
      <c r="A456" s="160">
        <v>456</v>
      </c>
      <c r="B456" s="144">
        <v>456160170</v>
      </c>
      <c r="C456" s="161" t="s">
        <v>54</v>
      </c>
      <c r="D456" s="144">
        <v>160</v>
      </c>
      <c r="E456" s="144">
        <v>170</v>
      </c>
      <c r="F456" s="161" t="s">
        <v>736</v>
      </c>
      <c r="G456" s="180" t="str">
        <f t="shared" si="66"/>
        <v>yes</v>
      </c>
      <c r="H456" s="181">
        <f t="shared" si="67"/>
        <v>1</v>
      </c>
      <c r="I456" s="184">
        <v>0</v>
      </c>
      <c r="J456" s="176">
        <v>2</v>
      </c>
      <c r="K456" s="181">
        <f t="shared" si="72"/>
        <v>0</v>
      </c>
      <c r="L456" s="161"/>
      <c r="M456" s="187">
        <f t="shared" si="68"/>
        <v>0.45979999999999999</v>
      </c>
      <c r="N456" s="162">
        <f t="shared" si="69"/>
        <v>0.44790000000000002</v>
      </c>
      <c r="O456" s="188">
        <f t="shared" si="70"/>
        <v>8</v>
      </c>
      <c r="P456" s="161"/>
      <c r="Q456" s="192">
        <f t="shared" si="73"/>
        <v>1</v>
      </c>
      <c r="R456" s="174">
        <f t="shared" si="74"/>
        <v>2</v>
      </c>
      <c r="S456" s="174">
        <f t="shared" si="75"/>
        <v>2</v>
      </c>
      <c r="T456" s="175" t="str">
        <f t="shared" si="71"/>
        <v>cha16</v>
      </c>
      <c r="U456" s="193">
        <f t="shared" si="76"/>
        <v>1</v>
      </c>
      <c r="V456" s="148"/>
      <c r="W456" s="148"/>
      <c r="X456" s="148"/>
      <c r="Y456" s="148"/>
      <c r="Z456" s="148"/>
      <c r="AA456" s="148"/>
      <c r="AB456" s="148"/>
      <c r="AC456" s="148"/>
      <c r="AD456" s="148"/>
      <c r="AE456" s="148"/>
      <c r="AF456" s="148"/>
      <c r="AG456" s="148"/>
      <c r="AH456" s="148"/>
      <c r="AI456" s="148"/>
    </row>
    <row r="457" spans="1:35" s="145" customFormat="1" x14ac:dyDescent="0.2">
      <c r="A457" s="160">
        <v>456</v>
      </c>
      <c r="B457" s="144">
        <v>456160295</v>
      </c>
      <c r="C457" s="161" t="s">
        <v>54</v>
      </c>
      <c r="D457" s="144">
        <v>160</v>
      </c>
      <c r="E457" s="144">
        <v>295</v>
      </c>
      <c r="F457" s="161" t="s">
        <v>861</v>
      </c>
      <c r="G457" s="180" t="str">
        <f t="shared" si="66"/>
        <v>yes</v>
      </c>
      <c r="H457" s="181">
        <f t="shared" si="67"/>
        <v>0.71430000000000005</v>
      </c>
      <c r="I457" s="184">
        <v>5</v>
      </c>
      <c r="J457" s="176">
        <v>7</v>
      </c>
      <c r="K457" s="181">
        <f t="shared" si="72"/>
        <v>0.71430000000000005</v>
      </c>
      <c r="L457" s="161"/>
      <c r="M457" s="187">
        <f t="shared" si="68"/>
        <v>0.19889999999999999</v>
      </c>
      <c r="N457" s="162">
        <f t="shared" si="69"/>
        <v>0.192</v>
      </c>
      <c r="O457" s="188">
        <f t="shared" si="70"/>
        <v>4</v>
      </c>
      <c r="P457" s="161"/>
      <c r="Q457" s="192">
        <f t="shared" si="73"/>
        <v>0.71430000000000005</v>
      </c>
      <c r="R457" s="174">
        <f t="shared" si="74"/>
        <v>5</v>
      </c>
      <c r="S457" s="174">
        <f t="shared" si="75"/>
        <v>0</v>
      </c>
      <c r="T457" s="175" t="str">
        <f t="shared" si="71"/>
        <v>cha16</v>
      </c>
      <c r="U457" s="193">
        <f t="shared" si="76"/>
        <v>1</v>
      </c>
      <c r="V457" s="148"/>
      <c r="W457" s="148"/>
      <c r="X457" s="148"/>
      <c r="Y457" s="148"/>
      <c r="Z457" s="148"/>
      <c r="AA457" s="148"/>
      <c r="AB457" s="148"/>
      <c r="AC457" s="148"/>
      <c r="AD457" s="148"/>
      <c r="AE457" s="148"/>
      <c r="AF457" s="148"/>
      <c r="AG457" s="148"/>
      <c r="AH457" s="148"/>
      <c r="AI457" s="148"/>
    </row>
    <row r="458" spans="1:35" s="145" customFormat="1" x14ac:dyDescent="0.2">
      <c r="A458" s="160">
        <v>456</v>
      </c>
      <c r="B458" s="144">
        <v>456160326</v>
      </c>
      <c r="C458" s="161" t="s">
        <v>54</v>
      </c>
      <c r="D458" s="144">
        <v>160</v>
      </c>
      <c r="E458" s="144">
        <v>326</v>
      </c>
      <c r="F458" s="161" t="s">
        <v>892</v>
      </c>
      <c r="G458" s="180" t="str">
        <f t="shared" ref="G458:G521" si="77">IFERROR(IF(VLOOKUP($B458,ecodis_cha_16,1)=$B458,"yes",""),"")</f>
        <v/>
      </c>
      <c r="H458" s="181" t="str">
        <f t="shared" ref="H458:H521" si="78">IFERROR(IF($G458="yes",ROUND(VLOOKUP($B458,ecodis_cha_16,20),4),""),"")</f>
        <v/>
      </c>
      <c r="I458" s="184">
        <v>1</v>
      </c>
      <c r="J458" s="176">
        <v>5</v>
      </c>
      <c r="K458" s="181">
        <f t="shared" si="72"/>
        <v>0.2</v>
      </c>
      <c r="L458" s="161"/>
      <c r="M458" s="187">
        <f t="shared" ref="M458:M521" si="79">IFERROR(ROUND(VLOOKUP($E458,ecodis_distr_all,5),4),0)</f>
        <v>5.5399999999999998E-2</v>
      </c>
      <c r="N458" s="162">
        <f t="shared" ref="N458:N521" si="80">IFERROR(ROUND(VLOOKUP($E458,ecodis_distr_all,8),4),0)</f>
        <v>7.8100000000000003E-2</v>
      </c>
      <c r="O458" s="188">
        <f t="shared" ref="O458:O521" si="81">VLOOKUP($E458,lowinc_bysend,4)</f>
        <v>2</v>
      </c>
      <c r="P458" s="161"/>
      <c r="Q458" s="192">
        <f t="shared" si="73"/>
        <v>0.2</v>
      </c>
      <c r="R458" s="174">
        <f t="shared" si="74"/>
        <v>1</v>
      </c>
      <c r="S458" s="174">
        <f t="shared" si="75"/>
        <v>0</v>
      </c>
      <c r="T458" s="175" t="str">
        <f t="shared" ref="T458:T521" si="82">IF($Q458=$H458,"cha16",IF($Q458=$K458,"cha22",IF($Q458=$M458,"dist16",IF(Q458=$N458,"dist22",0))))</f>
        <v>cha22</v>
      </c>
      <c r="U458" s="193">
        <f t="shared" si="76"/>
        <v>3</v>
      </c>
      <c r="V458" s="148"/>
      <c r="W458" s="148"/>
      <c r="X458" s="148"/>
      <c r="Y458" s="148"/>
      <c r="Z458" s="148"/>
      <c r="AA458" s="148"/>
      <c r="AB458" s="148"/>
      <c r="AC458" s="148"/>
      <c r="AD458" s="148"/>
      <c r="AE458" s="148"/>
      <c r="AF458" s="148"/>
      <c r="AG458" s="148"/>
      <c r="AH458" s="148"/>
      <c r="AI458" s="148"/>
    </row>
    <row r="459" spans="1:35" s="145" customFormat="1" x14ac:dyDescent="0.2">
      <c r="A459" s="160">
        <v>456</v>
      </c>
      <c r="B459" s="144">
        <v>456160616</v>
      </c>
      <c r="C459" s="161" t="s">
        <v>54</v>
      </c>
      <c r="D459" s="144">
        <v>160</v>
      </c>
      <c r="E459" s="144">
        <v>616</v>
      </c>
      <c r="F459" s="161" t="s">
        <v>465</v>
      </c>
      <c r="G459" s="180" t="str">
        <f t="shared" si="77"/>
        <v/>
      </c>
      <c r="H459" s="181" t="str">
        <f t="shared" si="78"/>
        <v/>
      </c>
      <c r="I459" s="184">
        <v>2</v>
      </c>
      <c r="J459" s="176">
        <v>2</v>
      </c>
      <c r="K459" s="181">
        <f t="shared" ref="K459:K522" si="83">ROUND(I459/J459,4)</f>
        <v>1</v>
      </c>
      <c r="L459" s="161"/>
      <c r="M459" s="187">
        <f t="shared" si="79"/>
        <v>0.33529999999999999</v>
      </c>
      <c r="N459" s="162">
        <f t="shared" si="80"/>
        <v>0.2893</v>
      </c>
      <c r="O459" s="188">
        <f t="shared" si="81"/>
        <v>6</v>
      </c>
      <c r="P459" s="161"/>
      <c r="Q459" s="192">
        <f t="shared" ref="Q459:Q522" si="84">(IF($G459="yes",MAX($H459,$K459),IF($O459&gt;=9,MAX($K459,$M459,$N459),$K459)))</f>
        <v>1</v>
      </c>
      <c r="R459" s="174">
        <f t="shared" ref="R459:R522" si="85">ROUND($J459*$Q459,0)</f>
        <v>2</v>
      </c>
      <c r="S459" s="174">
        <f t="shared" ref="S459:S522" si="86">MAX($R459-$I459,0)</f>
        <v>0</v>
      </c>
      <c r="T459" s="175" t="str">
        <f t="shared" si="82"/>
        <v>cha22</v>
      </c>
      <c r="U459" s="193">
        <f t="shared" ref="U459:U522" si="87">IF($G459="yes",1,IF($O459&gt;=9,2,3))</f>
        <v>3</v>
      </c>
      <c r="V459" s="148"/>
      <c r="W459" s="148"/>
      <c r="X459" s="148"/>
      <c r="Y459" s="148"/>
      <c r="Z459" s="148"/>
      <c r="AA459" s="148"/>
      <c r="AB459" s="148"/>
      <c r="AC459" s="148"/>
      <c r="AD459" s="148"/>
      <c r="AE459" s="148"/>
      <c r="AF459" s="148"/>
      <c r="AG459" s="148"/>
      <c r="AH459" s="148"/>
      <c r="AI459" s="148"/>
    </row>
    <row r="460" spans="1:35" s="145" customFormat="1" x14ac:dyDescent="0.2">
      <c r="A460" s="160">
        <v>456</v>
      </c>
      <c r="B460" s="144">
        <v>456160673</v>
      </c>
      <c r="C460" s="161" t="s">
        <v>54</v>
      </c>
      <c r="D460" s="144">
        <v>160</v>
      </c>
      <c r="E460" s="144">
        <v>673</v>
      </c>
      <c r="F460" s="161" t="s">
        <v>939</v>
      </c>
      <c r="G460" s="180" t="str">
        <f t="shared" si="77"/>
        <v/>
      </c>
      <c r="H460" s="181" t="str">
        <f t="shared" si="78"/>
        <v/>
      </c>
      <c r="I460" s="184">
        <v>4</v>
      </c>
      <c r="J460" s="176">
        <v>4</v>
      </c>
      <c r="K460" s="181">
        <f t="shared" si="83"/>
        <v>1</v>
      </c>
      <c r="L460" s="161"/>
      <c r="M460" s="187">
        <f t="shared" si="79"/>
        <v>6.7699999999999996E-2</v>
      </c>
      <c r="N460" s="162">
        <f t="shared" si="80"/>
        <v>8.9700000000000002E-2</v>
      </c>
      <c r="O460" s="188">
        <f t="shared" si="81"/>
        <v>2</v>
      </c>
      <c r="P460" s="161"/>
      <c r="Q460" s="192">
        <f t="shared" si="84"/>
        <v>1</v>
      </c>
      <c r="R460" s="174">
        <f t="shared" si="85"/>
        <v>4</v>
      </c>
      <c r="S460" s="174">
        <f t="shared" si="86"/>
        <v>0</v>
      </c>
      <c r="T460" s="175" t="str">
        <f t="shared" si="82"/>
        <v>cha22</v>
      </c>
      <c r="U460" s="193">
        <f t="shared" si="87"/>
        <v>3</v>
      </c>
      <c r="V460" s="148"/>
      <c r="W460" s="148"/>
      <c r="X460" s="148"/>
      <c r="Y460" s="148"/>
      <c r="Z460" s="148"/>
      <c r="AA460" s="148"/>
      <c r="AB460" s="148"/>
      <c r="AC460" s="148"/>
      <c r="AD460" s="148"/>
      <c r="AE460" s="148"/>
      <c r="AF460" s="148"/>
      <c r="AG460" s="148"/>
      <c r="AH460" s="148"/>
      <c r="AI460" s="148"/>
    </row>
    <row r="461" spans="1:35" s="145" customFormat="1" x14ac:dyDescent="0.2">
      <c r="A461" s="160">
        <v>456</v>
      </c>
      <c r="B461" s="144">
        <v>456160735</v>
      </c>
      <c r="C461" s="161" t="s">
        <v>54</v>
      </c>
      <c r="D461" s="144">
        <v>160</v>
      </c>
      <c r="E461" s="144">
        <v>735</v>
      </c>
      <c r="F461" s="161" t="s">
        <v>956</v>
      </c>
      <c r="G461" s="180" t="str">
        <f t="shared" si="77"/>
        <v/>
      </c>
      <c r="H461" s="181" t="str">
        <f t="shared" si="78"/>
        <v/>
      </c>
      <c r="I461" s="184">
        <v>1</v>
      </c>
      <c r="J461" s="176">
        <v>4</v>
      </c>
      <c r="K461" s="181">
        <f t="shared" si="83"/>
        <v>0.25</v>
      </c>
      <c r="L461" s="161"/>
      <c r="M461" s="187">
        <f t="shared" si="79"/>
        <v>0.19550000000000001</v>
      </c>
      <c r="N461" s="162">
        <f t="shared" si="80"/>
        <v>0.2334</v>
      </c>
      <c r="O461" s="188">
        <f t="shared" si="81"/>
        <v>4</v>
      </c>
      <c r="P461" s="161"/>
      <c r="Q461" s="192">
        <f t="shared" si="84"/>
        <v>0.25</v>
      </c>
      <c r="R461" s="174">
        <f t="shared" si="85"/>
        <v>1</v>
      </c>
      <c r="S461" s="174">
        <f t="shared" si="86"/>
        <v>0</v>
      </c>
      <c r="T461" s="175" t="str">
        <f t="shared" si="82"/>
        <v>cha22</v>
      </c>
      <c r="U461" s="193">
        <f t="shared" si="87"/>
        <v>3</v>
      </c>
      <c r="V461" s="148"/>
      <c r="W461" s="148"/>
      <c r="X461" s="148"/>
      <c r="Y461" s="148"/>
      <c r="Z461" s="148"/>
      <c r="AA461" s="148"/>
      <c r="AB461" s="148"/>
      <c r="AC461" s="148"/>
      <c r="AD461" s="148"/>
      <c r="AE461" s="148"/>
      <c r="AF461" s="148"/>
      <c r="AG461" s="148"/>
      <c r="AH461" s="148"/>
      <c r="AI461" s="148"/>
    </row>
    <row r="462" spans="1:35" s="145" customFormat="1" x14ac:dyDescent="0.2">
      <c r="A462" s="160">
        <v>458</v>
      </c>
      <c r="B462" s="144">
        <v>458160031</v>
      </c>
      <c r="C462" s="161" t="s">
        <v>56</v>
      </c>
      <c r="D462" s="144">
        <v>160</v>
      </c>
      <c r="E462" s="144">
        <v>31</v>
      </c>
      <c r="F462" s="161" t="s">
        <v>596</v>
      </c>
      <c r="G462" s="180" t="str">
        <f t="shared" si="77"/>
        <v>yes</v>
      </c>
      <c r="H462" s="181">
        <f t="shared" si="78"/>
        <v>0.33329999999999999</v>
      </c>
      <c r="I462" s="184">
        <v>3</v>
      </c>
      <c r="J462" s="176">
        <v>3</v>
      </c>
      <c r="K462" s="181">
        <f t="shared" si="83"/>
        <v>1</v>
      </c>
      <c r="L462" s="161"/>
      <c r="M462" s="187">
        <f t="shared" si="79"/>
        <v>0.2155</v>
      </c>
      <c r="N462" s="162">
        <f t="shared" si="80"/>
        <v>0.2288</v>
      </c>
      <c r="O462" s="188">
        <f t="shared" si="81"/>
        <v>4</v>
      </c>
      <c r="P462" s="161"/>
      <c r="Q462" s="192">
        <f t="shared" si="84"/>
        <v>1</v>
      </c>
      <c r="R462" s="174">
        <f t="shared" si="85"/>
        <v>3</v>
      </c>
      <c r="S462" s="174">
        <f t="shared" si="86"/>
        <v>0</v>
      </c>
      <c r="T462" s="175" t="str">
        <f t="shared" si="82"/>
        <v>cha22</v>
      </c>
      <c r="U462" s="193">
        <f t="shared" si="87"/>
        <v>1</v>
      </c>
      <c r="V462" s="148"/>
      <c r="W462" s="148"/>
      <c r="X462" s="148"/>
      <c r="Y462" s="148"/>
      <c r="Z462" s="148"/>
      <c r="AA462" s="148"/>
      <c r="AB462" s="148"/>
      <c r="AC462" s="148"/>
      <c r="AD462" s="148"/>
      <c r="AE462" s="148"/>
      <c r="AF462" s="148"/>
      <c r="AG462" s="148"/>
      <c r="AH462" s="148"/>
      <c r="AI462" s="148"/>
    </row>
    <row r="463" spans="1:35" s="145" customFormat="1" x14ac:dyDescent="0.2">
      <c r="A463" s="160">
        <v>458</v>
      </c>
      <c r="B463" s="144">
        <v>458160056</v>
      </c>
      <c r="C463" s="161" t="s">
        <v>56</v>
      </c>
      <c r="D463" s="144">
        <v>160</v>
      </c>
      <c r="E463" s="144">
        <v>56</v>
      </c>
      <c r="F463" s="161" t="s">
        <v>622</v>
      </c>
      <c r="G463" s="180" t="str">
        <f t="shared" si="77"/>
        <v/>
      </c>
      <c r="H463" s="181" t="str">
        <f t="shared" si="78"/>
        <v/>
      </c>
      <c r="I463" s="184">
        <v>1</v>
      </c>
      <c r="J463" s="176">
        <v>1</v>
      </c>
      <c r="K463" s="181">
        <f t="shared" si="83"/>
        <v>1</v>
      </c>
      <c r="L463" s="161"/>
      <c r="M463" s="187">
        <f t="shared" si="79"/>
        <v>0.1212</v>
      </c>
      <c r="N463" s="162">
        <f t="shared" si="80"/>
        <v>0.16259999999999999</v>
      </c>
      <c r="O463" s="188">
        <f t="shared" si="81"/>
        <v>3</v>
      </c>
      <c r="P463" s="161"/>
      <c r="Q463" s="192">
        <f t="shared" si="84"/>
        <v>1</v>
      </c>
      <c r="R463" s="174">
        <f t="shared" si="85"/>
        <v>1</v>
      </c>
      <c r="S463" s="174">
        <f t="shared" si="86"/>
        <v>0</v>
      </c>
      <c r="T463" s="175" t="str">
        <f t="shared" si="82"/>
        <v>cha22</v>
      </c>
      <c r="U463" s="193">
        <f t="shared" si="87"/>
        <v>3</v>
      </c>
      <c r="V463" s="148"/>
      <c r="W463" s="148"/>
      <c r="X463" s="148"/>
      <c r="Y463" s="148"/>
      <c r="Z463" s="148"/>
      <c r="AA463" s="148"/>
      <c r="AB463" s="148"/>
      <c r="AC463" s="148"/>
      <c r="AD463" s="148"/>
      <c r="AE463" s="148"/>
      <c r="AF463" s="148"/>
      <c r="AG463" s="148"/>
      <c r="AH463" s="148"/>
      <c r="AI463" s="148"/>
    </row>
    <row r="464" spans="1:35" s="145" customFormat="1" x14ac:dyDescent="0.2">
      <c r="A464" s="160">
        <v>458</v>
      </c>
      <c r="B464" s="144">
        <v>458160079</v>
      </c>
      <c r="C464" s="161" t="s">
        <v>56</v>
      </c>
      <c r="D464" s="144">
        <v>160</v>
      </c>
      <c r="E464" s="144">
        <v>79</v>
      </c>
      <c r="F464" s="161" t="s">
        <v>645</v>
      </c>
      <c r="G464" s="180" t="str">
        <f t="shared" si="77"/>
        <v>yes</v>
      </c>
      <c r="H464" s="181">
        <f t="shared" si="78"/>
        <v>0.45450000000000002</v>
      </c>
      <c r="I464" s="184">
        <v>2</v>
      </c>
      <c r="J464" s="176">
        <v>6</v>
      </c>
      <c r="K464" s="181">
        <f t="shared" si="83"/>
        <v>0.33329999999999999</v>
      </c>
      <c r="L464" s="161"/>
      <c r="M464" s="187">
        <f t="shared" si="79"/>
        <v>0.2848</v>
      </c>
      <c r="N464" s="162">
        <f t="shared" si="80"/>
        <v>0.30359999999999998</v>
      </c>
      <c r="O464" s="188">
        <f t="shared" si="81"/>
        <v>6</v>
      </c>
      <c r="P464" s="161"/>
      <c r="Q464" s="192">
        <f t="shared" si="84"/>
        <v>0.45450000000000002</v>
      </c>
      <c r="R464" s="174">
        <f t="shared" si="85"/>
        <v>3</v>
      </c>
      <c r="S464" s="174">
        <f t="shared" si="86"/>
        <v>1</v>
      </c>
      <c r="T464" s="175" t="str">
        <f t="shared" si="82"/>
        <v>cha16</v>
      </c>
      <c r="U464" s="193">
        <f t="shared" si="87"/>
        <v>1</v>
      </c>
      <c r="V464" s="148"/>
      <c r="W464" s="148"/>
      <c r="X464" s="148"/>
      <c r="Y464" s="148"/>
      <c r="Z464" s="148"/>
      <c r="AA464" s="148"/>
      <c r="AB464" s="148"/>
      <c r="AC464" s="148"/>
      <c r="AD464" s="148"/>
      <c r="AE464" s="148"/>
      <c r="AF464" s="148"/>
      <c r="AG464" s="148"/>
      <c r="AH464" s="148"/>
      <c r="AI464" s="148"/>
    </row>
    <row r="465" spans="1:35" s="145" customFormat="1" x14ac:dyDescent="0.2">
      <c r="A465" s="160">
        <v>458</v>
      </c>
      <c r="B465" s="144">
        <v>458160103</v>
      </c>
      <c r="C465" s="161" t="s">
        <v>56</v>
      </c>
      <c r="D465" s="144">
        <v>160</v>
      </c>
      <c r="E465" s="144">
        <v>103</v>
      </c>
      <c r="F465" s="161" t="s">
        <v>669</v>
      </c>
      <c r="G465" s="180" t="str">
        <f t="shared" si="77"/>
        <v/>
      </c>
      <c r="H465" s="181" t="str">
        <f t="shared" si="78"/>
        <v/>
      </c>
      <c r="I465" s="184">
        <v>1</v>
      </c>
      <c r="J465" s="176">
        <v>1</v>
      </c>
      <c r="K465" s="181">
        <f t="shared" si="83"/>
        <v>1</v>
      </c>
      <c r="L465" s="161"/>
      <c r="M465" s="187">
        <f t="shared" si="79"/>
        <v>0.60680000000000001</v>
      </c>
      <c r="N465" s="162">
        <f t="shared" si="80"/>
        <v>0.58730000000000004</v>
      </c>
      <c r="O465" s="188">
        <f t="shared" si="81"/>
        <v>10</v>
      </c>
      <c r="P465" s="161"/>
      <c r="Q465" s="192">
        <f t="shared" si="84"/>
        <v>1</v>
      </c>
      <c r="R465" s="174">
        <f t="shared" si="85"/>
        <v>1</v>
      </c>
      <c r="S465" s="174">
        <f t="shared" si="86"/>
        <v>0</v>
      </c>
      <c r="T465" s="175" t="str">
        <f t="shared" si="82"/>
        <v>cha22</v>
      </c>
      <c r="U465" s="193">
        <f t="shared" si="87"/>
        <v>2</v>
      </c>
      <c r="V465" s="148"/>
      <c r="W465" s="148"/>
      <c r="X465" s="148"/>
      <c r="Y465" s="148"/>
      <c r="Z465" s="148"/>
      <c r="AA465" s="148"/>
      <c r="AB465" s="148"/>
      <c r="AC465" s="148"/>
      <c r="AD465" s="148"/>
      <c r="AE465" s="148"/>
      <c r="AF465" s="148"/>
      <c r="AG465" s="148"/>
      <c r="AH465" s="148"/>
      <c r="AI465" s="148"/>
    </row>
    <row r="466" spans="1:35" s="145" customFormat="1" x14ac:dyDescent="0.2">
      <c r="A466" s="160">
        <v>458</v>
      </c>
      <c r="B466" s="144">
        <v>458160160</v>
      </c>
      <c r="C466" s="161" t="s">
        <v>56</v>
      </c>
      <c r="D466" s="144">
        <v>160</v>
      </c>
      <c r="E466" s="144">
        <v>160</v>
      </c>
      <c r="F466" s="161" t="s">
        <v>726</v>
      </c>
      <c r="G466" s="180" t="str">
        <f t="shared" si="77"/>
        <v>yes</v>
      </c>
      <c r="H466" s="181">
        <f t="shared" si="78"/>
        <v>0.84340000000000004</v>
      </c>
      <c r="I466" s="184">
        <v>57</v>
      </c>
      <c r="J466" s="176">
        <v>75</v>
      </c>
      <c r="K466" s="181">
        <f t="shared" si="83"/>
        <v>0.76</v>
      </c>
      <c r="L466" s="161"/>
      <c r="M466" s="187">
        <f t="shared" si="79"/>
        <v>0.69840000000000002</v>
      </c>
      <c r="N466" s="162">
        <f t="shared" si="80"/>
        <v>0.65439999999999998</v>
      </c>
      <c r="O466" s="188">
        <f t="shared" si="81"/>
        <v>11</v>
      </c>
      <c r="P466" s="161"/>
      <c r="Q466" s="192">
        <f t="shared" si="84"/>
        <v>0.84340000000000004</v>
      </c>
      <c r="R466" s="174">
        <f t="shared" si="85"/>
        <v>63</v>
      </c>
      <c r="S466" s="174">
        <f t="shared" si="86"/>
        <v>6</v>
      </c>
      <c r="T466" s="175" t="str">
        <f t="shared" si="82"/>
        <v>cha16</v>
      </c>
      <c r="U466" s="193">
        <f t="shared" si="87"/>
        <v>1</v>
      </c>
      <c r="V466" s="148"/>
      <c r="W466" s="148"/>
      <c r="X466" s="148"/>
      <c r="Y466" s="148"/>
      <c r="Z466" s="148"/>
      <c r="AA466" s="148"/>
      <c r="AB466" s="148"/>
      <c r="AC466" s="148"/>
      <c r="AD466" s="148"/>
      <c r="AE466" s="148"/>
      <c r="AF466" s="148"/>
      <c r="AG466" s="148"/>
      <c r="AH466" s="148"/>
      <c r="AI466" s="148"/>
    </row>
    <row r="467" spans="1:35" s="145" customFormat="1" x14ac:dyDescent="0.2">
      <c r="A467" s="160">
        <v>458</v>
      </c>
      <c r="B467" s="144">
        <v>458160301</v>
      </c>
      <c r="C467" s="161" t="s">
        <v>56</v>
      </c>
      <c r="D467" s="144">
        <v>160</v>
      </c>
      <c r="E467" s="144">
        <v>301</v>
      </c>
      <c r="F467" s="161" t="s">
        <v>867</v>
      </c>
      <c r="G467" s="180" t="str">
        <f t="shared" si="77"/>
        <v>yes</v>
      </c>
      <c r="H467" s="181">
        <f t="shared" si="78"/>
        <v>1</v>
      </c>
      <c r="I467" s="184">
        <v>1</v>
      </c>
      <c r="J467" s="176">
        <v>1</v>
      </c>
      <c r="K467" s="181">
        <f t="shared" si="83"/>
        <v>1</v>
      </c>
      <c r="L467" s="161"/>
      <c r="M467" s="187">
        <f t="shared" si="79"/>
        <v>0.14230000000000001</v>
      </c>
      <c r="N467" s="162">
        <f t="shared" si="80"/>
        <v>0.21529999999999999</v>
      </c>
      <c r="O467" s="188">
        <f t="shared" si="81"/>
        <v>4</v>
      </c>
      <c r="P467" s="161"/>
      <c r="Q467" s="192">
        <f t="shared" si="84"/>
        <v>1</v>
      </c>
      <c r="R467" s="174">
        <f t="shared" si="85"/>
        <v>1</v>
      </c>
      <c r="S467" s="174">
        <f t="shared" si="86"/>
        <v>0</v>
      </c>
      <c r="T467" s="175" t="str">
        <f t="shared" si="82"/>
        <v>cha16</v>
      </c>
      <c r="U467" s="193">
        <f t="shared" si="87"/>
        <v>1</v>
      </c>
      <c r="V467" s="148"/>
      <c r="W467" s="148"/>
      <c r="X467" s="148"/>
      <c r="Y467" s="148"/>
      <c r="Z467" s="148"/>
      <c r="AA467" s="148"/>
      <c r="AB467" s="148"/>
      <c r="AC467" s="148"/>
      <c r="AD467" s="148"/>
      <c r="AE467" s="148"/>
      <c r="AF467" s="148"/>
      <c r="AG467" s="148"/>
      <c r="AH467" s="148"/>
      <c r="AI467" s="148"/>
    </row>
    <row r="468" spans="1:35" s="145" customFormat="1" x14ac:dyDescent="0.2">
      <c r="A468" s="160">
        <v>458</v>
      </c>
      <c r="B468" s="144">
        <v>458160326</v>
      </c>
      <c r="C468" s="161" t="s">
        <v>56</v>
      </c>
      <c r="D468" s="144">
        <v>160</v>
      </c>
      <c r="E468" s="144">
        <v>326</v>
      </c>
      <c r="F468" s="161" t="s">
        <v>892</v>
      </c>
      <c r="G468" s="180" t="str">
        <f t="shared" si="77"/>
        <v/>
      </c>
      <c r="H468" s="181" t="str">
        <f t="shared" si="78"/>
        <v/>
      </c>
      <c r="I468" s="184">
        <v>0</v>
      </c>
      <c r="J468" s="176">
        <v>1</v>
      </c>
      <c r="K468" s="181">
        <f t="shared" si="83"/>
        <v>0</v>
      </c>
      <c r="L468" s="161"/>
      <c r="M468" s="187">
        <f t="shared" si="79"/>
        <v>5.5399999999999998E-2</v>
      </c>
      <c r="N468" s="162">
        <f t="shared" si="80"/>
        <v>7.8100000000000003E-2</v>
      </c>
      <c r="O468" s="188">
        <f t="shared" si="81"/>
        <v>2</v>
      </c>
      <c r="P468" s="161"/>
      <c r="Q468" s="192">
        <f t="shared" si="84"/>
        <v>0</v>
      </c>
      <c r="R468" s="174">
        <f t="shared" si="85"/>
        <v>0</v>
      </c>
      <c r="S468" s="174">
        <f t="shared" si="86"/>
        <v>0</v>
      </c>
      <c r="T468" s="175" t="str">
        <f t="shared" si="82"/>
        <v>cha22</v>
      </c>
      <c r="U468" s="193">
        <f t="shared" si="87"/>
        <v>3</v>
      </c>
      <c r="V468" s="148"/>
      <c r="W468" s="148"/>
      <c r="X468" s="148"/>
      <c r="Y468" s="148"/>
      <c r="Z468" s="148"/>
      <c r="AA468" s="148"/>
      <c r="AB468" s="148"/>
      <c r="AC468" s="148"/>
      <c r="AD468" s="148"/>
      <c r="AE468" s="148"/>
      <c r="AF468" s="148"/>
      <c r="AG468" s="148"/>
      <c r="AH468" s="148"/>
      <c r="AI468" s="148"/>
    </row>
    <row r="469" spans="1:35" s="145" customFormat="1" x14ac:dyDescent="0.2">
      <c r="A469" s="160">
        <v>463</v>
      </c>
      <c r="B469" s="144">
        <v>463035035</v>
      </c>
      <c r="C469" s="161" t="s">
        <v>57</v>
      </c>
      <c r="D469" s="144">
        <v>35</v>
      </c>
      <c r="E469" s="144">
        <v>35</v>
      </c>
      <c r="F469" s="161" t="s">
        <v>600</v>
      </c>
      <c r="G469" s="180" t="str">
        <f t="shared" si="77"/>
        <v>yes</v>
      </c>
      <c r="H469" s="181">
        <f t="shared" si="78"/>
        <v>0.86619999999999997</v>
      </c>
      <c r="I469" s="184">
        <v>456</v>
      </c>
      <c r="J469" s="176">
        <v>591</v>
      </c>
      <c r="K469" s="181">
        <f t="shared" si="83"/>
        <v>0.77159999999999995</v>
      </c>
      <c r="L469" s="161"/>
      <c r="M469" s="187">
        <f t="shared" si="79"/>
        <v>0.77190000000000003</v>
      </c>
      <c r="N469" s="162">
        <f t="shared" si="80"/>
        <v>0.66790000000000005</v>
      </c>
      <c r="O469" s="188">
        <f t="shared" si="81"/>
        <v>11</v>
      </c>
      <c r="P469" s="161"/>
      <c r="Q469" s="192">
        <f t="shared" si="84"/>
        <v>0.86619999999999997</v>
      </c>
      <c r="R469" s="174">
        <f t="shared" si="85"/>
        <v>512</v>
      </c>
      <c r="S469" s="174">
        <f t="shared" si="86"/>
        <v>56</v>
      </c>
      <c r="T469" s="175" t="str">
        <f t="shared" si="82"/>
        <v>cha16</v>
      </c>
      <c r="U469" s="193">
        <f t="shared" si="87"/>
        <v>1</v>
      </c>
      <c r="V469" s="148"/>
      <c r="W469" s="148"/>
      <c r="X469" s="148"/>
      <c r="Y469" s="148"/>
      <c r="Z469" s="148"/>
      <c r="AA469" s="148"/>
      <c r="AB469" s="148"/>
      <c r="AC469" s="148"/>
      <c r="AD469" s="148"/>
      <c r="AE469" s="148"/>
      <c r="AF469" s="148"/>
      <c r="AG469" s="148"/>
      <c r="AH469" s="148"/>
      <c r="AI469" s="148"/>
    </row>
    <row r="470" spans="1:35" s="145" customFormat="1" x14ac:dyDescent="0.2">
      <c r="A470" s="160">
        <v>463</v>
      </c>
      <c r="B470" s="144">
        <v>463035044</v>
      </c>
      <c r="C470" s="161" t="s">
        <v>57</v>
      </c>
      <c r="D470" s="144">
        <v>35</v>
      </c>
      <c r="E470" s="144">
        <v>44</v>
      </c>
      <c r="F470" s="161" t="s">
        <v>609</v>
      </c>
      <c r="G470" s="180" t="str">
        <f t="shared" si="77"/>
        <v/>
      </c>
      <c r="H470" s="181" t="str">
        <f t="shared" si="78"/>
        <v/>
      </c>
      <c r="I470" s="184">
        <v>1</v>
      </c>
      <c r="J470" s="176">
        <v>2</v>
      </c>
      <c r="K470" s="181">
        <f t="shared" si="83"/>
        <v>0.5</v>
      </c>
      <c r="L470" s="161"/>
      <c r="M470" s="187">
        <f t="shared" si="79"/>
        <v>0.81100000000000005</v>
      </c>
      <c r="N470" s="162">
        <f t="shared" si="80"/>
        <v>0.67620000000000002</v>
      </c>
      <c r="O470" s="188">
        <f t="shared" si="81"/>
        <v>12</v>
      </c>
      <c r="P470" s="161"/>
      <c r="Q470" s="192">
        <f t="shared" si="84"/>
        <v>0.81100000000000005</v>
      </c>
      <c r="R470" s="174">
        <f t="shared" si="85"/>
        <v>2</v>
      </c>
      <c r="S470" s="174">
        <f t="shared" si="86"/>
        <v>1</v>
      </c>
      <c r="T470" s="175" t="str">
        <f t="shared" si="82"/>
        <v>dist16</v>
      </c>
      <c r="U470" s="193">
        <f t="shared" si="87"/>
        <v>2</v>
      </c>
      <c r="V470" s="148"/>
      <c r="W470" s="148"/>
      <c r="X470" s="148"/>
      <c r="Y470" s="148"/>
      <c r="Z470" s="148"/>
      <c r="AA470" s="148"/>
      <c r="AB470" s="148"/>
      <c r="AC470" s="148"/>
      <c r="AD470" s="148"/>
      <c r="AE470" s="148"/>
      <c r="AF470" s="148"/>
      <c r="AG470" s="148"/>
      <c r="AH470" s="148"/>
      <c r="AI470" s="148"/>
    </row>
    <row r="471" spans="1:35" s="145" customFormat="1" x14ac:dyDescent="0.2">
      <c r="A471" s="160">
        <v>463</v>
      </c>
      <c r="B471" s="144">
        <v>463035133</v>
      </c>
      <c r="C471" s="161" t="s">
        <v>57</v>
      </c>
      <c r="D471" s="144">
        <v>35</v>
      </c>
      <c r="E471" s="144">
        <v>133</v>
      </c>
      <c r="F471" s="161" t="s">
        <v>698</v>
      </c>
      <c r="G471" s="180" t="str">
        <f t="shared" si="77"/>
        <v/>
      </c>
      <c r="H471" s="181" t="str">
        <f t="shared" si="78"/>
        <v/>
      </c>
      <c r="I471" s="184">
        <v>1</v>
      </c>
      <c r="J471" s="176">
        <v>1</v>
      </c>
      <c r="K471" s="181">
        <f t="shared" si="83"/>
        <v>1</v>
      </c>
      <c r="L471" s="161"/>
      <c r="M471" s="187">
        <f t="shared" si="79"/>
        <v>0.48459999999999998</v>
      </c>
      <c r="N471" s="162">
        <f t="shared" si="80"/>
        <v>0.37869999999999998</v>
      </c>
      <c r="O471" s="188">
        <f t="shared" si="81"/>
        <v>9</v>
      </c>
      <c r="P471" s="161"/>
      <c r="Q471" s="192">
        <f t="shared" si="84"/>
        <v>1</v>
      </c>
      <c r="R471" s="174">
        <f t="shared" si="85"/>
        <v>1</v>
      </c>
      <c r="S471" s="174">
        <f t="shared" si="86"/>
        <v>0</v>
      </c>
      <c r="T471" s="175" t="str">
        <f t="shared" si="82"/>
        <v>cha22</v>
      </c>
      <c r="U471" s="193">
        <f t="shared" si="87"/>
        <v>2</v>
      </c>
      <c r="V471" s="148"/>
      <c r="W471" s="148"/>
      <c r="X471" s="148"/>
      <c r="Y471" s="148"/>
      <c r="Z471" s="148"/>
      <c r="AA471" s="148"/>
      <c r="AB471" s="148"/>
      <c r="AC471" s="148"/>
      <c r="AD471" s="148"/>
      <c r="AE471" s="148"/>
      <c r="AF471" s="148"/>
      <c r="AG471" s="148"/>
      <c r="AH471" s="148"/>
      <c r="AI471" s="148"/>
    </row>
    <row r="472" spans="1:35" s="145" customFormat="1" x14ac:dyDescent="0.2">
      <c r="A472" s="160">
        <v>463</v>
      </c>
      <c r="B472" s="144">
        <v>463035165</v>
      </c>
      <c r="C472" s="161" t="s">
        <v>57</v>
      </c>
      <c r="D472" s="144">
        <v>35</v>
      </c>
      <c r="E472" s="144">
        <v>165</v>
      </c>
      <c r="F472" s="161" t="s">
        <v>731</v>
      </c>
      <c r="G472" s="180" t="str">
        <f t="shared" si="77"/>
        <v>yes</v>
      </c>
      <c r="H472" s="181">
        <f t="shared" si="78"/>
        <v>1</v>
      </c>
      <c r="I472" s="184">
        <v>2</v>
      </c>
      <c r="J472" s="176">
        <v>2</v>
      </c>
      <c r="K472" s="181">
        <f t="shared" si="83"/>
        <v>1</v>
      </c>
      <c r="L472" s="161"/>
      <c r="M472" s="187">
        <f t="shared" si="79"/>
        <v>0.59970000000000001</v>
      </c>
      <c r="N472" s="162">
        <f t="shared" si="80"/>
        <v>0.53300000000000003</v>
      </c>
      <c r="O472" s="188">
        <f t="shared" si="81"/>
        <v>10</v>
      </c>
      <c r="P472" s="161"/>
      <c r="Q472" s="192">
        <f t="shared" si="84"/>
        <v>1</v>
      </c>
      <c r="R472" s="174">
        <f t="shared" si="85"/>
        <v>2</v>
      </c>
      <c r="S472" s="174">
        <f t="shared" si="86"/>
        <v>0</v>
      </c>
      <c r="T472" s="175" t="str">
        <f t="shared" si="82"/>
        <v>cha16</v>
      </c>
      <c r="U472" s="193">
        <f t="shared" si="87"/>
        <v>1</v>
      </c>
      <c r="V472" s="148"/>
      <c r="W472" s="148"/>
      <c r="X472" s="148"/>
      <c r="Y472" s="148"/>
      <c r="Z472" s="148"/>
      <c r="AA472" s="148"/>
      <c r="AB472" s="148"/>
      <c r="AC472" s="148"/>
      <c r="AD472" s="148"/>
      <c r="AE472" s="148"/>
      <c r="AF472" s="148"/>
      <c r="AG472" s="148"/>
      <c r="AH472" s="148"/>
      <c r="AI472" s="148"/>
    </row>
    <row r="473" spans="1:35" s="145" customFormat="1" x14ac:dyDescent="0.2">
      <c r="A473" s="160">
        <v>463</v>
      </c>
      <c r="B473" s="144">
        <v>463035207</v>
      </c>
      <c r="C473" s="161" t="s">
        <v>57</v>
      </c>
      <c r="D473" s="144">
        <v>35</v>
      </c>
      <c r="E473" s="144">
        <v>207</v>
      </c>
      <c r="F473" s="161" t="s">
        <v>773</v>
      </c>
      <c r="G473" s="180" t="str">
        <f t="shared" si="77"/>
        <v/>
      </c>
      <c r="H473" s="181" t="str">
        <f t="shared" si="78"/>
        <v/>
      </c>
      <c r="I473" s="184">
        <v>1</v>
      </c>
      <c r="J473" s="176">
        <v>1</v>
      </c>
      <c r="K473" s="181">
        <f t="shared" si="83"/>
        <v>1</v>
      </c>
      <c r="L473" s="161"/>
      <c r="M473" s="187">
        <f t="shared" si="79"/>
        <v>0.12820000000000001</v>
      </c>
      <c r="N473" s="162">
        <f t="shared" si="80"/>
        <v>0.11609999999999999</v>
      </c>
      <c r="O473" s="188">
        <f t="shared" si="81"/>
        <v>3</v>
      </c>
      <c r="P473" s="161"/>
      <c r="Q473" s="192">
        <f t="shared" si="84"/>
        <v>1</v>
      </c>
      <c r="R473" s="174">
        <f t="shared" si="85"/>
        <v>1</v>
      </c>
      <c r="S473" s="174">
        <f t="shared" si="86"/>
        <v>0</v>
      </c>
      <c r="T473" s="175" t="str">
        <f t="shared" si="82"/>
        <v>cha22</v>
      </c>
      <c r="U473" s="193">
        <f t="shared" si="87"/>
        <v>3</v>
      </c>
      <c r="V473" s="148"/>
      <c r="W473" s="148"/>
      <c r="X473" s="148"/>
      <c r="Y473" s="148"/>
      <c r="Z473" s="148"/>
      <c r="AA473" s="148"/>
      <c r="AB473" s="148"/>
      <c r="AC473" s="148"/>
      <c r="AD473" s="148"/>
      <c r="AE473" s="148"/>
      <c r="AF473" s="148"/>
      <c r="AG473" s="148"/>
      <c r="AH473" s="148"/>
      <c r="AI473" s="148"/>
    </row>
    <row r="474" spans="1:35" s="145" customFormat="1" x14ac:dyDescent="0.2">
      <c r="A474" s="160">
        <v>463</v>
      </c>
      <c r="B474" s="144">
        <v>463035220</v>
      </c>
      <c r="C474" s="161" t="s">
        <v>57</v>
      </c>
      <c r="D474" s="144">
        <v>35</v>
      </c>
      <c r="E474" s="144">
        <v>220</v>
      </c>
      <c r="F474" s="161" t="s">
        <v>786</v>
      </c>
      <c r="G474" s="180" t="str">
        <f t="shared" si="77"/>
        <v/>
      </c>
      <c r="H474" s="181" t="str">
        <f t="shared" si="78"/>
        <v/>
      </c>
      <c r="I474" s="184">
        <v>1</v>
      </c>
      <c r="J474" s="176">
        <v>2</v>
      </c>
      <c r="K474" s="181">
        <f t="shared" si="83"/>
        <v>0.5</v>
      </c>
      <c r="L474" s="161"/>
      <c r="M474" s="187">
        <f t="shared" si="79"/>
        <v>0.29039999999999999</v>
      </c>
      <c r="N474" s="162">
        <f t="shared" si="80"/>
        <v>0.31969999999999998</v>
      </c>
      <c r="O474" s="188">
        <f t="shared" si="81"/>
        <v>6</v>
      </c>
      <c r="P474" s="161"/>
      <c r="Q474" s="192">
        <f t="shared" si="84"/>
        <v>0.5</v>
      </c>
      <c r="R474" s="174">
        <f t="shared" si="85"/>
        <v>1</v>
      </c>
      <c r="S474" s="174">
        <f t="shared" si="86"/>
        <v>0</v>
      </c>
      <c r="T474" s="175" t="str">
        <f t="shared" si="82"/>
        <v>cha22</v>
      </c>
      <c r="U474" s="193">
        <f t="shared" si="87"/>
        <v>3</v>
      </c>
      <c r="V474" s="148"/>
      <c r="W474" s="148"/>
      <c r="X474" s="148"/>
      <c r="Y474" s="148"/>
      <c r="Z474" s="148"/>
      <c r="AA474" s="148"/>
      <c r="AB474" s="148"/>
      <c r="AC474" s="148"/>
      <c r="AD474" s="148"/>
      <c r="AE474" s="148"/>
      <c r="AF474" s="148"/>
      <c r="AG474" s="148"/>
      <c r="AH474" s="148"/>
      <c r="AI474" s="148"/>
    </row>
    <row r="475" spans="1:35" s="145" customFormat="1" x14ac:dyDescent="0.2">
      <c r="A475" s="160">
        <v>463</v>
      </c>
      <c r="B475" s="144">
        <v>463035243</v>
      </c>
      <c r="C475" s="161" t="s">
        <v>57</v>
      </c>
      <c r="D475" s="144">
        <v>35</v>
      </c>
      <c r="E475" s="144">
        <v>243</v>
      </c>
      <c r="F475" s="161" t="s">
        <v>809</v>
      </c>
      <c r="G475" s="180" t="str">
        <f t="shared" si="77"/>
        <v/>
      </c>
      <c r="H475" s="181" t="str">
        <f t="shared" si="78"/>
        <v/>
      </c>
      <c r="I475" s="184">
        <v>1</v>
      </c>
      <c r="J475" s="176">
        <v>1</v>
      </c>
      <c r="K475" s="181">
        <f t="shared" si="83"/>
        <v>1</v>
      </c>
      <c r="L475" s="161"/>
      <c r="M475" s="187">
        <f t="shared" si="79"/>
        <v>0.52959999999999996</v>
      </c>
      <c r="N475" s="162">
        <f t="shared" si="80"/>
        <v>0.42309999999999998</v>
      </c>
      <c r="O475" s="188">
        <f t="shared" si="81"/>
        <v>9</v>
      </c>
      <c r="P475" s="161"/>
      <c r="Q475" s="192">
        <f t="shared" si="84"/>
        <v>1</v>
      </c>
      <c r="R475" s="174">
        <f t="shared" si="85"/>
        <v>1</v>
      </c>
      <c r="S475" s="174">
        <f t="shared" si="86"/>
        <v>0</v>
      </c>
      <c r="T475" s="175" t="str">
        <f t="shared" si="82"/>
        <v>cha22</v>
      </c>
      <c r="U475" s="193">
        <f t="shared" si="87"/>
        <v>2</v>
      </c>
      <c r="V475" s="148"/>
      <c r="W475" s="148"/>
      <c r="X475" s="148"/>
      <c r="Y475" s="148"/>
      <c r="Z475" s="148"/>
      <c r="AA475" s="148"/>
      <c r="AB475" s="148"/>
      <c r="AC475" s="148"/>
      <c r="AD475" s="148"/>
      <c r="AE475" s="148"/>
      <c r="AF475" s="148"/>
      <c r="AG475" s="148"/>
      <c r="AH475" s="148"/>
      <c r="AI475" s="148"/>
    </row>
    <row r="476" spans="1:35" s="145" customFormat="1" x14ac:dyDescent="0.2">
      <c r="A476" s="160">
        <v>463</v>
      </c>
      <c r="B476" s="144">
        <v>463035244</v>
      </c>
      <c r="C476" s="161" t="s">
        <v>57</v>
      </c>
      <c r="D476" s="144">
        <v>35</v>
      </c>
      <c r="E476" s="144">
        <v>244</v>
      </c>
      <c r="F476" s="161" t="s">
        <v>810</v>
      </c>
      <c r="G476" s="180" t="str">
        <f t="shared" si="77"/>
        <v/>
      </c>
      <c r="H476" s="181" t="str">
        <f t="shared" si="78"/>
        <v/>
      </c>
      <c r="I476" s="184">
        <v>3</v>
      </c>
      <c r="J476" s="176">
        <v>5</v>
      </c>
      <c r="K476" s="181">
        <f t="shared" si="83"/>
        <v>0.6</v>
      </c>
      <c r="L476" s="161"/>
      <c r="M476" s="187">
        <f t="shared" si="79"/>
        <v>0.53569999999999995</v>
      </c>
      <c r="N476" s="162">
        <f t="shared" si="80"/>
        <v>0.53939999999999999</v>
      </c>
      <c r="O476" s="188">
        <f t="shared" si="81"/>
        <v>10</v>
      </c>
      <c r="P476" s="161"/>
      <c r="Q476" s="192">
        <f t="shared" si="84"/>
        <v>0.6</v>
      </c>
      <c r="R476" s="174">
        <f t="shared" si="85"/>
        <v>3</v>
      </c>
      <c r="S476" s="174">
        <f t="shared" si="86"/>
        <v>0</v>
      </c>
      <c r="T476" s="175" t="str">
        <f t="shared" si="82"/>
        <v>cha22</v>
      </c>
      <c r="U476" s="193">
        <f t="shared" si="87"/>
        <v>2</v>
      </c>
      <c r="V476" s="148"/>
      <c r="W476" s="148"/>
      <c r="X476" s="148"/>
      <c r="Y476" s="148"/>
      <c r="Z476" s="148"/>
      <c r="AA476" s="148"/>
      <c r="AB476" s="148"/>
      <c r="AC476" s="148"/>
      <c r="AD476" s="148"/>
      <c r="AE476" s="148"/>
      <c r="AF476" s="148"/>
      <c r="AG476" s="148"/>
      <c r="AH476" s="148"/>
      <c r="AI476" s="148"/>
    </row>
    <row r="477" spans="1:35" s="145" customFormat="1" x14ac:dyDescent="0.2">
      <c r="A477" s="160">
        <v>463</v>
      </c>
      <c r="B477" s="144">
        <v>463035285</v>
      </c>
      <c r="C477" s="161" t="s">
        <v>57</v>
      </c>
      <c r="D477" s="144">
        <v>35</v>
      </c>
      <c r="E477" s="144">
        <v>285</v>
      </c>
      <c r="F477" s="161" t="s">
        <v>851</v>
      </c>
      <c r="G477" s="180" t="str">
        <f t="shared" si="77"/>
        <v/>
      </c>
      <c r="H477" s="181" t="str">
        <f t="shared" si="78"/>
        <v/>
      </c>
      <c r="I477" s="184">
        <v>1</v>
      </c>
      <c r="J477" s="176">
        <v>2</v>
      </c>
      <c r="K477" s="181">
        <f t="shared" si="83"/>
        <v>0.5</v>
      </c>
      <c r="L477" s="161"/>
      <c r="M477" s="187">
        <f t="shared" si="79"/>
        <v>0.36309999999999998</v>
      </c>
      <c r="N477" s="162">
        <f t="shared" si="80"/>
        <v>0.39889999999999998</v>
      </c>
      <c r="O477" s="188">
        <f t="shared" si="81"/>
        <v>7</v>
      </c>
      <c r="P477" s="161"/>
      <c r="Q477" s="192">
        <f t="shared" si="84"/>
        <v>0.5</v>
      </c>
      <c r="R477" s="174">
        <f t="shared" si="85"/>
        <v>1</v>
      </c>
      <c r="S477" s="174">
        <f t="shared" si="86"/>
        <v>0</v>
      </c>
      <c r="T477" s="175" t="str">
        <f t="shared" si="82"/>
        <v>cha22</v>
      </c>
      <c r="U477" s="193">
        <f t="shared" si="87"/>
        <v>3</v>
      </c>
      <c r="V477" s="148"/>
      <c r="W477" s="148"/>
      <c r="X477" s="148"/>
      <c r="Y477" s="148"/>
      <c r="Z477" s="148"/>
      <c r="AA477" s="148"/>
      <c r="AB477" s="148"/>
      <c r="AC477" s="148"/>
      <c r="AD477" s="148"/>
      <c r="AE477" s="148"/>
      <c r="AF477" s="148"/>
      <c r="AG477" s="148"/>
      <c r="AH477" s="148"/>
      <c r="AI477" s="148"/>
    </row>
    <row r="478" spans="1:35" s="145" customFormat="1" x14ac:dyDescent="0.2">
      <c r="A478" s="160">
        <v>463</v>
      </c>
      <c r="B478" s="144">
        <v>463035293</v>
      </c>
      <c r="C478" s="161" t="s">
        <v>57</v>
      </c>
      <c r="D478" s="144">
        <v>35</v>
      </c>
      <c r="E478" s="144">
        <v>293</v>
      </c>
      <c r="F478" s="161" t="s">
        <v>859</v>
      </c>
      <c r="G478" s="180" t="str">
        <f t="shared" si="77"/>
        <v/>
      </c>
      <c r="H478" s="181" t="str">
        <f t="shared" si="78"/>
        <v/>
      </c>
      <c r="I478" s="184">
        <v>0</v>
      </c>
      <c r="J478" s="176">
        <v>2</v>
      </c>
      <c r="K478" s="181">
        <f t="shared" si="83"/>
        <v>0</v>
      </c>
      <c r="L478" s="161"/>
      <c r="M478" s="187">
        <f t="shared" si="79"/>
        <v>0.52780000000000005</v>
      </c>
      <c r="N478" s="162">
        <f t="shared" si="80"/>
        <v>0.52910000000000001</v>
      </c>
      <c r="O478" s="188">
        <f t="shared" si="81"/>
        <v>10</v>
      </c>
      <c r="P478" s="161"/>
      <c r="Q478" s="192">
        <f t="shared" si="84"/>
        <v>0.52910000000000001</v>
      </c>
      <c r="R478" s="174">
        <f t="shared" si="85"/>
        <v>1</v>
      </c>
      <c r="S478" s="174">
        <f t="shared" si="86"/>
        <v>1</v>
      </c>
      <c r="T478" s="175" t="str">
        <f t="shared" si="82"/>
        <v>dist22</v>
      </c>
      <c r="U478" s="193">
        <f t="shared" si="87"/>
        <v>2</v>
      </c>
      <c r="V478" s="148"/>
      <c r="W478" s="148"/>
      <c r="X478" s="148"/>
      <c r="Y478" s="148"/>
      <c r="Z478" s="148"/>
      <c r="AA478" s="148"/>
      <c r="AB478" s="148"/>
      <c r="AC478" s="148"/>
      <c r="AD478" s="148"/>
      <c r="AE478" s="148"/>
      <c r="AF478" s="148"/>
      <c r="AG478" s="148"/>
      <c r="AH478" s="148"/>
      <c r="AI478" s="148"/>
    </row>
    <row r="479" spans="1:35" s="145" customFormat="1" x14ac:dyDescent="0.2">
      <c r="A479" s="160">
        <v>463</v>
      </c>
      <c r="B479" s="144">
        <v>463035307</v>
      </c>
      <c r="C479" s="161" t="s">
        <v>57</v>
      </c>
      <c r="D479" s="144">
        <v>35</v>
      </c>
      <c r="E479" s="144">
        <v>307</v>
      </c>
      <c r="F479" s="161" t="s">
        <v>873</v>
      </c>
      <c r="G479" s="180" t="str">
        <f t="shared" si="77"/>
        <v/>
      </c>
      <c r="H479" s="181" t="str">
        <f t="shared" si="78"/>
        <v/>
      </c>
      <c r="I479" s="184">
        <v>2</v>
      </c>
      <c r="J479" s="176">
        <v>2</v>
      </c>
      <c r="K479" s="181">
        <f t="shared" si="83"/>
        <v>1</v>
      </c>
      <c r="L479" s="161"/>
      <c r="M479" s="187">
        <f t="shared" si="79"/>
        <v>0.16850000000000001</v>
      </c>
      <c r="N479" s="162">
        <f t="shared" si="80"/>
        <v>0.15</v>
      </c>
      <c r="O479" s="188">
        <f t="shared" si="81"/>
        <v>3</v>
      </c>
      <c r="P479" s="161"/>
      <c r="Q479" s="192">
        <f t="shared" si="84"/>
        <v>1</v>
      </c>
      <c r="R479" s="174">
        <f t="shared" si="85"/>
        <v>2</v>
      </c>
      <c r="S479" s="174">
        <f t="shared" si="86"/>
        <v>0</v>
      </c>
      <c r="T479" s="175" t="str">
        <f t="shared" si="82"/>
        <v>cha22</v>
      </c>
      <c r="U479" s="193">
        <f t="shared" si="87"/>
        <v>3</v>
      </c>
      <c r="V479" s="148"/>
      <c r="W479" s="148"/>
      <c r="X479" s="148"/>
      <c r="Y479" s="148"/>
      <c r="Z479" s="148"/>
      <c r="AA479" s="148"/>
      <c r="AB479" s="148"/>
      <c r="AC479" s="148"/>
      <c r="AD479" s="148"/>
      <c r="AE479" s="148"/>
      <c r="AF479" s="148"/>
      <c r="AG479" s="148"/>
      <c r="AH479" s="148"/>
      <c r="AI479" s="148"/>
    </row>
    <row r="480" spans="1:35" s="145" customFormat="1" x14ac:dyDescent="0.2">
      <c r="A480" s="160">
        <v>463</v>
      </c>
      <c r="B480" s="144">
        <v>463035336</v>
      </c>
      <c r="C480" s="161" t="s">
        <v>57</v>
      </c>
      <c r="D480" s="144">
        <v>35</v>
      </c>
      <c r="E480" s="144">
        <v>336</v>
      </c>
      <c r="F480" s="161" t="s">
        <v>902</v>
      </c>
      <c r="G480" s="180" t="str">
        <f t="shared" si="77"/>
        <v/>
      </c>
      <c r="H480" s="181" t="str">
        <f t="shared" si="78"/>
        <v/>
      </c>
      <c r="I480" s="184">
        <v>0</v>
      </c>
      <c r="J480" s="176">
        <v>2</v>
      </c>
      <c r="K480" s="181">
        <f t="shared" si="83"/>
        <v>0</v>
      </c>
      <c r="L480" s="161"/>
      <c r="M480" s="187">
        <f t="shared" si="79"/>
        <v>0.32319999999999999</v>
      </c>
      <c r="N480" s="162">
        <f t="shared" si="80"/>
        <v>0.35859999999999997</v>
      </c>
      <c r="O480" s="188">
        <f t="shared" si="81"/>
        <v>7</v>
      </c>
      <c r="P480" s="161"/>
      <c r="Q480" s="192">
        <f t="shared" si="84"/>
        <v>0</v>
      </c>
      <c r="R480" s="174">
        <f t="shared" si="85"/>
        <v>0</v>
      </c>
      <c r="S480" s="174">
        <f t="shared" si="86"/>
        <v>0</v>
      </c>
      <c r="T480" s="175" t="str">
        <f t="shared" si="82"/>
        <v>cha22</v>
      </c>
      <c r="U480" s="193">
        <f t="shared" si="87"/>
        <v>3</v>
      </c>
      <c r="V480" s="148"/>
      <c r="W480" s="148"/>
      <c r="X480" s="148"/>
      <c r="Y480" s="148"/>
      <c r="Z480" s="148"/>
      <c r="AA480" s="148"/>
      <c r="AB480" s="148"/>
      <c r="AC480" s="148"/>
      <c r="AD480" s="148"/>
      <c r="AE480" s="148"/>
      <c r="AF480" s="148"/>
      <c r="AG480" s="148"/>
      <c r="AH480" s="148"/>
      <c r="AI480" s="148"/>
    </row>
    <row r="481" spans="1:35" s="145" customFormat="1" x14ac:dyDescent="0.2">
      <c r="A481" s="160">
        <v>464</v>
      </c>
      <c r="B481" s="144">
        <v>464168030</v>
      </c>
      <c r="C481" s="161" t="s">
        <v>58</v>
      </c>
      <c r="D481" s="144">
        <v>168</v>
      </c>
      <c r="E481" s="144">
        <v>30</v>
      </c>
      <c r="F481" s="161" t="s">
        <v>595</v>
      </c>
      <c r="G481" s="180" t="str">
        <f t="shared" si="77"/>
        <v/>
      </c>
      <c r="H481" s="181" t="str">
        <f t="shared" si="78"/>
        <v/>
      </c>
      <c r="I481" s="184">
        <v>2</v>
      </c>
      <c r="J481" s="176">
        <v>3</v>
      </c>
      <c r="K481" s="181">
        <f t="shared" si="83"/>
        <v>0.66669999999999996</v>
      </c>
      <c r="L481" s="161"/>
      <c r="M481" s="187">
        <f t="shared" si="79"/>
        <v>0.27750000000000002</v>
      </c>
      <c r="N481" s="162">
        <f t="shared" si="80"/>
        <v>0.30630000000000002</v>
      </c>
      <c r="O481" s="188">
        <f t="shared" si="81"/>
        <v>6</v>
      </c>
      <c r="P481" s="161"/>
      <c r="Q481" s="192">
        <f t="shared" si="84"/>
        <v>0.66669999999999996</v>
      </c>
      <c r="R481" s="174">
        <f t="shared" si="85"/>
        <v>2</v>
      </c>
      <c r="S481" s="174">
        <f t="shared" si="86"/>
        <v>0</v>
      </c>
      <c r="T481" s="175" t="str">
        <f t="shared" si="82"/>
        <v>cha22</v>
      </c>
      <c r="U481" s="193">
        <f t="shared" si="87"/>
        <v>3</v>
      </c>
      <c r="V481" s="148"/>
      <c r="W481" s="148"/>
      <c r="X481" s="148"/>
      <c r="Y481" s="148"/>
      <c r="Z481" s="148"/>
      <c r="AA481" s="148"/>
      <c r="AB481" s="148"/>
      <c r="AC481" s="148"/>
      <c r="AD481" s="148"/>
      <c r="AE481" s="148"/>
      <c r="AF481" s="148"/>
      <c r="AG481" s="148"/>
      <c r="AH481" s="148"/>
      <c r="AI481" s="148"/>
    </row>
    <row r="482" spans="1:35" s="145" customFormat="1" x14ac:dyDescent="0.2">
      <c r="A482" s="160">
        <v>464</v>
      </c>
      <c r="B482" s="144">
        <v>464168163</v>
      </c>
      <c r="C482" s="161" t="s">
        <v>58</v>
      </c>
      <c r="D482" s="144">
        <v>168</v>
      </c>
      <c r="E482" s="144">
        <v>163</v>
      </c>
      <c r="F482" s="161" t="s">
        <v>729</v>
      </c>
      <c r="G482" s="180" t="str">
        <f t="shared" si="77"/>
        <v>yes</v>
      </c>
      <c r="H482" s="181">
        <f t="shared" si="78"/>
        <v>0.21429999999999999</v>
      </c>
      <c r="I482" s="184">
        <v>10</v>
      </c>
      <c r="J482" s="176">
        <v>22</v>
      </c>
      <c r="K482" s="181">
        <f t="shared" si="83"/>
        <v>0.45450000000000002</v>
      </c>
      <c r="L482" s="161"/>
      <c r="M482" s="187">
        <f t="shared" si="79"/>
        <v>0.80389999999999995</v>
      </c>
      <c r="N482" s="162">
        <f t="shared" si="80"/>
        <v>0.68</v>
      </c>
      <c r="O482" s="188">
        <f t="shared" si="81"/>
        <v>12</v>
      </c>
      <c r="P482" s="161"/>
      <c r="Q482" s="192">
        <f t="shared" si="84"/>
        <v>0.45450000000000002</v>
      </c>
      <c r="R482" s="174">
        <f t="shared" si="85"/>
        <v>10</v>
      </c>
      <c r="S482" s="174">
        <f t="shared" si="86"/>
        <v>0</v>
      </c>
      <c r="T482" s="175" t="str">
        <f t="shared" si="82"/>
        <v>cha22</v>
      </c>
      <c r="U482" s="193">
        <f t="shared" si="87"/>
        <v>1</v>
      </c>
      <c r="V482" s="148"/>
      <c r="W482" s="148"/>
      <c r="X482" s="148"/>
      <c r="Y482" s="148"/>
      <c r="Z482" s="148"/>
      <c r="AA482" s="148"/>
      <c r="AB482" s="148"/>
      <c r="AC482" s="148"/>
      <c r="AD482" s="148"/>
      <c r="AE482" s="148"/>
      <c r="AF482" s="148"/>
      <c r="AG482" s="148"/>
      <c r="AH482" s="148"/>
      <c r="AI482" s="148"/>
    </row>
    <row r="483" spans="1:35" s="145" customFormat="1" x14ac:dyDescent="0.2">
      <c r="A483" s="160">
        <v>464</v>
      </c>
      <c r="B483" s="144">
        <v>464168168</v>
      </c>
      <c r="C483" s="161" t="s">
        <v>58</v>
      </c>
      <c r="D483" s="144">
        <v>168</v>
      </c>
      <c r="E483" s="144">
        <v>168</v>
      </c>
      <c r="F483" s="161" t="s">
        <v>734</v>
      </c>
      <c r="G483" s="180" t="str">
        <f t="shared" si="77"/>
        <v>yes</v>
      </c>
      <c r="H483" s="181">
        <f t="shared" si="78"/>
        <v>4.2299999999999997E-2</v>
      </c>
      <c r="I483" s="184">
        <v>19</v>
      </c>
      <c r="J483" s="176">
        <v>113</v>
      </c>
      <c r="K483" s="181">
        <f t="shared" si="83"/>
        <v>0.1681</v>
      </c>
      <c r="L483" s="161"/>
      <c r="M483" s="187">
        <f t="shared" si="79"/>
        <v>0.1076</v>
      </c>
      <c r="N483" s="162">
        <f t="shared" si="80"/>
        <v>0.12520000000000001</v>
      </c>
      <c r="O483" s="188">
        <f t="shared" si="81"/>
        <v>3</v>
      </c>
      <c r="P483" s="161"/>
      <c r="Q483" s="192">
        <f t="shared" si="84"/>
        <v>0.1681</v>
      </c>
      <c r="R483" s="174">
        <f t="shared" si="85"/>
        <v>19</v>
      </c>
      <c r="S483" s="174">
        <f t="shared" si="86"/>
        <v>0</v>
      </c>
      <c r="T483" s="175" t="str">
        <f t="shared" si="82"/>
        <v>cha22</v>
      </c>
      <c r="U483" s="193">
        <f t="shared" si="87"/>
        <v>1</v>
      </c>
      <c r="V483" s="148"/>
      <c r="W483" s="148"/>
      <c r="X483" s="148"/>
      <c r="Y483" s="148"/>
      <c r="Z483" s="148"/>
      <c r="AA483" s="148"/>
      <c r="AB483" s="148"/>
      <c r="AC483" s="148"/>
      <c r="AD483" s="148"/>
      <c r="AE483" s="148"/>
      <c r="AF483" s="148"/>
      <c r="AG483" s="148"/>
      <c r="AH483" s="148"/>
      <c r="AI483" s="148"/>
    </row>
    <row r="484" spans="1:35" s="145" customFormat="1" x14ac:dyDescent="0.2">
      <c r="A484" s="160">
        <v>464</v>
      </c>
      <c r="B484" s="144">
        <v>464168196</v>
      </c>
      <c r="C484" s="161" t="s">
        <v>58</v>
      </c>
      <c r="D484" s="144">
        <v>168</v>
      </c>
      <c r="E484" s="144">
        <v>196</v>
      </c>
      <c r="F484" s="161" t="s">
        <v>762</v>
      </c>
      <c r="G484" s="180" t="str">
        <f t="shared" si="77"/>
        <v>yes</v>
      </c>
      <c r="H484" s="181">
        <f t="shared" si="78"/>
        <v>0</v>
      </c>
      <c r="I484" s="184">
        <v>0</v>
      </c>
      <c r="J484" s="176">
        <v>8</v>
      </c>
      <c r="K484" s="181">
        <f t="shared" si="83"/>
        <v>0</v>
      </c>
      <c r="L484" s="161"/>
      <c r="M484" s="187">
        <f t="shared" si="79"/>
        <v>4.2599999999999999E-2</v>
      </c>
      <c r="N484" s="162">
        <f t="shared" si="80"/>
        <v>0.13689999999999999</v>
      </c>
      <c r="O484" s="188">
        <f t="shared" si="81"/>
        <v>5</v>
      </c>
      <c r="P484" s="161"/>
      <c r="Q484" s="192">
        <f t="shared" si="84"/>
        <v>0</v>
      </c>
      <c r="R484" s="174">
        <f t="shared" si="85"/>
        <v>0</v>
      </c>
      <c r="S484" s="174">
        <f t="shared" si="86"/>
        <v>0</v>
      </c>
      <c r="T484" s="175" t="str">
        <f t="shared" si="82"/>
        <v>cha16</v>
      </c>
      <c r="U484" s="193">
        <f t="shared" si="87"/>
        <v>1</v>
      </c>
      <c r="V484" s="148"/>
      <c r="W484" s="148"/>
      <c r="X484" s="148"/>
      <c r="Y484" s="148"/>
      <c r="Z484" s="148"/>
      <c r="AA484" s="148"/>
      <c r="AB484" s="148"/>
      <c r="AC484" s="148"/>
      <c r="AD484" s="148"/>
      <c r="AE484" s="148"/>
      <c r="AF484" s="148"/>
      <c r="AG484" s="148"/>
      <c r="AH484" s="148"/>
      <c r="AI484" s="148"/>
    </row>
    <row r="485" spans="1:35" s="145" customFormat="1" x14ac:dyDescent="0.2">
      <c r="A485" s="160">
        <v>464</v>
      </c>
      <c r="B485" s="144">
        <v>464168229</v>
      </c>
      <c r="C485" s="161" t="s">
        <v>58</v>
      </c>
      <c r="D485" s="144">
        <v>168</v>
      </c>
      <c r="E485" s="144">
        <v>229</v>
      </c>
      <c r="F485" s="161" t="s">
        <v>795</v>
      </c>
      <c r="G485" s="180" t="str">
        <f t="shared" si="77"/>
        <v>yes</v>
      </c>
      <c r="H485" s="181">
        <f t="shared" si="78"/>
        <v>0.4</v>
      </c>
      <c r="I485" s="184">
        <v>2</v>
      </c>
      <c r="J485" s="176">
        <v>5</v>
      </c>
      <c r="K485" s="181">
        <f t="shared" si="83"/>
        <v>0.4</v>
      </c>
      <c r="L485" s="161"/>
      <c r="M485" s="187">
        <f t="shared" si="79"/>
        <v>0.371</v>
      </c>
      <c r="N485" s="162">
        <f t="shared" si="80"/>
        <v>0.40410000000000001</v>
      </c>
      <c r="O485" s="188">
        <f t="shared" si="81"/>
        <v>7</v>
      </c>
      <c r="P485" s="161"/>
      <c r="Q485" s="192">
        <f t="shared" si="84"/>
        <v>0.4</v>
      </c>
      <c r="R485" s="174">
        <f t="shared" si="85"/>
        <v>2</v>
      </c>
      <c r="S485" s="174">
        <f t="shared" si="86"/>
        <v>0</v>
      </c>
      <c r="T485" s="175" t="str">
        <f t="shared" si="82"/>
        <v>cha16</v>
      </c>
      <c r="U485" s="193">
        <f t="shared" si="87"/>
        <v>1</v>
      </c>
      <c r="V485" s="148"/>
      <c r="W485" s="148"/>
      <c r="X485" s="148"/>
      <c r="Y485" s="148"/>
      <c r="Z485" s="148"/>
      <c r="AA485" s="148"/>
      <c r="AB485" s="148"/>
      <c r="AC485" s="148"/>
      <c r="AD485" s="148"/>
      <c r="AE485" s="148"/>
      <c r="AF485" s="148"/>
      <c r="AG485" s="148"/>
      <c r="AH485" s="148"/>
      <c r="AI485" s="148"/>
    </row>
    <row r="486" spans="1:35" s="145" customFormat="1" x14ac:dyDescent="0.2">
      <c r="A486" s="160">
        <v>464</v>
      </c>
      <c r="B486" s="144">
        <v>464168248</v>
      </c>
      <c r="C486" s="161" t="s">
        <v>58</v>
      </c>
      <c r="D486" s="144">
        <v>168</v>
      </c>
      <c r="E486" s="144">
        <v>248</v>
      </c>
      <c r="F486" s="161" t="s">
        <v>814</v>
      </c>
      <c r="G486" s="180" t="str">
        <f t="shared" si="77"/>
        <v/>
      </c>
      <c r="H486" s="181" t="str">
        <f t="shared" si="78"/>
        <v/>
      </c>
      <c r="I486" s="184">
        <v>0</v>
      </c>
      <c r="J486" s="176">
        <v>1</v>
      </c>
      <c r="K486" s="181">
        <f t="shared" si="83"/>
        <v>0</v>
      </c>
      <c r="L486" s="161"/>
      <c r="M486" s="187">
        <f t="shared" si="79"/>
        <v>0.78469999999999995</v>
      </c>
      <c r="N486" s="162">
        <f t="shared" si="80"/>
        <v>0.58950000000000002</v>
      </c>
      <c r="O486" s="188">
        <f t="shared" si="81"/>
        <v>12</v>
      </c>
      <c r="P486" s="161"/>
      <c r="Q486" s="192">
        <f t="shared" si="84"/>
        <v>0.78469999999999995</v>
      </c>
      <c r="R486" s="174">
        <f t="shared" si="85"/>
        <v>1</v>
      </c>
      <c r="S486" s="174">
        <f t="shared" si="86"/>
        <v>1</v>
      </c>
      <c r="T486" s="175" t="str">
        <f t="shared" si="82"/>
        <v>dist16</v>
      </c>
      <c r="U486" s="193">
        <f t="shared" si="87"/>
        <v>2</v>
      </c>
      <c r="V486" s="148"/>
      <c r="W486" s="148"/>
      <c r="X486" s="148"/>
      <c r="Y486" s="148"/>
      <c r="Z486" s="148"/>
      <c r="AA486" s="148"/>
      <c r="AB486" s="148"/>
      <c r="AC486" s="148"/>
      <c r="AD486" s="148"/>
      <c r="AE486" s="148"/>
      <c r="AF486" s="148"/>
      <c r="AG486" s="148"/>
      <c r="AH486" s="148"/>
      <c r="AI486" s="148"/>
    </row>
    <row r="487" spans="1:35" s="145" customFormat="1" x14ac:dyDescent="0.2">
      <c r="A487" s="160">
        <v>464</v>
      </c>
      <c r="B487" s="144">
        <v>464168258</v>
      </c>
      <c r="C487" s="161" t="s">
        <v>58</v>
      </c>
      <c r="D487" s="144">
        <v>168</v>
      </c>
      <c r="E487" s="144">
        <v>258</v>
      </c>
      <c r="F487" s="161" t="s">
        <v>824</v>
      </c>
      <c r="G487" s="180" t="str">
        <f t="shared" si="77"/>
        <v>yes</v>
      </c>
      <c r="H487" s="181">
        <f t="shared" si="78"/>
        <v>0.25</v>
      </c>
      <c r="I487" s="184">
        <v>3</v>
      </c>
      <c r="J487" s="176">
        <v>11</v>
      </c>
      <c r="K487" s="181">
        <f t="shared" si="83"/>
        <v>0.2727</v>
      </c>
      <c r="L487" s="161"/>
      <c r="M487" s="187">
        <f t="shared" si="79"/>
        <v>0.57420000000000004</v>
      </c>
      <c r="N487" s="162">
        <f t="shared" si="80"/>
        <v>0.55500000000000005</v>
      </c>
      <c r="O487" s="188">
        <f t="shared" si="81"/>
        <v>10</v>
      </c>
      <c r="P487" s="161"/>
      <c r="Q487" s="192">
        <f t="shared" si="84"/>
        <v>0.2727</v>
      </c>
      <c r="R487" s="174">
        <f t="shared" si="85"/>
        <v>3</v>
      </c>
      <c r="S487" s="174">
        <f t="shared" si="86"/>
        <v>0</v>
      </c>
      <c r="T487" s="175" t="str">
        <f t="shared" si="82"/>
        <v>cha22</v>
      </c>
      <c r="U487" s="193">
        <f t="shared" si="87"/>
        <v>1</v>
      </c>
      <c r="V487" s="148"/>
      <c r="W487" s="148"/>
      <c r="X487" s="148"/>
      <c r="Y487" s="148"/>
      <c r="Z487" s="148"/>
      <c r="AA487" s="148"/>
      <c r="AB487" s="148"/>
      <c r="AC487" s="148"/>
      <c r="AD487" s="148"/>
      <c r="AE487" s="148"/>
      <c r="AF487" s="148"/>
      <c r="AG487" s="148"/>
      <c r="AH487" s="148"/>
      <c r="AI487" s="148"/>
    </row>
    <row r="488" spans="1:35" s="145" customFormat="1" x14ac:dyDescent="0.2">
      <c r="A488" s="160">
        <v>464</v>
      </c>
      <c r="B488" s="144">
        <v>464168262</v>
      </c>
      <c r="C488" s="161" t="s">
        <v>58</v>
      </c>
      <c r="D488" s="144">
        <v>168</v>
      </c>
      <c r="E488" s="144">
        <v>262</v>
      </c>
      <c r="F488" s="161" t="s">
        <v>828</v>
      </c>
      <c r="G488" s="180" t="str">
        <f t="shared" si="77"/>
        <v>yes</v>
      </c>
      <c r="H488" s="181">
        <f t="shared" si="78"/>
        <v>0</v>
      </c>
      <c r="I488" s="184">
        <v>1</v>
      </c>
      <c r="J488" s="176">
        <v>3</v>
      </c>
      <c r="K488" s="181">
        <f t="shared" si="83"/>
        <v>0.33329999999999999</v>
      </c>
      <c r="L488" s="161"/>
      <c r="M488" s="187">
        <f t="shared" si="79"/>
        <v>0.32079999999999997</v>
      </c>
      <c r="N488" s="162">
        <f t="shared" si="80"/>
        <v>0.38129999999999997</v>
      </c>
      <c r="O488" s="188">
        <f t="shared" si="81"/>
        <v>7</v>
      </c>
      <c r="P488" s="161"/>
      <c r="Q488" s="192">
        <f t="shared" si="84"/>
        <v>0.33329999999999999</v>
      </c>
      <c r="R488" s="174">
        <f t="shared" si="85"/>
        <v>1</v>
      </c>
      <c r="S488" s="174">
        <f t="shared" si="86"/>
        <v>0</v>
      </c>
      <c r="T488" s="175" t="str">
        <f t="shared" si="82"/>
        <v>cha22</v>
      </c>
      <c r="U488" s="193">
        <f t="shared" si="87"/>
        <v>1</v>
      </c>
      <c r="V488" s="148"/>
      <c r="W488" s="148"/>
      <c r="X488" s="148"/>
      <c r="Y488" s="148"/>
      <c r="Z488" s="148"/>
      <c r="AA488" s="148"/>
      <c r="AB488" s="148"/>
      <c r="AC488" s="148"/>
      <c r="AD488" s="148"/>
      <c r="AE488" s="148"/>
      <c r="AF488" s="148"/>
      <c r="AG488" s="148"/>
      <c r="AH488" s="148"/>
      <c r="AI488" s="148"/>
    </row>
    <row r="489" spans="1:35" s="145" customFormat="1" x14ac:dyDescent="0.2">
      <c r="A489" s="160">
        <v>464</v>
      </c>
      <c r="B489" s="144">
        <v>464168291</v>
      </c>
      <c r="C489" s="161" t="s">
        <v>58</v>
      </c>
      <c r="D489" s="144">
        <v>168</v>
      </c>
      <c r="E489" s="144">
        <v>291</v>
      </c>
      <c r="F489" s="161" t="s">
        <v>857</v>
      </c>
      <c r="G489" s="180" t="str">
        <f t="shared" si="77"/>
        <v>yes</v>
      </c>
      <c r="H489" s="181">
        <f t="shared" si="78"/>
        <v>0</v>
      </c>
      <c r="I489" s="184">
        <v>5</v>
      </c>
      <c r="J489" s="176">
        <v>42</v>
      </c>
      <c r="K489" s="181">
        <f t="shared" si="83"/>
        <v>0.11899999999999999</v>
      </c>
      <c r="L489" s="161"/>
      <c r="M489" s="187">
        <f t="shared" si="79"/>
        <v>0.18210000000000001</v>
      </c>
      <c r="N489" s="162">
        <f t="shared" si="80"/>
        <v>0.2162</v>
      </c>
      <c r="O489" s="188">
        <f t="shared" si="81"/>
        <v>4</v>
      </c>
      <c r="P489" s="161"/>
      <c r="Q489" s="192">
        <f t="shared" si="84"/>
        <v>0.11899999999999999</v>
      </c>
      <c r="R489" s="174">
        <f t="shared" si="85"/>
        <v>5</v>
      </c>
      <c r="S489" s="174">
        <f t="shared" si="86"/>
        <v>0</v>
      </c>
      <c r="T489" s="175" t="str">
        <f t="shared" si="82"/>
        <v>cha22</v>
      </c>
      <c r="U489" s="193">
        <f t="shared" si="87"/>
        <v>1</v>
      </c>
      <c r="V489" s="148"/>
      <c r="W489" s="148"/>
      <c r="X489" s="148"/>
      <c r="Y489" s="148"/>
      <c r="Z489" s="148"/>
      <c r="AA489" s="148"/>
      <c r="AB489" s="148"/>
      <c r="AC489" s="148"/>
      <c r="AD489" s="148"/>
      <c r="AE489" s="148"/>
      <c r="AF489" s="148"/>
      <c r="AG489" s="148"/>
      <c r="AH489" s="148"/>
      <c r="AI489" s="148"/>
    </row>
    <row r="490" spans="1:35" s="145" customFormat="1" x14ac:dyDescent="0.2">
      <c r="A490" s="160">
        <v>466</v>
      </c>
      <c r="B490" s="144">
        <v>466700096</v>
      </c>
      <c r="C490" s="161" t="s">
        <v>59</v>
      </c>
      <c r="D490" s="144">
        <v>700</v>
      </c>
      <c r="E490" s="144">
        <v>96</v>
      </c>
      <c r="F490" s="161" t="s">
        <v>662</v>
      </c>
      <c r="G490" s="180" t="str">
        <f t="shared" si="77"/>
        <v>yes</v>
      </c>
      <c r="H490" s="181">
        <f t="shared" si="78"/>
        <v>0</v>
      </c>
      <c r="I490" s="184">
        <v>1</v>
      </c>
      <c r="J490" s="176">
        <v>1</v>
      </c>
      <c r="K490" s="181">
        <f t="shared" si="83"/>
        <v>1</v>
      </c>
      <c r="L490" s="161"/>
      <c r="M490" s="187">
        <f t="shared" si="79"/>
        <v>0.30969999999999998</v>
      </c>
      <c r="N490" s="162">
        <f t="shared" si="80"/>
        <v>0.36220000000000002</v>
      </c>
      <c r="O490" s="188">
        <f t="shared" si="81"/>
        <v>6</v>
      </c>
      <c r="P490" s="161"/>
      <c r="Q490" s="192">
        <f t="shared" si="84"/>
        <v>1</v>
      </c>
      <c r="R490" s="174">
        <f t="shared" si="85"/>
        <v>1</v>
      </c>
      <c r="S490" s="174">
        <f t="shared" si="86"/>
        <v>0</v>
      </c>
      <c r="T490" s="175" t="str">
        <f t="shared" si="82"/>
        <v>cha22</v>
      </c>
      <c r="U490" s="193">
        <f t="shared" si="87"/>
        <v>1</v>
      </c>
      <c r="V490" s="148"/>
      <c r="W490" s="148"/>
      <c r="X490" s="148"/>
      <c r="Y490" s="148"/>
      <c r="Z490" s="148"/>
      <c r="AA490" s="148"/>
      <c r="AB490" s="148"/>
      <c r="AC490" s="148"/>
      <c r="AD490" s="148"/>
      <c r="AE490" s="148"/>
      <c r="AF490" s="148"/>
      <c r="AG490" s="148"/>
      <c r="AH490" s="148"/>
      <c r="AI490" s="148"/>
    </row>
    <row r="491" spans="1:35" s="145" customFormat="1" x14ac:dyDescent="0.2">
      <c r="A491" s="160">
        <v>466</v>
      </c>
      <c r="B491" s="144">
        <v>466700700</v>
      </c>
      <c r="C491" s="161" t="s">
        <v>59</v>
      </c>
      <c r="D491" s="144">
        <v>700</v>
      </c>
      <c r="E491" s="144">
        <v>700</v>
      </c>
      <c r="F491" s="161" t="s">
        <v>947</v>
      </c>
      <c r="G491" s="180" t="str">
        <f t="shared" si="77"/>
        <v>yes</v>
      </c>
      <c r="H491" s="181">
        <f t="shared" si="78"/>
        <v>0.4</v>
      </c>
      <c r="I491" s="184">
        <v>17</v>
      </c>
      <c r="J491" s="176">
        <v>34</v>
      </c>
      <c r="K491" s="181">
        <f t="shared" si="83"/>
        <v>0.5</v>
      </c>
      <c r="L491" s="161"/>
      <c r="M491" s="187">
        <f t="shared" si="79"/>
        <v>0.2137</v>
      </c>
      <c r="N491" s="162">
        <f t="shared" si="80"/>
        <v>0.3745</v>
      </c>
      <c r="O491" s="188">
        <f t="shared" si="81"/>
        <v>7</v>
      </c>
      <c r="P491" s="161"/>
      <c r="Q491" s="192">
        <f t="shared" si="84"/>
        <v>0.5</v>
      </c>
      <c r="R491" s="174">
        <f t="shared" si="85"/>
        <v>17</v>
      </c>
      <c r="S491" s="174">
        <f t="shared" si="86"/>
        <v>0</v>
      </c>
      <c r="T491" s="175" t="str">
        <f t="shared" si="82"/>
        <v>cha22</v>
      </c>
      <c r="U491" s="193">
        <f t="shared" si="87"/>
        <v>1</v>
      </c>
      <c r="V491" s="148"/>
      <c r="W491" s="148"/>
      <c r="X491" s="148"/>
      <c r="Y491" s="148"/>
      <c r="Z491" s="148"/>
      <c r="AA491" s="148"/>
      <c r="AB491" s="148"/>
      <c r="AC491" s="148"/>
      <c r="AD491" s="148"/>
      <c r="AE491" s="148"/>
      <c r="AF491" s="148"/>
      <c r="AG491" s="148"/>
      <c r="AH491" s="148"/>
      <c r="AI491" s="148"/>
    </row>
    <row r="492" spans="1:35" s="145" customFormat="1" x14ac:dyDescent="0.2">
      <c r="A492" s="160">
        <v>466</v>
      </c>
      <c r="B492" s="144">
        <v>466774089</v>
      </c>
      <c r="C492" s="161" t="s">
        <v>59</v>
      </c>
      <c r="D492" s="144">
        <v>774</v>
      </c>
      <c r="E492" s="144">
        <v>89</v>
      </c>
      <c r="F492" s="161" t="s">
        <v>655</v>
      </c>
      <c r="G492" s="180" t="str">
        <f t="shared" si="77"/>
        <v>yes</v>
      </c>
      <c r="H492" s="181">
        <f t="shared" si="78"/>
        <v>0.25</v>
      </c>
      <c r="I492" s="184">
        <v>15</v>
      </c>
      <c r="J492" s="176">
        <v>27</v>
      </c>
      <c r="K492" s="181">
        <f t="shared" si="83"/>
        <v>0.55559999999999998</v>
      </c>
      <c r="L492" s="161"/>
      <c r="M492" s="187">
        <f t="shared" si="79"/>
        <v>0.33</v>
      </c>
      <c r="N492" s="162">
        <f t="shared" si="80"/>
        <v>0.4299</v>
      </c>
      <c r="O492" s="188">
        <f t="shared" si="81"/>
        <v>8</v>
      </c>
      <c r="P492" s="161"/>
      <c r="Q492" s="192">
        <f t="shared" si="84"/>
        <v>0.55559999999999998</v>
      </c>
      <c r="R492" s="174">
        <f t="shared" si="85"/>
        <v>15</v>
      </c>
      <c r="S492" s="174">
        <f t="shared" si="86"/>
        <v>0</v>
      </c>
      <c r="T492" s="175" t="str">
        <f t="shared" si="82"/>
        <v>cha22</v>
      </c>
      <c r="U492" s="193">
        <f t="shared" si="87"/>
        <v>1</v>
      </c>
      <c r="V492" s="148"/>
      <c r="W492" s="148"/>
      <c r="X492" s="148"/>
      <c r="Y492" s="148"/>
      <c r="Z492" s="148"/>
      <c r="AA492" s="148"/>
      <c r="AB492" s="148"/>
      <c r="AC492" s="148"/>
      <c r="AD492" s="148"/>
      <c r="AE492" s="148"/>
      <c r="AF492" s="148"/>
      <c r="AG492" s="148"/>
      <c r="AH492" s="148"/>
      <c r="AI492" s="148"/>
    </row>
    <row r="493" spans="1:35" s="145" customFormat="1" x14ac:dyDescent="0.2">
      <c r="A493" s="160">
        <v>466</v>
      </c>
      <c r="B493" s="144">
        <v>466774096</v>
      </c>
      <c r="C493" s="161" t="s">
        <v>59</v>
      </c>
      <c r="D493" s="144">
        <v>774</v>
      </c>
      <c r="E493" s="144">
        <v>96</v>
      </c>
      <c r="F493" s="161" t="s">
        <v>662</v>
      </c>
      <c r="G493" s="180" t="str">
        <f t="shared" si="77"/>
        <v>yes</v>
      </c>
      <c r="H493" s="181">
        <f t="shared" si="78"/>
        <v>0</v>
      </c>
      <c r="I493" s="184">
        <v>3</v>
      </c>
      <c r="J493" s="176">
        <v>9</v>
      </c>
      <c r="K493" s="181">
        <f t="shared" si="83"/>
        <v>0.33329999999999999</v>
      </c>
      <c r="L493" s="161"/>
      <c r="M493" s="187">
        <f t="shared" si="79"/>
        <v>0.30969999999999998</v>
      </c>
      <c r="N493" s="162">
        <f t="shared" si="80"/>
        <v>0.36220000000000002</v>
      </c>
      <c r="O493" s="188">
        <f t="shared" si="81"/>
        <v>6</v>
      </c>
      <c r="P493" s="161"/>
      <c r="Q493" s="192">
        <f t="shared" si="84"/>
        <v>0.33329999999999999</v>
      </c>
      <c r="R493" s="174">
        <f t="shared" si="85"/>
        <v>3</v>
      </c>
      <c r="S493" s="174">
        <f t="shared" si="86"/>
        <v>0</v>
      </c>
      <c r="T493" s="175" t="str">
        <f t="shared" si="82"/>
        <v>cha22</v>
      </c>
      <c r="U493" s="193">
        <f t="shared" si="87"/>
        <v>1</v>
      </c>
      <c r="V493" s="148"/>
      <c r="W493" s="148"/>
      <c r="X493" s="148"/>
      <c r="Y493" s="148"/>
      <c r="Z493" s="148"/>
      <c r="AA493" s="148"/>
      <c r="AB493" s="148"/>
      <c r="AC493" s="148"/>
      <c r="AD493" s="148"/>
      <c r="AE493" s="148"/>
      <c r="AF493" s="148"/>
      <c r="AG493" s="148"/>
      <c r="AH493" s="148"/>
      <c r="AI493" s="148"/>
    </row>
    <row r="494" spans="1:35" s="145" customFormat="1" x14ac:dyDescent="0.2">
      <c r="A494" s="160">
        <v>466</v>
      </c>
      <c r="B494" s="144">
        <v>466774221</v>
      </c>
      <c r="C494" s="161" t="s">
        <v>59</v>
      </c>
      <c r="D494" s="144">
        <v>774</v>
      </c>
      <c r="E494" s="144">
        <v>221</v>
      </c>
      <c r="F494" s="161" t="s">
        <v>787</v>
      </c>
      <c r="G494" s="180" t="str">
        <f t="shared" si="77"/>
        <v>yes</v>
      </c>
      <c r="H494" s="181">
        <f t="shared" si="78"/>
        <v>0.31030000000000002</v>
      </c>
      <c r="I494" s="184">
        <v>18</v>
      </c>
      <c r="J494" s="176">
        <v>31</v>
      </c>
      <c r="K494" s="181">
        <f t="shared" si="83"/>
        <v>0.5806</v>
      </c>
      <c r="L494" s="161"/>
      <c r="M494" s="187">
        <f t="shared" si="79"/>
        <v>0.37330000000000002</v>
      </c>
      <c r="N494" s="162">
        <f t="shared" si="80"/>
        <v>0.38579999999999998</v>
      </c>
      <c r="O494" s="188">
        <f t="shared" si="81"/>
        <v>7</v>
      </c>
      <c r="P494" s="161"/>
      <c r="Q494" s="192">
        <f t="shared" si="84"/>
        <v>0.5806</v>
      </c>
      <c r="R494" s="174">
        <f t="shared" si="85"/>
        <v>18</v>
      </c>
      <c r="S494" s="174">
        <f t="shared" si="86"/>
        <v>0</v>
      </c>
      <c r="T494" s="175" t="str">
        <f t="shared" si="82"/>
        <v>cha22</v>
      </c>
      <c r="U494" s="193">
        <f t="shared" si="87"/>
        <v>1</v>
      </c>
      <c r="V494" s="148"/>
      <c r="W494" s="148"/>
      <c r="X494" s="148"/>
      <c r="Y494" s="148"/>
      <c r="Z494" s="148"/>
      <c r="AA494" s="148"/>
      <c r="AB494" s="148"/>
      <c r="AC494" s="148"/>
      <c r="AD494" s="148"/>
      <c r="AE494" s="148"/>
      <c r="AF494" s="148"/>
      <c r="AG494" s="148"/>
      <c r="AH494" s="148"/>
      <c r="AI494" s="148"/>
    </row>
    <row r="495" spans="1:35" s="145" customFormat="1" x14ac:dyDescent="0.2">
      <c r="A495" s="160">
        <v>466</v>
      </c>
      <c r="B495" s="144">
        <v>466774296</v>
      </c>
      <c r="C495" s="161" t="s">
        <v>59</v>
      </c>
      <c r="D495" s="144">
        <v>774</v>
      </c>
      <c r="E495" s="144">
        <v>296</v>
      </c>
      <c r="F495" s="161" t="s">
        <v>862</v>
      </c>
      <c r="G495" s="180" t="str">
        <f t="shared" si="77"/>
        <v>yes</v>
      </c>
      <c r="H495" s="181">
        <f t="shared" si="78"/>
        <v>0.17649999999999999</v>
      </c>
      <c r="I495" s="184">
        <v>13</v>
      </c>
      <c r="J495" s="176">
        <v>31</v>
      </c>
      <c r="K495" s="181">
        <f t="shared" si="83"/>
        <v>0.4194</v>
      </c>
      <c r="L495" s="161"/>
      <c r="M495" s="187">
        <f t="shared" si="79"/>
        <v>0.35449999999999998</v>
      </c>
      <c r="N495" s="162">
        <f t="shared" si="80"/>
        <v>0.41110000000000002</v>
      </c>
      <c r="O495" s="188">
        <f t="shared" si="81"/>
        <v>8</v>
      </c>
      <c r="P495" s="161"/>
      <c r="Q495" s="192">
        <f t="shared" si="84"/>
        <v>0.4194</v>
      </c>
      <c r="R495" s="174">
        <f t="shared" si="85"/>
        <v>13</v>
      </c>
      <c r="S495" s="174">
        <f t="shared" si="86"/>
        <v>0</v>
      </c>
      <c r="T495" s="175" t="str">
        <f t="shared" si="82"/>
        <v>cha22</v>
      </c>
      <c r="U495" s="193">
        <f t="shared" si="87"/>
        <v>1</v>
      </c>
      <c r="V495" s="148"/>
      <c r="W495" s="148"/>
      <c r="X495" s="148"/>
      <c r="Y495" s="148"/>
      <c r="Z495" s="148"/>
      <c r="AA495" s="148"/>
      <c r="AB495" s="148"/>
      <c r="AC495" s="148"/>
      <c r="AD495" s="148"/>
      <c r="AE495" s="148"/>
      <c r="AF495" s="148"/>
      <c r="AG495" s="148"/>
      <c r="AH495" s="148"/>
      <c r="AI495" s="148"/>
    </row>
    <row r="496" spans="1:35" s="145" customFormat="1" x14ac:dyDescent="0.2">
      <c r="A496" s="160">
        <v>466</v>
      </c>
      <c r="B496" s="144">
        <v>466774774</v>
      </c>
      <c r="C496" s="161" t="s">
        <v>59</v>
      </c>
      <c r="D496" s="144">
        <v>774</v>
      </c>
      <c r="E496" s="144">
        <v>774</v>
      </c>
      <c r="F496" s="161" t="s">
        <v>514</v>
      </c>
      <c r="G496" s="180" t="str">
        <f t="shared" si="77"/>
        <v>yes</v>
      </c>
      <c r="H496" s="181">
        <f t="shared" si="78"/>
        <v>0.25</v>
      </c>
      <c r="I496" s="184">
        <v>16</v>
      </c>
      <c r="J496" s="176">
        <v>43</v>
      </c>
      <c r="K496" s="181">
        <f t="shared" si="83"/>
        <v>0.37209999999999999</v>
      </c>
      <c r="L496" s="161"/>
      <c r="M496" s="187">
        <f t="shared" si="79"/>
        <v>0.21920000000000001</v>
      </c>
      <c r="N496" s="162">
        <f t="shared" si="80"/>
        <v>0.33079999999999998</v>
      </c>
      <c r="O496" s="188">
        <f t="shared" si="81"/>
        <v>5</v>
      </c>
      <c r="P496" s="161"/>
      <c r="Q496" s="192">
        <f t="shared" si="84"/>
        <v>0.37209999999999999</v>
      </c>
      <c r="R496" s="174">
        <f t="shared" si="85"/>
        <v>16</v>
      </c>
      <c r="S496" s="174">
        <f t="shared" si="86"/>
        <v>0</v>
      </c>
      <c r="T496" s="175" t="str">
        <f t="shared" si="82"/>
        <v>cha22</v>
      </c>
      <c r="U496" s="193">
        <f t="shared" si="87"/>
        <v>1</v>
      </c>
      <c r="V496" s="148"/>
      <c r="W496" s="148"/>
      <c r="X496" s="148"/>
      <c r="Y496" s="148"/>
      <c r="Z496" s="148"/>
      <c r="AA496" s="148"/>
      <c r="AB496" s="148"/>
      <c r="AC496" s="148"/>
      <c r="AD496" s="148"/>
      <c r="AE496" s="148"/>
      <c r="AF496" s="148"/>
      <c r="AG496" s="148"/>
      <c r="AH496" s="148"/>
      <c r="AI496" s="148"/>
    </row>
    <row r="497" spans="1:35" s="145" customFormat="1" x14ac:dyDescent="0.2">
      <c r="A497" s="160">
        <v>469</v>
      </c>
      <c r="B497" s="144">
        <v>469035018</v>
      </c>
      <c r="C497" s="161" t="s">
        <v>60</v>
      </c>
      <c r="D497" s="144">
        <v>35</v>
      </c>
      <c r="E497" s="144">
        <v>18</v>
      </c>
      <c r="F497" s="161" t="s">
        <v>581</v>
      </c>
      <c r="G497" s="180" t="str">
        <f t="shared" si="77"/>
        <v/>
      </c>
      <c r="H497" s="181" t="str">
        <f t="shared" si="78"/>
        <v/>
      </c>
      <c r="I497" s="184">
        <v>2</v>
      </c>
      <c r="J497" s="176">
        <v>2</v>
      </c>
      <c r="K497" s="181">
        <f t="shared" si="83"/>
        <v>1</v>
      </c>
      <c r="L497" s="161"/>
      <c r="M497" s="187">
        <f t="shared" si="79"/>
        <v>0.48959999999999998</v>
      </c>
      <c r="N497" s="162">
        <f t="shared" si="80"/>
        <v>0.48930000000000001</v>
      </c>
      <c r="O497" s="188">
        <f t="shared" si="81"/>
        <v>7</v>
      </c>
      <c r="P497" s="161"/>
      <c r="Q497" s="192">
        <f t="shared" si="84"/>
        <v>1</v>
      </c>
      <c r="R497" s="174">
        <f t="shared" si="85"/>
        <v>2</v>
      </c>
      <c r="S497" s="174">
        <f t="shared" si="86"/>
        <v>0</v>
      </c>
      <c r="T497" s="175" t="str">
        <f t="shared" si="82"/>
        <v>cha22</v>
      </c>
      <c r="U497" s="193">
        <f t="shared" si="87"/>
        <v>3</v>
      </c>
      <c r="V497" s="148"/>
      <c r="W497" s="148"/>
      <c r="X497" s="148"/>
      <c r="Y497" s="148"/>
      <c r="Z497" s="148"/>
      <c r="AA497" s="148"/>
      <c r="AB497" s="148"/>
      <c r="AC497" s="148"/>
      <c r="AD497" s="148"/>
      <c r="AE497" s="148"/>
      <c r="AF497" s="148"/>
      <c r="AG497" s="148"/>
      <c r="AH497" s="148"/>
      <c r="AI497" s="148"/>
    </row>
    <row r="498" spans="1:35" s="145" customFormat="1" x14ac:dyDescent="0.2">
      <c r="A498" s="160">
        <v>469</v>
      </c>
      <c r="B498" s="144">
        <v>469035035</v>
      </c>
      <c r="C498" s="161" t="s">
        <v>60</v>
      </c>
      <c r="D498" s="144">
        <v>35</v>
      </c>
      <c r="E498" s="144">
        <v>35</v>
      </c>
      <c r="F498" s="161" t="s">
        <v>600</v>
      </c>
      <c r="G498" s="180" t="str">
        <f t="shared" si="77"/>
        <v>yes</v>
      </c>
      <c r="H498" s="181">
        <f t="shared" si="78"/>
        <v>0.8014</v>
      </c>
      <c r="I498" s="184">
        <v>863</v>
      </c>
      <c r="J498" s="176">
        <v>1167</v>
      </c>
      <c r="K498" s="181">
        <f t="shared" si="83"/>
        <v>0.73950000000000005</v>
      </c>
      <c r="L498" s="161"/>
      <c r="M498" s="187">
        <f t="shared" si="79"/>
        <v>0.77190000000000003</v>
      </c>
      <c r="N498" s="162">
        <f t="shared" si="80"/>
        <v>0.66790000000000005</v>
      </c>
      <c r="O498" s="188">
        <f t="shared" si="81"/>
        <v>11</v>
      </c>
      <c r="P498" s="161"/>
      <c r="Q498" s="192">
        <f t="shared" si="84"/>
        <v>0.8014</v>
      </c>
      <c r="R498" s="174">
        <f t="shared" si="85"/>
        <v>935</v>
      </c>
      <c r="S498" s="174">
        <f t="shared" si="86"/>
        <v>72</v>
      </c>
      <c r="T498" s="175" t="str">
        <f t="shared" si="82"/>
        <v>cha16</v>
      </c>
      <c r="U498" s="193">
        <f t="shared" si="87"/>
        <v>1</v>
      </c>
      <c r="V498" s="148"/>
      <c r="W498" s="148"/>
      <c r="X498" s="148"/>
      <c r="Y498" s="148"/>
      <c r="Z498" s="148"/>
      <c r="AA498" s="148"/>
      <c r="AB498" s="148"/>
      <c r="AC498" s="148"/>
      <c r="AD498" s="148"/>
      <c r="AE498" s="148"/>
      <c r="AF498" s="148"/>
      <c r="AG498" s="148"/>
      <c r="AH498" s="148"/>
      <c r="AI498" s="148"/>
    </row>
    <row r="499" spans="1:35" s="145" customFormat="1" x14ac:dyDescent="0.2">
      <c r="A499" s="160">
        <v>469</v>
      </c>
      <c r="B499" s="144">
        <v>469035044</v>
      </c>
      <c r="C499" s="161" t="s">
        <v>60</v>
      </c>
      <c r="D499" s="144">
        <v>35</v>
      </c>
      <c r="E499" s="144">
        <v>44</v>
      </c>
      <c r="F499" s="161" t="s">
        <v>609</v>
      </c>
      <c r="G499" s="180" t="str">
        <f t="shared" si="77"/>
        <v>yes</v>
      </c>
      <c r="H499" s="181">
        <f t="shared" si="78"/>
        <v>1</v>
      </c>
      <c r="I499" s="184">
        <v>1</v>
      </c>
      <c r="J499" s="176">
        <v>4</v>
      </c>
      <c r="K499" s="181">
        <f t="shared" si="83"/>
        <v>0.25</v>
      </c>
      <c r="L499" s="161"/>
      <c r="M499" s="187">
        <f t="shared" si="79"/>
        <v>0.81100000000000005</v>
      </c>
      <c r="N499" s="162">
        <f t="shared" si="80"/>
        <v>0.67620000000000002</v>
      </c>
      <c r="O499" s="188">
        <f t="shared" si="81"/>
        <v>12</v>
      </c>
      <c r="P499" s="161"/>
      <c r="Q499" s="192">
        <f t="shared" si="84"/>
        <v>1</v>
      </c>
      <c r="R499" s="174">
        <f t="shared" si="85"/>
        <v>4</v>
      </c>
      <c r="S499" s="174">
        <f t="shared" si="86"/>
        <v>3</v>
      </c>
      <c r="T499" s="175" t="str">
        <f t="shared" si="82"/>
        <v>cha16</v>
      </c>
      <c r="U499" s="193">
        <f t="shared" si="87"/>
        <v>1</v>
      </c>
      <c r="V499" s="148"/>
      <c r="W499" s="148"/>
      <c r="X499" s="148"/>
      <c r="Y499" s="148"/>
      <c r="Z499" s="148"/>
      <c r="AA499" s="148"/>
      <c r="AB499" s="148"/>
      <c r="AC499" s="148"/>
      <c r="AD499" s="148"/>
      <c r="AE499" s="148"/>
      <c r="AF499" s="148"/>
      <c r="AG499" s="148"/>
      <c r="AH499" s="148"/>
      <c r="AI499" s="148"/>
    </row>
    <row r="500" spans="1:35" s="145" customFormat="1" x14ac:dyDescent="0.2">
      <c r="A500" s="160">
        <v>469</v>
      </c>
      <c r="B500" s="144">
        <v>469035073</v>
      </c>
      <c r="C500" s="161" t="s">
        <v>60</v>
      </c>
      <c r="D500" s="144">
        <v>35</v>
      </c>
      <c r="E500" s="144">
        <v>73</v>
      </c>
      <c r="F500" s="161" t="s">
        <v>639</v>
      </c>
      <c r="G500" s="180" t="str">
        <f t="shared" si="77"/>
        <v/>
      </c>
      <c r="H500" s="181" t="str">
        <f t="shared" si="78"/>
        <v/>
      </c>
      <c r="I500" s="184">
        <v>1</v>
      </c>
      <c r="J500" s="176">
        <v>1</v>
      </c>
      <c r="K500" s="181">
        <f t="shared" si="83"/>
        <v>1</v>
      </c>
      <c r="L500" s="161"/>
      <c r="M500" s="187">
        <f t="shared" si="79"/>
        <v>0.28010000000000002</v>
      </c>
      <c r="N500" s="162">
        <f t="shared" si="80"/>
        <v>0.27179999999999999</v>
      </c>
      <c r="O500" s="188">
        <f t="shared" si="81"/>
        <v>5</v>
      </c>
      <c r="P500" s="161"/>
      <c r="Q500" s="192">
        <f t="shared" si="84"/>
        <v>1</v>
      </c>
      <c r="R500" s="174">
        <f t="shared" si="85"/>
        <v>1</v>
      </c>
      <c r="S500" s="174">
        <f t="shared" si="86"/>
        <v>0</v>
      </c>
      <c r="T500" s="175" t="str">
        <f t="shared" si="82"/>
        <v>cha22</v>
      </c>
      <c r="U500" s="193">
        <f t="shared" si="87"/>
        <v>3</v>
      </c>
      <c r="V500" s="148"/>
      <c r="W500" s="148"/>
      <c r="X500" s="148"/>
      <c r="Y500" s="148"/>
      <c r="Z500" s="148"/>
      <c r="AA500" s="148"/>
      <c r="AB500" s="148"/>
      <c r="AC500" s="148"/>
      <c r="AD500" s="148"/>
      <c r="AE500" s="148"/>
      <c r="AF500" s="148"/>
      <c r="AG500" s="148"/>
      <c r="AH500" s="148"/>
      <c r="AI500" s="148"/>
    </row>
    <row r="501" spans="1:35" s="145" customFormat="1" x14ac:dyDescent="0.2">
      <c r="A501" s="160">
        <v>469</v>
      </c>
      <c r="B501" s="144">
        <v>469035165</v>
      </c>
      <c r="C501" s="161" t="s">
        <v>60</v>
      </c>
      <c r="D501" s="144">
        <v>35</v>
      </c>
      <c r="E501" s="144">
        <v>165</v>
      </c>
      <c r="F501" s="161" t="s">
        <v>731</v>
      </c>
      <c r="G501" s="180" t="str">
        <f t="shared" si="77"/>
        <v/>
      </c>
      <c r="H501" s="181" t="str">
        <f t="shared" si="78"/>
        <v/>
      </c>
      <c r="I501" s="184">
        <v>1</v>
      </c>
      <c r="J501" s="176">
        <v>1</v>
      </c>
      <c r="K501" s="181">
        <f t="shared" si="83"/>
        <v>1</v>
      </c>
      <c r="L501" s="161"/>
      <c r="M501" s="187">
        <f t="shared" si="79"/>
        <v>0.59970000000000001</v>
      </c>
      <c r="N501" s="162">
        <f t="shared" si="80"/>
        <v>0.53300000000000003</v>
      </c>
      <c r="O501" s="188">
        <f t="shared" si="81"/>
        <v>10</v>
      </c>
      <c r="P501" s="161"/>
      <c r="Q501" s="192">
        <f t="shared" si="84"/>
        <v>1</v>
      </c>
      <c r="R501" s="174">
        <f t="shared" si="85"/>
        <v>1</v>
      </c>
      <c r="S501" s="174">
        <f t="shared" si="86"/>
        <v>0</v>
      </c>
      <c r="T501" s="175" t="str">
        <f t="shared" si="82"/>
        <v>cha22</v>
      </c>
      <c r="U501" s="193">
        <f t="shared" si="87"/>
        <v>2</v>
      </c>
      <c r="V501" s="148"/>
      <c r="W501" s="148"/>
      <c r="X501" s="148"/>
      <c r="Y501" s="148"/>
      <c r="Z501" s="148"/>
      <c r="AA501" s="148"/>
      <c r="AB501" s="148"/>
      <c r="AC501" s="148"/>
      <c r="AD501" s="148"/>
      <c r="AE501" s="148"/>
      <c r="AF501" s="148"/>
      <c r="AG501" s="148"/>
      <c r="AH501" s="148"/>
      <c r="AI501" s="148"/>
    </row>
    <row r="502" spans="1:35" s="145" customFormat="1" x14ac:dyDescent="0.2">
      <c r="A502" s="160">
        <v>469</v>
      </c>
      <c r="B502" s="144">
        <v>469035189</v>
      </c>
      <c r="C502" s="161" t="s">
        <v>60</v>
      </c>
      <c r="D502" s="144">
        <v>35</v>
      </c>
      <c r="E502" s="144">
        <v>189</v>
      </c>
      <c r="F502" s="161" t="s">
        <v>755</v>
      </c>
      <c r="G502" s="180" t="str">
        <f t="shared" si="77"/>
        <v/>
      </c>
      <c r="H502" s="181" t="str">
        <f t="shared" si="78"/>
        <v/>
      </c>
      <c r="I502" s="184">
        <v>1</v>
      </c>
      <c r="J502" s="176">
        <v>1</v>
      </c>
      <c r="K502" s="181">
        <f t="shared" si="83"/>
        <v>1</v>
      </c>
      <c r="L502" s="161"/>
      <c r="M502" s="187">
        <f t="shared" si="79"/>
        <v>0.129</v>
      </c>
      <c r="N502" s="162">
        <f t="shared" si="80"/>
        <v>0.1263</v>
      </c>
      <c r="O502" s="188">
        <f t="shared" si="81"/>
        <v>3</v>
      </c>
      <c r="P502" s="161"/>
      <c r="Q502" s="192">
        <f t="shared" si="84"/>
        <v>1</v>
      </c>
      <c r="R502" s="174">
        <f t="shared" si="85"/>
        <v>1</v>
      </c>
      <c r="S502" s="174">
        <f t="shared" si="86"/>
        <v>0</v>
      </c>
      <c r="T502" s="175" t="str">
        <f t="shared" si="82"/>
        <v>cha22</v>
      </c>
      <c r="U502" s="193">
        <f t="shared" si="87"/>
        <v>3</v>
      </c>
      <c r="V502" s="148"/>
      <c r="W502" s="148"/>
      <c r="X502" s="148"/>
      <c r="Y502" s="148"/>
      <c r="Z502" s="148"/>
      <c r="AA502" s="148"/>
      <c r="AB502" s="148"/>
      <c r="AC502" s="148"/>
      <c r="AD502" s="148"/>
      <c r="AE502" s="148"/>
      <c r="AF502" s="148"/>
      <c r="AG502" s="148"/>
      <c r="AH502" s="148"/>
      <c r="AI502" s="148"/>
    </row>
    <row r="503" spans="1:35" s="145" customFormat="1" x14ac:dyDescent="0.2">
      <c r="A503" s="160">
        <v>469</v>
      </c>
      <c r="B503" s="144">
        <v>469035207</v>
      </c>
      <c r="C503" s="161" t="s">
        <v>60</v>
      </c>
      <c r="D503" s="144">
        <v>35</v>
      </c>
      <c r="E503" s="144">
        <v>207</v>
      </c>
      <c r="F503" s="161" t="s">
        <v>773</v>
      </c>
      <c r="G503" s="180" t="str">
        <f t="shared" si="77"/>
        <v/>
      </c>
      <c r="H503" s="181" t="str">
        <f t="shared" si="78"/>
        <v/>
      </c>
      <c r="I503" s="184">
        <v>1</v>
      </c>
      <c r="J503" s="176">
        <v>1</v>
      </c>
      <c r="K503" s="181">
        <f t="shared" si="83"/>
        <v>1</v>
      </c>
      <c r="L503" s="161"/>
      <c r="M503" s="187">
        <f t="shared" si="79"/>
        <v>0.12820000000000001</v>
      </c>
      <c r="N503" s="162">
        <f t="shared" si="80"/>
        <v>0.11609999999999999</v>
      </c>
      <c r="O503" s="188">
        <f t="shared" si="81"/>
        <v>3</v>
      </c>
      <c r="P503" s="161"/>
      <c r="Q503" s="192">
        <f t="shared" si="84"/>
        <v>1</v>
      </c>
      <c r="R503" s="174">
        <f t="shared" si="85"/>
        <v>1</v>
      </c>
      <c r="S503" s="174">
        <f t="shared" si="86"/>
        <v>0</v>
      </c>
      <c r="T503" s="175" t="str">
        <f t="shared" si="82"/>
        <v>cha22</v>
      </c>
      <c r="U503" s="193">
        <f t="shared" si="87"/>
        <v>3</v>
      </c>
      <c r="V503" s="148"/>
      <c r="W503" s="148"/>
      <c r="X503" s="148"/>
      <c r="Y503" s="148"/>
      <c r="Z503" s="148"/>
      <c r="AA503" s="148"/>
      <c r="AB503" s="148"/>
      <c r="AC503" s="148"/>
      <c r="AD503" s="148"/>
      <c r="AE503" s="148"/>
      <c r="AF503" s="148"/>
      <c r="AG503" s="148"/>
      <c r="AH503" s="148"/>
      <c r="AI503" s="148"/>
    </row>
    <row r="504" spans="1:35" s="145" customFormat="1" x14ac:dyDescent="0.2">
      <c r="A504" s="160">
        <v>469</v>
      </c>
      <c r="B504" s="144">
        <v>469035220</v>
      </c>
      <c r="C504" s="161" t="s">
        <v>60</v>
      </c>
      <c r="D504" s="144">
        <v>35</v>
      </c>
      <c r="E504" s="144">
        <v>220</v>
      </c>
      <c r="F504" s="161" t="s">
        <v>786</v>
      </c>
      <c r="G504" s="180" t="str">
        <f t="shared" si="77"/>
        <v/>
      </c>
      <c r="H504" s="181" t="str">
        <f t="shared" si="78"/>
        <v/>
      </c>
      <c r="I504" s="184">
        <v>1</v>
      </c>
      <c r="J504" s="176">
        <v>1</v>
      </c>
      <c r="K504" s="181">
        <f t="shared" si="83"/>
        <v>1</v>
      </c>
      <c r="L504" s="161"/>
      <c r="M504" s="187">
        <f t="shared" si="79"/>
        <v>0.29039999999999999</v>
      </c>
      <c r="N504" s="162">
        <f t="shared" si="80"/>
        <v>0.31969999999999998</v>
      </c>
      <c r="O504" s="188">
        <f t="shared" si="81"/>
        <v>6</v>
      </c>
      <c r="P504" s="161"/>
      <c r="Q504" s="192">
        <f t="shared" si="84"/>
        <v>1</v>
      </c>
      <c r="R504" s="174">
        <f t="shared" si="85"/>
        <v>1</v>
      </c>
      <c r="S504" s="174">
        <f t="shared" si="86"/>
        <v>0</v>
      </c>
      <c r="T504" s="175" t="str">
        <f t="shared" si="82"/>
        <v>cha22</v>
      </c>
      <c r="U504" s="193">
        <f t="shared" si="87"/>
        <v>3</v>
      </c>
      <c r="V504" s="148"/>
      <c r="W504" s="148"/>
      <c r="X504" s="148"/>
      <c r="Y504" s="148"/>
      <c r="Z504" s="148"/>
      <c r="AA504" s="148"/>
      <c r="AB504" s="148"/>
      <c r="AC504" s="148"/>
      <c r="AD504" s="148"/>
      <c r="AE504" s="148"/>
      <c r="AF504" s="148"/>
      <c r="AG504" s="148"/>
      <c r="AH504" s="148"/>
      <c r="AI504" s="148"/>
    </row>
    <row r="505" spans="1:35" s="145" customFormat="1" x14ac:dyDescent="0.2">
      <c r="A505" s="160">
        <v>469</v>
      </c>
      <c r="B505" s="144">
        <v>469035244</v>
      </c>
      <c r="C505" s="161" t="s">
        <v>60</v>
      </c>
      <c r="D505" s="144">
        <v>35</v>
      </c>
      <c r="E505" s="144">
        <v>244</v>
      </c>
      <c r="F505" s="161" t="s">
        <v>810</v>
      </c>
      <c r="G505" s="180" t="str">
        <f t="shared" si="77"/>
        <v/>
      </c>
      <c r="H505" s="181" t="str">
        <f t="shared" si="78"/>
        <v/>
      </c>
      <c r="I505" s="184">
        <v>5</v>
      </c>
      <c r="J505" s="176">
        <v>8</v>
      </c>
      <c r="K505" s="181">
        <f t="shared" si="83"/>
        <v>0.625</v>
      </c>
      <c r="L505" s="161"/>
      <c r="M505" s="187">
        <f t="shared" si="79"/>
        <v>0.53569999999999995</v>
      </c>
      <c r="N505" s="162">
        <f t="shared" si="80"/>
        <v>0.53939999999999999</v>
      </c>
      <c r="O505" s="188">
        <f t="shared" si="81"/>
        <v>10</v>
      </c>
      <c r="P505" s="161"/>
      <c r="Q505" s="192">
        <f t="shared" si="84"/>
        <v>0.625</v>
      </c>
      <c r="R505" s="174">
        <f t="shared" si="85"/>
        <v>5</v>
      </c>
      <c r="S505" s="174">
        <f t="shared" si="86"/>
        <v>0</v>
      </c>
      <c r="T505" s="175" t="str">
        <f t="shared" si="82"/>
        <v>cha22</v>
      </c>
      <c r="U505" s="193">
        <f t="shared" si="87"/>
        <v>2</v>
      </c>
      <c r="V505" s="148"/>
      <c r="W505" s="148"/>
      <c r="X505" s="148"/>
      <c r="Y505" s="148"/>
      <c r="Z505" s="148"/>
      <c r="AA505" s="148"/>
      <c r="AB505" s="148"/>
      <c r="AC505" s="148"/>
      <c r="AD505" s="148"/>
      <c r="AE505" s="148"/>
      <c r="AF505" s="148"/>
      <c r="AG505" s="148"/>
      <c r="AH505" s="148"/>
      <c r="AI505" s="148"/>
    </row>
    <row r="506" spans="1:35" s="145" customFormat="1" x14ac:dyDescent="0.2">
      <c r="A506" s="160">
        <v>469</v>
      </c>
      <c r="B506" s="144">
        <v>469035293</v>
      </c>
      <c r="C506" s="161" t="s">
        <v>60</v>
      </c>
      <c r="D506" s="144">
        <v>35</v>
      </c>
      <c r="E506" s="144">
        <v>293</v>
      </c>
      <c r="F506" s="161" t="s">
        <v>859</v>
      </c>
      <c r="G506" s="180" t="str">
        <f t="shared" si="77"/>
        <v/>
      </c>
      <c r="H506" s="181" t="str">
        <f t="shared" si="78"/>
        <v/>
      </c>
      <c r="I506" s="184">
        <v>1</v>
      </c>
      <c r="J506" s="176">
        <v>1</v>
      </c>
      <c r="K506" s="181">
        <f t="shared" si="83"/>
        <v>1</v>
      </c>
      <c r="L506" s="161"/>
      <c r="M506" s="187">
        <f t="shared" si="79"/>
        <v>0.52780000000000005</v>
      </c>
      <c r="N506" s="162">
        <f t="shared" si="80"/>
        <v>0.52910000000000001</v>
      </c>
      <c r="O506" s="188">
        <f t="shared" si="81"/>
        <v>10</v>
      </c>
      <c r="P506" s="161"/>
      <c r="Q506" s="192">
        <f t="shared" si="84"/>
        <v>1</v>
      </c>
      <c r="R506" s="174">
        <f t="shared" si="85"/>
        <v>1</v>
      </c>
      <c r="S506" s="174">
        <f t="shared" si="86"/>
        <v>0</v>
      </c>
      <c r="T506" s="175" t="str">
        <f t="shared" si="82"/>
        <v>cha22</v>
      </c>
      <c r="U506" s="193">
        <f t="shared" si="87"/>
        <v>2</v>
      </c>
      <c r="V506" s="148"/>
      <c r="W506" s="148"/>
      <c r="X506" s="148"/>
      <c r="Y506" s="148"/>
      <c r="Z506" s="148"/>
      <c r="AA506" s="148"/>
      <c r="AB506" s="148"/>
      <c r="AC506" s="148"/>
      <c r="AD506" s="148"/>
      <c r="AE506" s="148"/>
      <c r="AF506" s="148"/>
      <c r="AG506" s="148"/>
      <c r="AH506" s="148"/>
      <c r="AI506" s="148"/>
    </row>
    <row r="507" spans="1:35" s="145" customFormat="1" x14ac:dyDescent="0.2">
      <c r="A507" s="160">
        <v>470</v>
      </c>
      <c r="B507" s="144">
        <v>470165009</v>
      </c>
      <c r="C507" s="161" t="s">
        <v>61</v>
      </c>
      <c r="D507" s="144">
        <v>165</v>
      </c>
      <c r="E507" s="144">
        <v>9</v>
      </c>
      <c r="F507" s="161" t="s">
        <v>572</v>
      </c>
      <c r="G507" s="180" t="str">
        <f t="shared" si="77"/>
        <v/>
      </c>
      <c r="H507" s="181" t="str">
        <f t="shared" si="78"/>
        <v/>
      </c>
      <c r="I507" s="184">
        <v>0</v>
      </c>
      <c r="J507" s="176">
        <v>4</v>
      </c>
      <c r="K507" s="181">
        <f t="shared" si="83"/>
        <v>0</v>
      </c>
      <c r="L507" s="161"/>
      <c r="M507" s="187">
        <f t="shared" si="79"/>
        <v>7.5800000000000006E-2</v>
      </c>
      <c r="N507" s="162">
        <f t="shared" si="80"/>
        <v>0.1075</v>
      </c>
      <c r="O507" s="188">
        <f t="shared" si="81"/>
        <v>2</v>
      </c>
      <c r="P507" s="161"/>
      <c r="Q507" s="192">
        <f t="shared" si="84"/>
        <v>0</v>
      </c>
      <c r="R507" s="174">
        <f t="shared" si="85"/>
        <v>0</v>
      </c>
      <c r="S507" s="174">
        <f t="shared" si="86"/>
        <v>0</v>
      </c>
      <c r="T507" s="175" t="str">
        <f t="shared" si="82"/>
        <v>cha22</v>
      </c>
      <c r="U507" s="193">
        <f t="shared" si="87"/>
        <v>3</v>
      </c>
      <c r="V507" s="148"/>
      <c r="W507" s="148"/>
      <c r="X507" s="148"/>
      <c r="Y507" s="148"/>
      <c r="Z507" s="148"/>
      <c r="AA507" s="148"/>
      <c r="AB507" s="148"/>
      <c r="AC507" s="148"/>
      <c r="AD507" s="148"/>
      <c r="AE507" s="148"/>
      <c r="AF507" s="148"/>
      <c r="AG507" s="148"/>
      <c r="AH507" s="148"/>
      <c r="AI507" s="148"/>
    </row>
    <row r="508" spans="1:35" s="145" customFormat="1" x14ac:dyDescent="0.2">
      <c r="A508" s="160">
        <v>470</v>
      </c>
      <c r="B508" s="144">
        <v>470165010</v>
      </c>
      <c r="C508" s="161" t="s">
        <v>61</v>
      </c>
      <c r="D508" s="144">
        <v>165</v>
      </c>
      <c r="E508" s="144">
        <v>10</v>
      </c>
      <c r="F508" s="161" t="s">
        <v>573</v>
      </c>
      <c r="G508" s="180" t="str">
        <f t="shared" si="77"/>
        <v/>
      </c>
      <c r="H508" s="181" t="str">
        <f t="shared" si="78"/>
        <v/>
      </c>
      <c r="I508" s="184">
        <v>0</v>
      </c>
      <c r="J508" s="176">
        <v>1</v>
      </c>
      <c r="K508" s="181">
        <f t="shared" si="83"/>
        <v>0</v>
      </c>
      <c r="L508" s="161"/>
      <c r="M508" s="187">
        <f t="shared" si="79"/>
        <v>0.11360000000000001</v>
      </c>
      <c r="N508" s="162">
        <f t="shared" si="80"/>
        <v>9.9000000000000005E-2</v>
      </c>
      <c r="O508" s="188">
        <f t="shared" si="81"/>
        <v>2</v>
      </c>
      <c r="P508" s="161"/>
      <c r="Q508" s="192">
        <f t="shared" si="84"/>
        <v>0</v>
      </c>
      <c r="R508" s="174">
        <f t="shared" si="85"/>
        <v>0</v>
      </c>
      <c r="S508" s="174">
        <f t="shared" si="86"/>
        <v>0</v>
      </c>
      <c r="T508" s="175" t="str">
        <f t="shared" si="82"/>
        <v>cha22</v>
      </c>
      <c r="U508" s="193">
        <f t="shared" si="87"/>
        <v>3</v>
      </c>
      <c r="V508" s="148"/>
      <c r="W508" s="148"/>
      <c r="X508" s="148"/>
      <c r="Y508" s="148"/>
      <c r="Z508" s="148"/>
      <c r="AA508" s="148"/>
      <c r="AB508" s="148"/>
      <c r="AC508" s="148"/>
      <c r="AD508" s="148"/>
      <c r="AE508" s="148"/>
      <c r="AF508" s="148"/>
      <c r="AG508" s="148"/>
      <c r="AH508" s="148"/>
      <c r="AI508" s="148"/>
    </row>
    <row r="509" spans="1:35" s="145" customFormat="1" x14ac:dyDescent="0.2">
      <c r="A509" s="160">
        <v>470</v>
      </c>
      <c r="B509" s="144">
        <v>470165031</v>
      </c>
      <c r="C509" s="161" t="s">
        <v>61</v>
      </c>
      <c r="D509" s="144">
        <v>165</v>
      </c>
      <c r="E509" s="144">
        <v>31</v>
      </c>
      <c r="F509" s="161" t="s">
        <v>596</v>
      </c>
      <c r="G509" s="180" t="str">
        <f t="shared" si="77"/>
        <v/>
      </c>
      <c r="H509" s="181" t="str">
        <f t="shared" si="78"/>
        <v/>
      </c>
      <c r="I509" s="184">
        <v>0</v>
      </c>
      <c r="J509" s="176">
        <v>2</v>
      </c>
      <c r="K509" s="181">
        <f t="shared" si="83"/>
        <v>0</v>
      </c>
      <c r="L509" s="161"/>
      <c r="M509" s="187">
        <f t="shared" si="79"/>
        <v>0.2155</v>
      </c>
      <c r="N509" s="162">
        <f t="shared" si="80"/>
        <v>0.2288</v>
      </c>
      <c r="O509" s="188">
        <f t="shared" si="81"/>
        <v>4</v>
      </c>
      <c r="P509" s="161"/>
      <c r="Q509" s="192">
        <f t="shared" si="84"/>
        <v>0</v>
      </c>
      <c r="R509" s="174">
        <f t="shared" si="85"/>
        <v>0</v>
      </c>
      <c r="S509" s="174">
        <f t="shared" si="86"/>
        <v>0</v>
      </c>
      <c r="T509" s="175" t="str">
        <f t="shared" si="82"/>
        <v>cha22</v>
      </c>
      <c r="U509" s="193">
        <f t="shared" si="87"/>
        <v>3</v>
      </c>
      <c r="V509" s="148"/>
      <c r="W509" s="148"/>
      <c r="X509" s="148"/>
      <c r="Y509" s="148"/>
      <c r="Z509" s="148"/>
      <c r="AA509" s="148"/>
      <c r="AB509" s="148"/>
      <c r="AC509" s="148"/>
      <c r="AD509" s="148"/>
      <c r="AE509" s="148"/>
      <c r="AF509" s="148"/>
      <c r="AG509" s="148"/>
      <c r="AH509" s="148"/>
      <c r="AI509" s="148"/>
    </row>
    <row r="510" spans="1:35" s="145" customFormat="1" x14ac:dyDescent="0.2">
      <c r="A510" s="160">
        <v>470</v>
      </c>
      <c r="B510" s="144">
        <v>470165035</v>
      </c>
      <c r="C510" s="161" t="s">
        <v>61</v>
      </c>
      <c r="D510" s="144">
        <v>165</v>
      </c>
      <c r="E510" s="144">
        <v>35</v>
      </c>
      <c r="F510" s="161" t="s">
        <v>600</v>
      </c>
      <c r="G510" s="180" t="str">
        <f t="shared" si="77"/>
        <v>yes</v>
      </c>
      <c r="H510" s="181">
        <f t="shared" si="78"/>
        <v>0</v>
      </c>
      <c r="I510" s="184">
        <v>2</v>
      </c>
      <c r="J510" s="176">
        <v>4</v>
      </c>
      <c r="K510" s="181">
        <f t="shared" si="83"/>
        <v>0.5</v>
      </c>
      <c r="L510" s="161"/>
      <c r="M510" s="187">
        <f t="shared" si="79"/>
        <v>0.77190000000000003</v>
      </c>
      <c r="N510" s="162">
        <f t="shared" si="80"/>
        <v>0.66790000000000005</v>
      </c>
      <c r="O510" s="188">
        <f t="shared" si="81"/>
        <v>11</v>
      </c>
      <c r="P510" s="161"/>
      <c r="Q510" s="192">
        <f t="shared" si="84"/>
        <v>0.5</v>
      </c>
      <c r="R510" s="174">
        <f t="shared" si="85"/>
        <v>2</v>
      </c>
      <c r="S510" s="174">
        <f t="shared" si="86"/>
        <v>0</v>
      </c>
      <c r="T510" s="175" t="str">
        <f t="shared" si="82"/>
        <v>cha22</v>
      </c>
      <c r="U510" s="193">
        <f t="shared" si="87"/>
        <v>1</v>
      </c>
      <c r="V510" s="148"/>
      <c r="W510" s="148"/>
      <c r="X510" s="148"/>
      <c r="Y510" s="148"/>
      <c r="Z510" s="148"/>
      <c r="AA510" s="148"/>
      <c r="AB510" s="148"/>
      <c r="AC510" s="148"/>
      <c r="AD510" s="148"/>
      <c r="AE510" s="148"/>
      <c r="AF510" s="148"/>
      <c r="AG510" s="148"/>
      <c r="AH510" s="148"/>
      <c r="AI510" s="148"/>
    </row>
    <row r="511" spans="1:35" s="145" customFormat="1" x14ac:dyDescent="0.2">
      <c r="A511" s="160">
        <v>470</v>
      </c>
      <c r="B511" s="144">
        <v>470165071</v>
      </c>
      <c r="C511" s="161" t="s">
        <v>61</v>
      </c>
      <c r="D511" s="144">
        <v>165</v>
      </c>
      <c r="E511" s="144">
        <v>71</v>
      </c>
      <c r="F511" s="161" t="s">
        <v>637</v>
      </c>
      <c r="G511" s="180" t="str">
        <f t="shared" si="77"/>
        <v/>
      </c>
      <c r="H511" s="181" t="str">
        <f t="shared" si="78"/>
        <v/>
      </c>
      <c r="I511" s="184">
        <v>0</v>
      </c>
      <c r="J511" s="176">
        <v>3</v>
      </c>
      <c r="K511" s="181">
        <f t="shared" si="83"/>
        <v>0</v>
      </c>
      <c r="L511" s="161"/>
      <c r="M511" s="187">
        <f t="shared" si="79"/>
        <v>0.21010000000000001</v>
      </c>
      <c r="N511" s="162">
        <f t="shared" si="80"/>
        <v>0.21870000000000001</v>
      </c>
      <c r="O511" s="188">
        <f t="shared" si="81"/>
        <v>4</v>
      </c>
      <c r="P511" s="161"/>
      <c r="Q511" s="192">
        <f t="shared" si="84"/>
        <v>0</v>
      </c>
      <c r="R511" s="174">
        <f t="shared" si="85"/>
        <v>0</v>
      </c>
      <c r="S511" s="174">
        <f t="shared" si="86"/>
        <v>0</v>
      </c>
      <c r="T511" s="175" t="str">
        <f t="shared" si="82"/>
        <v>cha22</v>
      </c>
      <c r="U511" s="193">
        <f t="shared" si="87"/>
        <v>3</v>
      </c>
      <c r="V511" s="148"/>
      <c r="W511" s="148"/>
      <c r="X511" s="148"/>
      <c r="Y511" s="148"/>
      <c r="Z511" s="148"/>
      <c r="AA511" s="148"/>
      <c r="AB511" s="148"/>
      <c r="AC511" s="148"/>
      <c r="AD511" s="148"/>
      <c r="AE511" s="148"/>
      <c r="AF511" s="148"/>
      <c r="AG511" s="148"/>
      <c r="AH511" s="148"/>
      <c r="AI511" s="148"/>
    </row>
    <row r="512" spans="1:35" s="145" customFormat="1" x14ac:dyDescent="0.2">
      <c r="A512" s="160">
        <v>470</v>
      </c>
      <c r="B512" s="144">
        <v>470165093</v>
      </c>
      <c r="C512" s="161" t="s">
        <v>61</v>
      </c>
      <c r="D512" s="144">
        <v>165</v>
      </c>
      <c r="E512" s="144">
        <v>93</v>
      </c>
      <c r="F512" s="161" t="s">
        <v>659</v>
      </c>
      <c r="G512" s="180" t="str">
        <f t="shared" si="77"/>
        <v>yes</v>
      </c>
      <c r="H512" s="181">
        <f t="shared" si="78"/>
        <v>0.35809999999999997</v>
      </c>
      <c r="I512" s="184">
        <v>49</v>
      </c>
      <c r="J512" s="176">
        <v>151</v>
      </c>
      <c r="K512" s="181">
        <f t="shared" si="83"/>
        <v>0.32450000000000001</v>
      </c>
      <c r="L512" s="161"/>
      <c r="M512" s="187">
        <f t="shared" si="79"/>
        <v>0.77800000000000002</v>
      </c>
      <c r="N512" s="162">
        <f t="shared" si="80"/>
        <v>0.63639999999999997</v>
      </c>
      <c r="O512" s="188">
        <f t="shared" si="81"/>
        <v>11</v>
      </c>
      <c r="P512" s="161"/>
      <c r="Q512" s="192">
        <f t="shared" si="84"/>
        <v>0.35809999999999997</v>
      </c>
      <c r="R512" s="174">
        <f t="shared" si="85"/>
        <v>54</v>
      </c>
      <c r="S512" s="174">
        <f t="shared" si="86"/>
        <v>5</v>
      </c>
      <c r="T512" s="175" t="str">
        <f t="shared" si="82"/>
        <v>cha16</v>
      </c>
      <c r="U512" s="193">
        <f t="shared" si="87"/>
        <v>1</v>
      </c>
      <c r="V512" s="148"/>
      <c r="W512" s="148"/>
      <c r="X512" s="148"/>
      <c r="Y512" s="148"/>
      <c r="Z512" s="148"/>
      <c r="AA512" s="148"/>
      <c r="AB512" s="148"/>
      <c r="AC512" s="148"/>
      <c r="AD512" s="148"/>
      <c r="AE512" s="148"/>
      <c r="AF512" s="148"/>
      <c r="AG512" s="148"/>
      <c r="AH512" s="148"/>
      <c r="AI512" s="148"/>
    </row>
    <row r="513" spans="1:35" s="145" customFormat="1" x14ac:dyDescent="0.2">
      <c r="A513" s="160">
        <v>470</v>
      </c>
      <c r="B513" s="144">
        <v>470165100</v>
      </c>
      <c r="C513" s="161" t="s">
        <v>61</v>
      </c>
      <c r="D513" s="144">
        <v>165</v>
      </c>
      <c r="E513" s="144">
        <v>100</v>
      </c>
      <c r="F513" s="161" t="s">
        <v>666</v>
      </c>
      <c r="G513" s="180" t="str">
        <f t="shared" si="77"/>
        <v/>
      </c>
      <c r="H513" s="181" t="str">
        <f t="shared" si="78"/>
        <v/>
      </c>
      <c r="I513" s="184">
        <v>0</v>
      </c>
      <c r="J513" s="176">
        <v>1</v>
      </c>
      <c r="K513" s="181">
        <f t="shared" si="83"/>
        <v>0</v>
      </c>
      <c r="L513" s="161"/>
      <c r="M513" s="187">
        <f t="shared" si="79"/>
        <v>0.44790000000000002</v>
      </c>
      <c r="N513" s="162">
        <f t="shared" si="80"/>
        <v>0.46539999999999998</v>
      </c>
      <c r="O513" s="188">
        <f t="shared" si="81"/>
        <v>9</v>
      </c>
      <c r="P513" s="161"/>
      <c r="Q513" s="192">
        <f t="shared" si="84"/>
        <v>0.46539999999999998</v>
      </c>
      <c r="R513" s="174">
        <f t="shared" si="85"/>
        <v>0</v>
      </c>
      <c r="S513" s="174">
        <f t="shared" si="86"/>
        <v>0</v>
      </c>
      <c r="T513" s="175" t="str">
        <f t="shared" si="82"/>
        <v>dist22</v>
      </c>
      <c r="U513" s="193">
        <f t="shared" si="87"/>
        <v>2</v>
      </c>
      <c r="V513" s="148"/>
      <c r="W513" s="148"/>
      <c r="X513" s="148"/>
      <c r="Y513" s="148"/>
      <c r="Z513" s="148"/>
      <c r="AA513" s="148"/>
      <c r="AB513" s="148"/>
      <c r="AC513" s="148"/>
      <c r="AD513" s="148"/>
      <c r="AE513" s="148"/>
      <c r="AF513" s="148"/>
      <c r="AG513" s="148"/>
      <c r="AH513" s="148"/>
      <c r="AI513" s="148"/>
    </row>
    <row r="514" spans="1:35" s="145" customFormat="1" x14ac:dyDescent="0.2">
      <c r="A514" s="160">
        <v>470</v>
      </c>
      <c r="B514" s="144">
        <v>470165107</v>
      </c>
      <c r="C514" s="161" t="s">
        <v>61</v>
      </c>
      <c r="D514" s="144">
        <v>165</v>
      </c>
      <c r="E514" s="144">
        <v>107</v>
      </c>
      <c r="F514" s="161" t="s">
        <v>672</v>
      </c>
      <c r="G514" s="180" t="str">
        <f t="shared" si="77"/>
        <v/>
      </c>
      <c r="H514" s="181" t="str">
        <f t="shared" si="78"/>
        <v/>
      </c>
      <c r="I514" s="184">
        <v>1</v>
      </c>
      <c r="J514" s="176">
        <v>1</v>
      </c>
      <c r="K514" s="181">
        <f t="shared" si="83"/>
        <v>1</v>
      </c>
      <c r="L514" s="161"/>
      <c r="M514" s="187">
        <f t="shared" si="79"/>
        <v>0.41670000000000001</v>
      </c>
      <c r="N514" s="162">
        <f t="shared" si="80"/>
        <v>0.40039999999999998</v>
      </c>
      <c r="O514" s="188">
        <f t="shared" si="81"/>
        <v>8</v>
      </c>
      <c r="P514" s="161"/>
      <c r="Q514" s="192">
        <f t="shared" si="84"/>
        <v>1</v>
      </c>
      <c r="R514" s="174">
        <f t="shared" si="85"/>
        <v>1</v>
      </c>
      <c r="S514" s="174">
        <f t="shared" si="86"/>
        <v>0</v>
      </c>
      <c r="T514" s="175" t="str">
        <f t="shared" si="82"/>
        <v>cha22</v>
      </c>
      <c r="U514" s="193">
        <f t="shared" si="87"/>
        <v>3</v>
      </c>
      <c r="V514" s="148"/>
      <c r="W514" s="148"/>
      <c r="X514" s="148"/>
      <c r="Y514" s="148"/>
      <c r="Z514" s="148"/>
      <c r="AA514" s="148"/>
      <c r="AB514" s="148"/>
      <c r="AC514" s="148"/>
      <c r="AD514" s="148"/>
      <c r="AE514" s="148"/>
      <c r="AF514" s="148"/>
      <c r="AG514" s="148"/>
      <c r="AH514" s="148"/>
      <c r="AI514" s="148"/>
    </row>
    <row r="515" spans="1:35" s="145" customFormat="1" x14ac:dyDescent="0.2">
      <c r="A515" s="160">
        <v>470</v>
      </c>
      <c r="B515" s="144">
        <v>470165128</v>
      </c>
      <c r="C515" s="161" t="s">
        <v>61</v>
      </c>
      <c r="D515" s="144">
        <v>165</v>
      </c>
      <c r="E515" s="144">
        <v>128</v>
      </c>
      <c r="F515" s="161" t="s">
        <v>693</v>
      </c>
      <c r="G515" s="180" t="str">
        <f t="shared" si="77"/>
        <v/>
      </c>
      <c r="H515" s="181" t="str">
        <f t="shared" si="78"/>
        <v/>
      </c>
      <c r="I515" s="184">
        <v>0</v>
      </c>
      <c r="J515" s="176">
        <v>1</v>
      </c>
      <c r="K515" s="181">
        <f t="shared" si="83"/>
        <v>0</v>
      </c>
      <c r="L515" s="161"/>
      <c r="M515" s="187">
        <f t="shared" si="79"/>
        <v>0.49669999999999997</v>
      </c>
      <c r="N515" s="162">
        <f t="shared" si="80"/>
        <v>0.54890000000000005</v>
      </c>
      <c r="O515" s="188">
        <f t="shared" si="81"/>
        <v>10</v>
      </c>
      <c r="P515" s="161"/>
      <c r="Q515" s="192">
        <f t="shared" si="84"/>
        <v>0.54890000000000005</v>
      </c>
      <c r="R515" s="174">
        <f t="shared" si="85"/>
        <v>1</v>
      </c>
      <c r="S515" s="174">
        <f t="shared" si="86"/>
        <v>1</v>
      </c>
      <c r="T515" s="175" t="str">
        <f t="shared" si="82"/>
        <v>dist22</v>
      </c>
      <c r="U515" s="193">
        <f t="shared" si="87"/>
        <v>2</v>
      </c>
      <c r="V515" s="148"/>
      <c r="W515" s="148"/>
      <c r="X515" s="148"/>
      <c r="Y515" s="148"/>
      <c r="Z515" s="148"/>
      <c r="AA515" s="148"/>
      <c r="AB515" s="148"/>
      <c r="AC515" s="148"/>
      <c r="AD515" s="148"/>
      <c r="AE515" s="148"/>
      <c r="AF515" s="148"/>
      <c r="AG515" s="148"/>
      <c r="AH515" s="148"/>
      <c r="AI515" s="148"/>
    </row>
    <row r="516" spans="1:35" s="145" customFormat="1" x14ac:dyDescent="0.2">
      <c r="A516" s="160">
        <v>470</v>
      </c>
      <c r="B516" s="144">
        <v>470165149</v>
      </c>
      <c r="C516" s="161" t="s">
        <v>61</v>
      </c>
      <c r="D516" s="144">
        <v>165</v>
      </c>
      <c r="E516" s="144">
        <v>149</v>
      </c>
      <c r="F516" s="161" t="s">
        <v>715</v>
      </c>
      <c r="G516" s="180" t="str">
        <f t="shared" si="77"/>
        <v/>
      </c>
      <c r="H516" s="181" t="str">
        <f t="shared" si="78"/>
        <v/>
      </c>
      <c r="I516" s="184">
        <v>0</v>
      </c>
      <c r="J516" s="176">
        <v>2</v>
      </c>
      <c r="K516" s="181">
        <f t="shared" si="83"/>
        <v>0</v>
      </c>
      <c r="L516" s="161"/>
      <c r="M516" s="187">
        <f t="shared" si="79"/>
        <v>0.91359999999999997</v>
      </c>
      <c r="N516" s="162">
        <f t="shared" si="80"/>
        <v>0.81120000000000003</v>
      </c>
      <c r="O516" s="188">
        <f t="shared" si="81"/>
        <v>12</v>
      </c>
      <c r="P516" s="161"/>
      <c r="Q516" s="192">
        <f t="shared" si="84"/>
        <v>0.91359999999999997</v>
      </c>
      <c r="R516" s="174">
        <f t="shared" si="85"/>
        <v>2</v>
      </c>
      <c r="S516" s="174">
        <f t="shared" si="86"/>
        <v>2</v>
      </c>
      <c r="T516" s="175" t="str">
        <f t="shared" si="82"/>
        <v>dist16</v>
      </c>
      <c r="U516" s="193">
        <f t="shared" si="87"/>
        <v>2</v>
      </c>
      <c r="V516" s="148"/>
      <c r="W516" s="148"/>
      <c r="X516" s="148"/>
      <c r="Y516" s="148"/>
      <c r="Z516" s="148"/>
      <c r="AA516" s="148"/>
      <c r="AB516" s="148"/>
      <c r="AC516" s="148"/>
      <c r="AD516" s="148"/>
      <c r="AE516" s="148"/>
      <c r="AF516" s="148"/>
      <c r="AG516" s="148"/>
      <c r="AH516" s="148"/>
      <c r="AI516" s="148"/>
    </row>
    <row r="517" spans="1:35" s="145" customFormat="1" x14ac:dyDescent="0.2">
      <c r="A517" s="160">
        <v>470</v>
      </c>
      <c r="B517" s="144">
        <v>470165163</v>
      </c>
      <c r="C517" s="161" t="s">
        <v>61</v>
      </c>
      <c r="D517" s="144">
        <v>165</v>
      </c>
      <c r="E517" s="144">
        <v>163</v>
      </c>
      <c r="F517" s="161" t="s">
        <v>729</v>
      </c>
      <c r="G517" s="180" t="str">
        <f t="shared" si="77"/>
        <v>yes</v>
      </c>
      <c r="H517" s="181">
        <f t="shared" si="78"/>
        <v>0.5</v>
      </c>
      <c r="I517" s="184">
        <v>17</v>
      </c>
      <c r="J517" s="176">
        <v>33</v>
      </c>
      <c r="K517" s="181">
        <f t="shared" si="83"/>
        <v>0.51519999999999999</v>
      </c>
      <c r="L517" s="161"/>
      <c r="M517" s="187">
        <f t="shared" si="79"/>
        <v>0.80389999999999995</v>
      </c>
      <c r="N517" s="162">
        <f t="shared" si="80"/>
        <v>0.68</v>
      </c>
      <c r="O517" s="188">
        <f t="shared" si="81"/>
        <v>12</v>
      </c>
      <c r="P517" s="161"/>
      <c r="Q517" s="192">
        <f t="shared" si="84"/>
        <v>0.51519999999999999</v>
      </c>
      <c r="R517" s="174">
        <f t="shared" si="85"/>
        <v>17</v>
      </c>
      <c r="S517" s="174">
        <f t="shared" si="86"/>
        <v>0</v>
      </c>
      <c r="T517" s="175" t="str">
        <f t="shared" si="82"/>
        <v>cha22</v>
      </c>
      <c r="U517" s="193">
        <f t="shared" si="87"/>
        <v>1</v>
      </c>
      <c r="V517" s="148"/>
      <c r="W517" s="148"/>
      <c r="X517" s="148"/>
      <c r="Y517" s="148"/>
      <c r="Z517" s="148"/>
      <c r="AA517" s="148"/>
      <c r="AB517" s="148"/>
      <c r="AC517" s="148"/>
      <c r="AD517" s="148"/>
      <c r="AE517" s="148"/>
      <c r="AF517" s="148"/>
      <c r="AG517" s="148"/>
      <c r="AH517" s="148"/>
      <c r="AI517" s="148"/>
    </row>
    <row r="518" spans="1:35" s="145" customFormat="1" x14ac:dyDescent="0.2">
      <c r="A518" s="160">
        <v>470</v>
      </c>
      <c r="B518" s="144">
        <v>470165164</v>
      </c>
      <c r="C518" s="161" t="s">
        <v>61</v>
      </c>
      <c r="D518" s="144">
        <v>165</v>
      </c>
      <c r="E518" s="144">
        <v>164</v>
      </c>
      <c r="F518" s="161" t="s">
        <v>730</v>
      </c>
      <c r="G518" s="180" t="str">
        <f t="shared" si="77"/>
        <v>yes</v>
      </c>
      <c r="H518" s="181">
        <f t="shared" si="78"/>
        <v>0</v>
      </c>
      <c r="I518" s="184">
        <v>2</v>
      </c>
      <c r="J518" s="176">
        <v>4</v>
      </c>
      <c r="K518" s="181">
        <f t="shared" si="83"/>
        <v>0.5</v>
      </c>
      <c r="L518" s="161"/>
      <c r="M518" s="187">
        <f t="shared" si="79"/>
        <v>8.8900000000000007E-2</v>
      </c>
      <c r="N518" s="162">
        <f t="shared" si="80"/>
        <v>9.98E-2</v>
      </c>
      <c r="O518" s="188">
        <f t="shared" si="81"/>
        <v>2</v>
      </c>
      <c r="P518" s="161"/>
      <c r="Q518" s="192">
        <f t="shared" si="84"/>
        <v>0.5</v>
      </c>
      <c r="R518" s="174">
        <f t="shared" si="85"/>
        <v>2</v>
      </c>
      <c r="S518" s="174">
        <f t="shared" si="86"/>
        <v>0</v>
      </c>
      <c r="T518" s="175" t="str">
        <f t="shared" si="82"/>
        <v>cha22</v>
      </c>
      <c r="U518" s="193">
        <f t="shared" si="87"/>
        <v>1</v>
      </c>
      <c r="V518" s="148"/>
      <c r="W518" s="148"/>
      <c r="X518" s="148"/>
      <c r="Y518" s="148"/>
      <c r="Z518" s="148"/>
      <c r="AA518" s="148"/>
      <c r="AB518" s="148"/>
      <c r="AC518" s="148"/>
      <c r="AD518" s="148"/>
      <c r="AE518" s="148"/>
      <c r="AF518" s="148"/>
      <c r="AG518" s="148"/>
      <c r="AH518" s="148"/>
      <c r="AI518" s="148"/>
    </row>
    <row r="519" spans="1:35" s="145" customFormat="1" x14ac:dyDescent="0.2">
      <c r="A519" s="160">
        <v>470</v>
      </c>
      <c r="B519" s="144">
        <v>470165165</v>
      </c>
      <c r="C519" s="161" t="s">
        <v>61</v>
      </c>
      <c r="D519" s="144">
        <v>165</v>
      </c>
      <c r="E519" s="144">
        <v>165</v>
      </c>
      <c r="F519" s="161" t="s">
        <v>731</v>
      </c>
      <c r="G519" s="180" t="str">
        <f t="shared" si="77"/>
        <v>yes</v>
      </c>
      <c r="H519" s="181">
        <f t="shared" si="78"/>
        <v>0.34570000000000001</v>
      </c>
      <c r="I519" s="184">
        <v>167</v>
      </c>
      <c r="J519" s="176">
        <v>568</v>
      </c>
      <c r="K519" s="181">
        <f t="shared" si="83"/>
        <v>0.29399999999999998</v>
      </c>
      <c r="L519" s="161"/>
      <c r="M519" s="187">
        <f t="shared" si="79"/>
        <v>0.59970000000000001</v>
      </c>
      <c r="N519" s="162">
        <f t="shared" si="80"/>
        <v>0.53300000000000003</v>
      </c>
      <c r="O519" s="188">
        <f t="shared" si="81"/>
        <v>10</v>
      </c>
      <c r="P519" s="161"/>
      <c r="Q519" s="192">
        <f t="shared" si="84"/>
        <v>0.34570000000000001</v>
      </c>
      <c r="R519" s="174">
        <f t="shared" si="85"/>
        <v>196</v>
      </c>
      <c r="S519" s="174">
        <f t="shared" si="86"/>
        <v>29</v>
      </c>
      <c r="T519" s="175" t="str">
        <f t="shared" si="82"/>
        <v>cha16</v>
      </c>
      <c r="U519" s="193">
        <f t="shared" si="87"/>
        <v>1</v>
      </c>
      <c r="V519" s="148"/>
      <c r="W519" s="148"/>
      <c r="X519" s="148"/>
      <c r="Y519" s="148"/>
      <c r="Z519" s="148"/>
      <c r="AA519" s="148"/>
      <c r="AB519" s="148"/>
      <c r="AC519" s="148"/>
      <c r="AD519" s="148"/>
      <c r="AE519" s="148"/>
      <c r="AF519" s="148"/>
      <c r="AG519" s="148"/>
      <c r="AH519" s="148"/>
      <c r="AI519" s="148"/>
    </row>
    <row r="520" spans="1:35" s="145" customFormat="1" x14ac:dyDescent="0.2">
      <c r="A520" s="160">
        <v>470</v>
      </c>
      <c r="B520" s="144">
        <v>470165176</v>
      </c>
      <c r="C520" s="161" t="s">
        <v>61</v>
      </c>
      <c r="D520" s="144">
        <v>165</v>
      </c>
      <c r="E520" s="144">
        <v>176</v>
      </c>
      <c r="F520" s="161" t="s">
        <v>742</v>
      </c>
      <c r="G520" s="180" t="str">
        <f t="shared" si="77"/>
        <v>yes</v>
      </c>
      <c r="H520" s="181">
        <f t="shared" si="78"/>
        <v>0.19170000000000001</v>
      </c>
      <c r="I520" s="184">
        <v>83</v>
      </c>
      <c r="J520" s="176">
        <v>292</v>
      </c>
      <c r="K520" s="181">
        <f t="shared" si="83"/>
        <v>0.28420000000000001</v>
      </c>
      <c r="L520" s="161"/>
      <c r="M520" s="187">
        <f t="shared" si="79"/>
        <v>0.37640000000000001</v>
      </c>
      <c r="N520" s="162">
        <f t="shared" si="80"/>
        <v>0.37040000000000001</v>
      </c>
      <c r="O520" s="188">
        <f t="shared" si="81"/>
        <v>7</v>
      </c>
      <c r="P520" s="161"/>
      <c r="Q520" s="192">
        <f t="shared" si="84"/>
        <v>0.28420000000000001</v>
      </c>
      <c r="R520" s="174">
        <f t="shared" si="85"/>
        <v>83</v>
      </c>
      <c r="S520" s="174">
        <f t="shared" si="86"/>
        <v>0</v>
      </c>
      <c r="T520" s="175" t="str">
        <f t="shared" si="82"/>
        <v>cha22</v>
      </c>
      <c r="U520" s="193">
        <f t="shared" si="87"/>
        <v>1</v>
      </c>
      <c r="V520" s="148"/>
      <c r="W520" s="148"/>
      <c r="X520" s="148"/>
      <c r="Y520" s="148"/>
      <c r="Z520" s="148"/>
      <c r="AA520" s="148"/>
      <c r="AB520" s="148"/>
      <c r="AC520" s="148"/>
      <c r="AD520" s="148"/>
      <c r="AE520" s="148"/>
      <c r="AF520" s="148"/>
      <c r="AG520" s="148"/>
      <c r="AH520" s="148"/>
      <c r="AI520" s="148"/>
    </row>
    <row r="521" spans="1:35" s="145" customFormat="1" x14ac:dyDescent="0.2">
      <c r="A521" s="160">
        <v>470</v>
      </c>
      <c r="B521" s="144">
        <v>470165178</v>
      </c>
      <c r="C521" s="161" t="s">
        <v>61</v>
      </c>
      <c r="D521" s="144">
        <v>165</v>
      </c>
      <c r="E521" s="144">
        <v>178</v>
      </c>
      <c r="F521" s="161" t="s">
        <v>744</v>
      </c>
      <c r="G521" s="180" t="str">
        <f t="shared" si="77"/>
        <v>yes</v>
      </c>
      <c r="H521" s="181">
        <f t="shared" si="78"/>
        <v>9.4700000000000006E-2</v>
      </c>
      <c r="I521" s="184">
        <v>36</v>
      </c>
      <c r="J521" s="176">
        <v>246</v>
      </c>
      <c r="K521" s="181">
        <f t="shared" si="83"/>
        <v>0.14630000000000001</v>
      </c>
      <c r="L521" s="161"/>
      <c r="M521" s="187">
        <f t="shared" si="79"/>
        <v>0.18029999999999999</v>
      </c>
      <c r="N521" s="162">
        <f t="shared" si="80"/>
        <v>0.1459</v>
      </c>
      <c r="O521" s="188">
        <f t="shared" si="81"/>
        <v>4</v>
      </c>
      <c r="P521" s="161"/>
      <c r="Q521" s="192">
        <f t="shared" si="84"/>
        <v>0.14630000000000001</v>
      </c>
      <c r="R521" s="174">
        <f t="shared" si="85"/>
        <v>36</v>
      </c>
      <c r="S521" s="174">
        <f t="shared" si="86"/>
        <v>0</v>
      </c>
      <c r="T521" s="175" t="str">
        <f t="shared" si="82"/>
        <v>cha22</v>
      </c>
      <c r="U521" s="193">
        <f t="shared" si="87"/>
        <v>1</v>
      </c>
      <c r="V521" s="148"/>
      <c r="W521" s="148"/>
      <c r="X521" s="148"/>
      <c r="Y521" s="148"/>
      <c r="Z521" s="148"/>
      <c r="AA521" s="148"/>
      <c r="AB521" s="148"/>
      <c r="AC521" s="148"/>
      <c r="AD521" s="148"/>
      <c r="AE521" s="148"/>
      <c r="AF521" s="148"/>
      <c r="AG521" s="148"/>
      <c r="AH521" s="148"/>
      <c r="AI521" s="148"/>
    </row>
    <row r="522" spans="1:35" s="145" customFormat="1" x14ac:dyDescent="0.2">
      <c r="A522" s="160">
        <v>470</v>
      </c>
      <c r="B522" s="144">
        <v>470165184</v>
      </c>
      <c r="C522" s="161" t="s">
        <v>61</v>
      </c>
      <c r="D522" s="144">
        <v>165</v>
      </c>
      <c r="E522" s="144">
        <v>184</v>
      </c>
      <c r="F522" s="161" t="s">
        <v>750</v>
      </c>
      <c r="G522" s="180" t="str">
        <f t="shared" ref="G522:G585" si="88">IFERROR(IF(VLOOKUP($B522,ecodis_cha_16,1)=$B522,"yes",""),"")</f>
        <v/>
      </c>
      <c r="H522" s="181" t="str">
        <f t="shared" ref="H522:H585" si="89">IFERROR(IF($G522="yes",ROUND(VLOOKUP($B522,ecodis_cha_16,20),4),""),"")</f>
        <v/>
      </c>
      <c r="I522" s="184">
        <v>0</v>
      </c>
      <c r="J522" s="176">
        <v>3</v>
      </c>
      <c r="K522" s="181">
        <f t="shared" si="83"/>
        <v>0</v>
      </c>
      <c r="L522" s="161"/>
      <c r="M522" s="187">
        <f t="shared" ref="M522:M585" si="90">IFERROR(ROUND(VLOOKUP($E522,ecodis_distr_all,5),4),0)</f>
        <v>7.5399999999999995E-2</v>
      </c>
      <c r="N522" s="162">
        <f t="shared" ref="N522:N585" si="91">IFERROR(ROUND(VLOOKUP($E522,ecodis_distr_all,8),4),0)</f>
        <v>9.8799999999999999E-2</v>
      </c>
      <c r="O522" s="188">
        <f t="shared" ref="O522:O585" si="92">VLOOKUP($E522,lowinc_bysend,4)</f>
        <v>2</v>
      </c>
      <c r="P522" s="161"/>
      <c r="Q522" s="192">
        <f t="shared" si="84"/>
        <v>0</v>
      </c>
      <c r="R522" s="174">
        <f t="shared" si="85"/>
        <v>0</v>
      </c>
      <c r="S522" s="174">
        <f t="shared" si="86"/>
        <v>0</v>
      </c>
      <c r="T522" s="175" t="str">
        <f t="shared" ref="T522:T585" si="93">IF($Q522=$H522,"cha16",IF($Q522=$K522,"cha22",IF($Q522=$M522,"dist16",IF(Q522=$N522,"dist22",0))))</f>
        <v>cha22</v>
      </c>
      <c r="U522" s="193">
        <f t="shared" si="87"/>
        <v>3</v>
      </c>
      <c r="V522" s="148"/>
      <c r="W522" s="148"/>
      <c r="X522" s="148"/>
      <c r="Y522" s="148"/>
      <c r="Z522" s="148"/>
      <c r="AA522" s="148"/>
      <c r="AB522" s="148"/>
      <c r="AC522" s="148"/>
      <c r="AD522" s="148"/>
      <c r="AE522" s="148"/>
      <c r="AF522" s="148"/>
      <c r="AG522" s="148"/>
      <c r="AH522" s="148"/>
      <c r="AI522" s="148"/>
    </row>
    <row r="523" spans="1:35" s="145" customFormat="1" x14ac:dyDescent="0.2">
      <c r="A523" s="160">
        <v>470</v>
      </c>
      <c r="B523" s="144">
        <v>470165217</v>
      </c>
      <c r="C523" s="161" t="s">
        <v>61</v>
      </c>
      <c r="D523" s="144">
        <v>165</v>
      </c>
      <c r="E523" s="144">
        <v>217</v>
      </c>
      <c r="F523" s="161" t="s">
        <v>783</v>
      </c>
      <c r="G523" s="180" t="str">
        <f t="shared" si="88"/>
        <v/>
      </c>
      <c r="H523" s="181" t="str">
        <f t="shared" si="89"/>
        <v/>
      </c>
      <c r="I523" s="184">
        <v>0</v>
      </c>
      <c r="J523" s="176">
        <v>1</v>
      </c>
      <c r="K523" s="181">
        <f t="shared" ref="K523:K586" si="94">ROUND(I523/J523,4)</f>
        <v>0</v>
      </c>
      <c r="L523" s="161"/>
      <c r="M523" s="187">
        <f t="shared" si="90"/>
        <v>9.0800000000000006E-2</v>
      </c>
      <c r="N523" s="162">
        <f t="shared" si="91"/>
        <v>0.1003</v>
      </c>
      <c r="O523" s="188">
        <f t="shared" si="92"/>
        <v>2</v>
      </c>
      <c r="P523" s="161"/>
      <c r="Q523" s="192">
        <f t="shared" ref="Q523:Q586" si="95">(IF($G523="yes",MAX($H523,$K523),IF($O523&gt;=9,MAX($K523,$M523,$N523),$K523)))</f>
        <v>0</v>
      </c>
      <c r="R523" s="174">
        <f t="shared" ref="R523:R586" si="96">ROUND($J523*$Q523,0)</f>
        <v>0</v>
      </c>
      <c r="S523" s="174">
        <f t="shared" ref="S523:S586" si="97">MAX($R523-$I523,0)</f>
        <v>0</v>
      </c>
      <c r="T523" s="175" t="str">
        <f t="shared" si="93"/>
        <v>cha22</v>
      </c>
      <c r="U523" s="193">
        <f t="shared" ref="U523:U586" si="98">IF($G523="yes",1,IF($O523&gt;=9,2,3))</f>
        <v>3</v>
      </c>
      <c r="V523" s="148"/>
      <c r="W523" s="148"/>
      <c r="X523" s="148"/>
      <c r="Y523" s="148"/>
      <c r="Z523" s="148"/>
      <c r="AA523" s="148"/>
      <c r="AB523" s="148"/>
      <c r="AC523" s="148"/>
      <c r="AD523" s="148"/>
      <c r="AE523" s="148"/>
      <c r="AF523" s="148"/>
      <c r="AG523" s="148"/>
      <c r="AH523" s="148"/>
      <c r="AI523" s="148"/>
    </row>
    <row r="524" spans="1:35" s="145" customFormat="1" x14ac:dyDescent="0.2">
      <c r="A524" s="160">
        <v>470</v>
      </c>
      <c r="B524" s="144">
        <v>470165229</v>
      </c>
      <c r="C524" s="161" t="s">
        <v>61</v>
      </c>
      <c r="D524" s="144">
        <v>165</v>
      </c>
      <c r="E524" s="144">
        <v>229</v>
      </c>
      <c r="F524" s="161" t="s">
        <v>795</v>
      </c>
      <c r="G524" s="180" t="str">
        <f t="shared" si="88"/>
        <v>yes</v>
      </c>
      <c r="H524" s="181">
        <f t="shared" si="89"/>
        <v>0</v>
      </c>
      <c r="I524" s="184">
        <v>0</v>
      </c>
      <c r="J524" s="176">
        <v>8</v>
      </c>
      <c r="K524" s="181">
        <f t="shared" si="94"/>
        <v>0</v>
      </c>
      <c r="L524" s="161"/>
      <c r="M524" s="187">
        <f t="shared" si="90"/>
        <v>0.371</v>
      </c>
      <c r="N524" s="162">
        <f t="shared" si="91"/>
        <v>0.40410000000000001</v>
      </c>
      <c r="O524" s="188">
        <f t="shared" si="92"/>
        <v>7</v>
      </c>
      <c r="P524" s="161"/>
      <c r="Q524" s="192">
        <f t="shared" si="95"/>
        <v>0</v>
      </c>
      <c r="R524" s="174">
        <f t="shared" si="96"/>
        <v>0</v>
      </c>
      <c r="S524" s="174">
        <f t="shared" si="97"/>
        <v>0</v>
      </c>
      <c r="T524" s="175" t="str">
        <f t="shared" si="93"/>
        <v>cha16</v>
      </c>
      <c r="U524" s="193">
        <f t="shared" si="98"/>
        <v>1</v>
      </c>
      <c r="V524" s="148"/>
      <c r="W524" s="148"/>
      <c r="X524" s="148"/>
      <c r="Y524" s="148"/>
      <c r="Z524" s="148"/>
      <c r="AA524" s="148"/>
      <c r="AB524" s="148"/>
      <c r="AC524" s="148"/>
      <c r="AD524" s="148"/>
      <c r="AE524" s="148"/>
      <c r="AF524" s="148"/>
      <c r="AG524" s="148"/>
      <c r="AH524" s="148"/>
      <c r="AI524" s="148"/>
    </row>
    <row r="525" spans="1:35" s="145" customFormat="1" x14ac:dyDescent="0.2">
      <c r="A525" s="160">
        <v>470</v>
      </c>
      <c r="B525" s="144">
        <v>470165246</v>
      </c>
      <c r="C525" s="161" t="s">
        <v>61</v>
      </c>
      <c r="D525" s="144">
        <v>165</v>
      </c>
      <c r="E525" s="144">
        <v>246</v>
      </c>
      <c r="F525" s="161" t="s">
        <v>812</v>
      </c>
      <c r="G525" s="180" t="str">
        <f t="shared" si="88"/>
        <v>yes</v>
      </c>
      <c r="H525" s="181">
        <f t="shared" si="89"/>
        <v>0</v>
      </c>
      <c r="I525" s="184">
        <v>0</v>
      </c>
      <c r="J525" s="176">
        <v>2</v>
      </c>
      <c r="K525" s="181">
        <f t="shared" si="94"/>
        <v>0</v>
      </c>
      <c r="L525" s="161"/>
      <c r="M525" s="187">
        <f t="shared" si="90"/>
        <v>9.1200000000000003E-2</v>
      </c>
      <c r="N525" s="162">
        <f t="shared" si="91"/>
        <v>9.9900000000000003E-2</v>
      </c>
      <c r="O525" s="188">
        <f t="shared" si="92"/>
        <v>2</v>
      </c>
      <c r="P525" s="161"/>
      <c r="Q525" s="192">
        <f t="shared" si="95"/>
        <v>0</v>
      </c>
      <c r="R525" s="174">
        <f t="shared" si="96"/>
        <v>0</v>
      </c>
      <c r="S525" s="174">
        <f t="shared" si="97"/>
        <v>0</v>
      </c>
      <c r="T525" s="175" t="str">
        <f t="shared" si="93"/>
        <v>cha16</v>
      </c>
      <c r="U525" s="193">
        <f t="shared" si="98"/>
        <v>1</v>
      </c>
      <c r="V525" s="148"/>
      <c r="W525" s="148"/>
      <c r="X525" s="148"/>
      <c r="Y525" s="148"/>
      <c r="Z525" s="148"/>
      <c r="AA525" s="148"/>
      <c r="AB525" s="148"/>
      <c r="AC525" s="148"/>
      <c r="AD525" s="148"/>
      <c r="AE525" s="148"/>
      <c r="AF525" s="148"/>
      <c r="AG525" s="148"/>
      <c r="AH525" s="148"/>
      <c r="AI525" s="148"/>
    </row>
    <row r="526" spans="1:35" s="145" customFormat="1" x14ac:dyDescent="0.2">
      <c r="A526" s="160">
        <v>470</v>
      </c>
      <c r="B526" s="144">
        <v>470165248</v>
      </c>
      <c r="C526" s="161" t="s">
        <v>61</v>
      </c>
      <c r="D526" s="144">
        <v>165</v>
      </c>
      <c r="E526" s="144">
        <v>248</v>
      </c>
      <c r="F526" s="161" t="s">
        <v>814</v>
      </c>
      <c r="G526" s="180" t="str">
        <f t="shared" si="88"/>
        <v>yes</v>
      </c>
      <c r="H526" s="181">
        <f t="shared" si="89"/>
        <v>0.25</v>
      </c>
      <c r="I526" s="184">
        <v>10</v>
      </c>
      <c r="J526" s="176">
        <v>29</v>
      </c>
      <c r="K526" s="181">
        <f t="shared" si="94"/>
        <v>0.3448</v>
      </c>
      <c r="L526" s="161"/>
      <c r="M526" s="187">
        <f t="shared" si="90"/>
        <v>0.78469999999999995</v>
      </c>
      <c r="N526" s="162">
        <f t="shared" si="91"/>
        <v>0.58950000000000002</v>
      </c>
      <c r="O526" s="188">
        <f t="shared" si="92"/>
        <v>12</v>
      </c>
      <c r="P526" s="161"/>
      <c r="Q526" s="192">
        <f t="shared" si="95"/>
        <v>0.3448</v>
      </c>
      <c r="R526" s="174">
        <f t="shared" si="96"/>
        <v>10</v>
      </c>
      <c r="S526" s="174">
        <f t="shared" si="97"/>
        <v>0</v>
      </c>
      <c r="T526" s="175" t="str">
        <f t="shared" si="93"/>
        <v>cha22</v>
      </c>
      <c r="U526" s="193">
        <f t="shared" si="98"/>
        <v>1</v>
      </c>
      <c r="V526" s="148"/>
      <c r="W526" s="148"/>
      <c r="X526" s="148"/>
      <c r="Y526" s="148"/>
      <c r="Z526" s="148"/>
      <c r="AA526" s="148"/>
      <c r="AB526" s="148"/>
      <c r="AC526" s="148"/>
      <c r="AD526" s="148"/>
      <c r="AE526" s="148"/>
      <c r="AF526" s="148"/>
      <c r="AG526" s="148"/>
      <c r="AH526" s="148"/>
      <c r="AI526" s="148"/>
    </row>
    <row r="527" spans="1:35" s="145" customFormat="1" x14ac:dyDescent="0.2">
      <c r="A527" s="160">
        <v>470</v>
      </c>
      <c r="B527" s="144">
        <v>470165262</v>
      </c>
      <c r="C527" s="161" t="s">
        <v>61</v>
      </c>
      <c r="D527" s="144">
        <v>165</v>
      </c>
      <c r="E527" s="144">
        <v>262</v>
      </c>
      <c r="F527" s="161" t="s">
        <v>828</v>
      </c>
      <c r="G527" s="180" t="str">
        <f t="shared" si="88"/>
        <v>yes</v>
      </c>
      <c r="H527" s="181">
        <f t="shared" si="89"/>
        <v>0.17649999999999999</v>
      </c>
      <c r="I527" s="184">
        <v>17</v>
      </c>
      <c r="J527" s="176">
        <v>86</v>
      </c>
      <c r="K527" s="181">
        <f t="shared" si="94"/>
        <v>0.19769999999999999</v>
      </c>
      <c r="L527" s="161"/>
      <c r="M527" s="187">
        <f t="shared" si="90"/>
        <v>0.32079999999999997</v>
      </c>
      <c r="N527" s="162">
        <f t="shared" si="91"/>
        <v>0.38129999999999997</v>
      </c>
      <c r="O527" s="188">
        <f t="shared" si="92"/>
        <v>7</v>
      </c>
      <c r="P527" s="161"/>
      <c r="Q527" s="192">
        <f t="shared" si="95"/>
        <v>0.19769999999999999</v>
      </c>
      <c r="R527" s="174">
        <f t="shared" si="96"/>
        <v>17</v>
      </c>
      <c r="S527" s="174">
        <f t="shared" si="97"/>
        <v>0</v>
      </c>
      <c r="T527" s="175" t="str">
        <f t="shared" si="93"/>
        <v>cha22</v>
      </c>
      <c r="U527" s="193">
        <f t="shared" si="98"/>
        <v>1</v>
      </c>
      <c r="V527" s="148"/>
      <c r="W527" s="148"/>
      <c r="X527" s="148"/>
      <c r="Y527" s="148"/>
      <c r="Z527" s="148"/>
      <c r="AA527" s="148"/>
      <c r="AB527" s="148"/>
      <c r="AC527" s="148"/>
      <c r="AD527" s="148"/>
      <c r="AE527" s="148"/>
      <c r="AF527" s="148"/>
      <c r="AG527" s="148"/>
      <c r="AH527" s="148"/>
      <c r="AI527" s="148"/>
    </row>
    <row r="528" spans="1:35" s="145" customFormat="1" x14ac:dyDescent="0.2">
      <c r="A528" s="160">
        <v>470</v>
      </c>
      <c r="B528" s="144">
        <v>470165274</v>
      </c>
      <c r="C528" s="161" t="s">
        <v>61</v>
      </c>
      <c r="D528" s="144">
        <v>165</v>
      </c>
      <c r="E528" s="144">
        <v>274</v>
      </c>
      <c r="F528" s="161" t="s">
        <v>840</v>
      </c>
      <c r="G528" s="180" t="str">
        <f t="shared" si="88"/>
        <v>yes</v>
      </c>
      <c r="H528" s="181">
        <f t="shared" si="89"/>
        <v>0</v>
      </c>
      <c r="I528" s="184">
        <v>0</v>
      </c>
      <c r="J528" s="176">
        <v>3</v>
      </c>
      <c r="K528" s="181">
        <f t="shared" si="94"/>
        <v>0</v>
      </c>
      <c r="L528" s="161"/>
      <c r="M528" s="187">
        <f t="shared" si="90"/>
        <v>0.66510000000000002</v>
      </c>
      <c r="N528" s="162">
        <f t="shared" si="91"/>
        <v>0.48820000000000002</v>
      </c>
      <c r="O528" s="188">
        <f t="shared" si="92"/>
        <v>10</v>
      </c>
      <c r="P528" s="161"/>
      <c r="Q528" s="192">
        <f t="shared" si="95"/>
        <v>0</v>
      </c>
      <c r="R528" s="174">
        <f t="shared" si="96"/>
        <v>0</v>
      </c>
      <c r="S528" s="174">
        <f t="shared" si="97"/>
        <v>0</v>
      </c>
      <c r="T528" s="175" t="str">
        <f t="shared" si="93"/>
        <v>cha16</v>
      </c>
      <c r="U528" s="193">
        <f t="shared" si="98"/>
        <v>1</v>
      </c>
      <c r="V528" s="148"/>
      <c r="W528" s="148"/>
      <c r="X528" s="148"/>
      <c r="Y528" s="148"/>
      <c r="Z528" s="148"/>
      <c r="AA528" s="148"/>
      <c r="AB528" s="148"/>
      <c r="AC528" s="148"/>
      <c r="AD528" s="148"/>
      <c r="AE528" s="148"/>
      <c r="AF528" s="148"/>
      <c r="AG528" s="148"/>
      <c r="AH528" s="148"/>
      <c r="AI528" s="148"/>
    </row>
    <row r="529" spans="1:35" s="145" customFormat="1" x14ac:dyDescent="0.2">
      <c r="A529" s="160">
        <v>470</v>
      </c>
      <c r="B529" s="144">
        <v>470165284</v>
      </c>
      <c r="C529" s="161" t="s">
        <v>61</v>
      </c>
      <c r="D529" s="144">
        <v>165</v>
      </c>
      <c r="E529" s="144">
        <v>284</v>
      </c>
      <c r="F529" s="161" t="s">
        <v>850</v>
      </c>
      <c r="G529" s="180" t="str">
        <f t="shared" si="88"/>
        <v>yes</v>
      </c>
      <c r="H529" s="181">
        <f t="shared" si="89"/>
        <v>4.6899999999999997E-2</v>
      </c>
      <c r="I529" s="184">
        <v>13</v>
      </c>
      <c r="J529" s="176">
        <v>104</v>
      </c>
      <c r="K529" s="181">
        <f t="shared" si="94"/>
        <v>0.125</v>
      </c>
      <c r="L529" s="161"/>
      <c r="M529" s="187">
        <f t="shared" si="90"/>
        <v>0.24260000000000001</v>
      </c>
      <c r="N529" s="162">
        <f t="shared" si="91"/>
        <v>0.2117</v>
      </c>
      <c r="O529" s="188">
        <f t="shared" si="92"/>
        <v>5</v>
      </c>
      <c r="P529" s="161"/>
      <c r="Q529" s="192">
        <f t="shared" si="95"/>
        <v>0.125</v>
      </c>
      <c r="R529" s="174">
        <f t="shared" si="96"/>
        <v>13</v>
      </c>
      <c r="S529" s="174">
        <f t="shared" si="97"/>
        <v>0</v>
      </c>
      <c r="T529" s="175" t="str">
        <f t="shared" si="93"/>
        <v>cha22</v>
      </c>
      <c r="U529" s="193">
        <f t="shared" si="98"/>
        <v>1</v>
      </c>
      <c r="V529" s="148"/>
      <c r="W529" s="148"/>
      <c r="X529" s="148"/>
      <c r="Y529" s="148"/>
      <c r="Z529" s="148"/>
      <c r="AA529" s="148"/>
      <c r="AB529" s="148"/>
      <c r="AC529" s="148"/>
      <c r="AD529" s="148"/>
      <c r="AE529" s="148"/>
      <c r="AF529" s="148"/>
      <c r="AG529" s="148"/>
      <c r="AH529" s="148"/>
      <c r="AI529" s="148"/>
    </row>
    <row r="530" spans="1:35" s="145" customFormat="1" x14ac:dyDescent="0.2">
      <c r="A530" s="160">
        <v>470</v>
      </c>
      <c r="B530" s="144">
        <v>470165305</v>
      </c>
      <c r="C530" s="161" t="s">
        <v>61</v>
      </c>
      <c r="D530" s="144">
        <v>165</v>
      </c>
      <c r="E530" s="144">
        <v>305</v>
      </c>
      <c r="F530" s="161" t="s">
        <v>871</v>
      </c>
      <c r="G530" s="180" t="str">
        <f t="shared" si="88"/>
        <v>yes</v>
      </c>
      <c r="H530" s="181">
        <f t="shared" si="89"/>
        <v>0.08</v>
      </c>
      <c r="I530" s="184">
        <v>6</v>
      </c>
      <c r="J530" s="176">
        <v>64</v>
      </c>
      <c r="K530" s="181">
        <f t="shared" si="94"/>
        <v>9.3799999999999994E-2</v>
      </c>
      <c r="L530" s="161"/>
      <c r="M530" s="187">
        <f t="shared" si="90"/>
        <v>0.128</v>
      </c>
      <c r="N530" s="162">
        <f t="shared" si="91"/>
        <v>0.15310000000000001</v>
      </c>
      <c r="O530" s="188">
        <f t="shared" si="92"/>
        <v>3</v>
      </c>
      <c r="P530" s="161"/>
      <c r="Q530" s="192">
        <f t="shared" si="95"/>
        <v>9.3799999999999994E-2</v>
      </c>
      <c r="R530" s="174">
        <f t="shared" si="96"/>
        <v>6</v>
      </c>
      <c r="S530" s="174">
        <f t="shared" si="97"/>
        <v>0</v>
      </c>
      <c r="T530" s="175" t="str">
        <f t="shared" si="93"/>
        <v>cha22</v>
      </c>
      <c r="U530" s="193">
        <f t="shared" si="98"/>
        <v>1</v>
      </c>
      <c r="V530" s="148"/>
      <c r="W530" s="148"/>
      <c r="X530" s="148"/>
      <c r="Y530" s="148"/>
      <c r="Z530" s="148"/>
      <c r="AA530" s="148"/>
      <c r="AB530" s="148"/>
      <c r="AC530" s="148"/>
      <c r="AD530" s="148"/>
      <c r="AE530" s="148"/>
      <c r="AF530" s="148"/>
      <c r="AG530" s="148"/>
      <c r="AH530" s="148"/>
      <c r="AI530" s="148"/>
    </row>
    <row r="531" spans="1:35" s="145" customFormat="1" x14ac:dyDescent="0.2">
      <c r="A531" s="160">
        <v>470</v>
      </c>
      <c r="B531" s="144">
        <v>470165342</v>
      </c>
      <c r="C531" s="161" t="s">
        <v>61</v>
      </c>
      <c r="D531" s="144">
        <v>165</v>
      </c>
      <c r="E531" s="144">
        <v>342</v>
      </c>
      <c r="F531" s="161" t="s">
        <v>908</v>
      </c>
      <c r="G531" s="180" t="str">
        <f t="shared" si="88"/>
        <v>yes</v>
      </c>
      <c r="H531" s="181">
        <f t="shared" si="89"/>
        <v>0</v>
      </c>
      <c r="I531" s="184">
        <v>0</v>
      </c>
      <c r="J531" s="176">
        <v>4</v>
      </c>
      <c r="K531" s="181">
        <f t="shared" si="94"/>
        <v>0</v>
      </c>
      <c r="L531" s="161"/>
      <c r="M531" s="187">
        <f t="shared" si="90"/>
        <v>0.12130000000000001</v>
      </c>
      <c r="N531" s="162">
        <f t="shared" si="91"/>
        <v>0.1288</v>
      </c>
      <c r="O531" s="188">
        <f t="shared" si="92"/>
        <v>3</v>
      </c>
      <c r="P531" s="161"/>
      <c r="Q531" s="192">
        <f t="shared" si="95"/>
        <v>0</v>
      </c>
      <c r="R531" s="174">
        <f t="shared" si="96"/>
        <v>0</v>
      </c>
      <c r="S531" s="174">
        <f t="shared" si="97"/>
        <v>0</v>
      </c>
      <c r="T531" s="175" t="str">
        <f t="shared" si="93"/>
        <v>cha16</v>
      </c>
      <c r="U531" s="193">
        <f t="shared" si="98"/>
        <v>1</v>
      </c>
      <c r="V531" s="148"/>
      <c r="W531" s="148"/>
      <c r="X531" s="148"/>
      <c r="Y531" s="148"/>
      <c r="Z531" s="148"/>
      <c r="AA531" s="148"/>
      <c r="AB531" s="148"/>
      <c r="AC531" s="148"/>
      <c r="AD531" s="148"/>
      <c r="AE531" s="148"/>
      <c r="AF531" s="148"/>
      <c r="AG531" s="148"/>
      <c r="AH531" s="148"/>
      <c r="AI531" s="148"/>
    </row>
    <row r="532" spans="1:35" s="145" customFormat="1" x14ac:dyDescent="0.2">
      <c r="A532" s="160">
        <v>470</v>
      </c>
      <c r="B532" s="144">
        <v>470165344</v>
      </c>
      <c r="C532" s="161" t="s">
        <v>61</v>
      </c>
      <c r="D532" s="144">
        <v>165</v>
      </c>
      <c r="E532" s="144">
        <v>344</v>
      </c>
      <c r="F532" s="161" t="s">
        <v>910</v>
      </c>
      <c r="G532" s="180" t="str">
        <f t="shared" si="88"/>
        <v/>
      </c>
      <c r="H532" s="181" t="str">
        <f t="shared" si="89"/>
        <v/>
      </c>
      <c r="I532" s="184">
        <v>0</v>
      </c>
      <c r="J532" s="176">
        <v>1</v>
      </c>
      <c r="K532" s="181">
        <f t="shared" si="94"/>
        <v>0</v>
      </c>
      <c r="L532" s="161"/>
      <c r="M532" s="187">
        <f t="shared" si="90"/>
        <v>6.9599999999999995E-2</v>
      </c>
      <c r="N532" s="162">
        <f t="shared" si="91"/>
        <v>6.2700000000000006E-2</v>
      </c>
      <c r="O532" s="188">
        <f t="shared" si="92"/>
        <v>2</v>
      </c>
      <c r="P532" s="161"/>
      <c r="Q532" s="192">
        <f t="shared" si="95"/>
        <v>0</v>
      </c>
      <c r="R532" s="174">
        <f t="shared" si="96"/>
        <v>0</v>
      </c>
      <c r="S532" s="174">
        <f t="shared" si="97"/>
        <v>0</v>
      </c>
      <c r="T532" s="175" t="str">
        <f t="shared" si="93"/>
        <v>cha22</v>
      </c>
      <c r="U532" s="193">
        <f t="shared" si="98"/>
        <v>3</v>
      </c>
      <c r="V532" s="148"/>
      <c r="W532" s="148"/>
      <c r="X532" s="148"/>
      <c r="Y532" s="148"/>
      <c r="Z532" s="148"/>
      <c r="AA532" s="148"/>
      <c r="AB532" s="148"/>
      <c r="AC532" s="148"/>
      <c r="AD532" s="148"/>
      <c r="AE532" s="148"/>
      <c r="AF532" s="148"/>
      <c r="AG532" s="148"/>
      <c r="AH532" s="148"/>
      <c r="AI532" s="148"/>
    </row>
    <row r="533" spans="1:35" s="145" customFormat="1" x14ac:dyDescent="0.2">
      <c r="A533" s="160">
        <v>470</v>
      </c>
      <c r="B533" s="144">
        <v>470165346</v>
      </c>
      <c r="C533" s="161" t="s">
        <v>61</v>
      </c>
      <c r="D533" s="144">
        <v>165</v>
      </c>
      <c r="E533" s="144">
        <v>346</v>
      </c>
      <c r="F533" s="161" t="s">
        <v>912</v>
      </c>
      <c r="G533" s="180" t="str">
        <f t="shared" si="88"/>
        <v/>
      </c>
      <c r="H533" s="181" t="str">
        <f t="shared" si="89"/>
        <v/>
      </c>
      <c r="I533" s="184">
        <v>1</v>
      </c>
      <c r="J533" s="176">
        <v>1</v>
      </c>
      <c r="K533" s="181">
        <f t="shared" si="94"/>
        <v>1</v>
      </c>
      <c r="L533" s="161"/>
      <c r="M533" s="187">
        <f t="shared" si="90"/>
        <v>0.27700000000000002</v>
      </c>
      <c r="N533" s="162">
        <f t="shared" si="91"/>
        <v>0.35339999999999999</v>
      </c>
      <c r="O533" s="188">
        <f t="shared" si="92"/>
        <v>6</v>
      </c>
      <c r="P533" s="161"/>
      <c r="Q533" s="192">
        <f t="shared" si="95"/>
        <v>1</v>
      </c>
      <c r="R533" s="174">
        <f t="shared" si="96"/>
        <v>1</v>
      </c>
      <c r="S533" s="174">
        <f t="shared" si="97"/>
        <v>0</v>
      </c>
      <c r="T533" s="175" t="str">
        <f t="shared" si="93"/>
        <v>cha22</v>
      </c>
      <c r="U533" s="193">
        <f t="shared" si="98"/>
        <v>3</v>
      </c>
      <c r="V533" s="148"/>
      <c r="W533" s="148"/>
      <c r="X533" s="148"/>
      <c r="Y533" s="148"/>
      <c r="Z533" s="148"/>
      <c r="AA533" s="148"/>
      <c r="AB533" s="148"/>
      <c r="AC533" s="148"/>
      <c r="AD533" s="148"/>
      <c r="AE533" s="148"/>
      <c r="AF533" s="148"/>
      <c r="AG533" s="148"/>
      <c r="AH533" s="148"/>
      <c r="AI533" s="148"/>
    </row>
    <row r="534" spans="1:35" s="145" customFormat="1" x14ac:dyDescent="0.2">
      <c r="A534" s="160">
        <v>470</v>
      </c>
      <c r="B534" s="144">
        <v>470165347</v>
      </c>
      <c r="C534" s="161" t="s">
        <v>61</v>
      </c>
      <c r="D534" s="144">
        <v>165</v>
      </c>
      <c r="E534" s="144">
        <v>347</v>
      </c>
      <c r="F534" s="161" t="s">
        <v>454</v>
      </c>
      <c r="G534" s="180" t="str">
        <f t="shared" si="88"/>
        <v>yes</v>
      </c>
      <c r="H534" s="181">
        <f t="shared" si="89"/>
        <v>0</v>
      </c>
      <c r="I534" s="184">
        <v>2</v>
      </c>
      <c r="J534" s="176">
        <v>7</v>
      </c>
      <c r="K534" s="181">
        <f t="shared" si="94"/>
        <v>0.28570000000000001</v>
      </c>
      <c r="L534" s="161"/>
      <c r="M534" s="187">
        <f t="shared" si="90"/>
        <v>0.29399999999999998</v>
      </c>
      <c r="N534" s="162">
        <f t="shared" si="91"/>
        <v>0.34260000000000002</v>
      </c>
      <c r="O534" s="188">
        <f t="shared" si="92"/>
        <v>6</v>
      </c>
      <c r="P534" s="161"/>
      <c r="Q534" s="192">
        <f t="shared" si="95"/>
        <v>0.28570000000000001</v>
      </c>
      <c r="R534" s="174">
        <f t="shared" si="96"/>
        <v>2</v>
      </c>
      <c r="S534" s="174">
        <f t="shared" si="97"/>
        <v>0</v>
      </c>
      <c r="T534" s="175" t="str">
        <f t="shared" si="93"/>
        <v>cha22</v>
      </c>
      <c r="U534" s="193">
        <f t="shared" si="98"/>
        <v>1</v>
      </c>
      <c r="V534" s="148"/>
      <c r="W534" s="148"/>
      <c r="X534" s="148"/>
      <c r="Y534" s="148"/>
      <c r="Z534" s="148"/>
      <c r="AA534" s="148"/>
      <c r="AB534" s="148"/>
      <c r="AC534" s="148"/>
      <c r="AD534" s="148"/>
      <c r="AE534" s="148"/>
      <c r="AF534" s="148"/>
      <c r="AG534" s="148"/>
      <c r="AH534" s="148"/>
      <c r="AI534" s="148"/>
    </row>
    <row r="535" spans="1:35" s="145" customFormat="1" x14ac:dyDescent="0.2">
      <c r="A535" s="160">
        <v>470</v>
      </c>
      <c r="B535" s="144">
        <v>470165705</v>
      </c>
      <c r="C535" s="161" t="s">
        <v>61</v>
      </c>
      <c r="D535" s="144">
        <v>165</v>
      </c>
      <c r="E535" s="144">
        <v>705</v>
      </c>
      <c r="F535" s="161" t="s">
        <v>948</v>
      </c>
      <c r="G535" s="180" t="str">
        <f t="shared" si="88"/>
        <v/>
      </c>
      <c r="H535" s="181" t="str">
        <f t="shared" si="89"/>
        <v/>
      </c>
      <c r="I535" s="184">
        <v>0</v>
      </c>
      <c r="J535" s="176">
        <v>3</v>
      </c>
      <c r="K535" s="181">
        <f t="shared" si="94"/>
        <v>0</v>
      </c>
      <c r="L535" s="161"/>
      <c r="M535" s="187">
        <f t="shared" si="90"/>
        <v>2.93E-2</v>
      </c>
      <c r="N535" s="162">
        <f t="shared" si="91"/>
        <v>8.9399999999999993E-2</v>
      </c>
      <c r="O535" s="188">
        <f t="shared" si="92"/>
        <v>2</v>
      </c>
      <c r="P535" s="161"/>
      <c r="Q535" s="192">
        <f t="shared" si="95"/>
        <v>0</v>
      </c>
      <c r="R535" s="174">
        <f t="shared" si="96"/>
        <v>0</v>
      </c>
      <c r="S535" s="174">
        <f t="shared" si="97"/>
        <v>0</v>
      </c>
      <c r="T535" s="175" t="str">
        <f t="shared" si="93"/>
        <v>cha22</v>
      </c>
      <c r="U535" s="193">
        <f t="shared" si="98"/>
        <v>3</v>
      </c>
      <c r="V535" s="148"/>
      <c r="W535" s="148"/>
      <c r="X535" s="148"/>
      <c r="Y535" s="148"/>
      <c r="Z535" s="148"/>
      <c r="AA535" s="148"/>
      <c r="AB535" s="148"/>
      <c r="AC535" s="148"/>
      <c r="AD535" s="148"/>
      <c r="AE535" s="148"/>
      <c r="AF535" s="148"/>
      <c r="AG535" s="148"/>
      <c r="AH535" s="148"/>
      <c r="AI535" s="148"/>
    </row>
    <row r="536" spans="1:35" s="145" customFormat="1" x14ac:dyDescent="0.2">
      <c r="A536" s="160">
        <v>474</v>
      </c>
      <c r="B536" s="144">
        <v>474097057</v>
      </c>
      <c r="C536" s="161" t="s">
        <v>62</v>
      </c>
      <c r="D536" s="144">
        <v>97</v>
      </c>
      <c r="E536" s="144">
        <v>57</v>
      </c>
      <c r="F536" s="161" t="s">
        <v>623</v>
      </c>
      <c r="G536" s="180" t="str">
        <f t="shared" si="88"/>
        <v/>
      </c>
      <c r="H536" s="181" t="str">
        <f t="shared" si="89"/>
        <v/>
      </c>
      <c r="I536" s="184">
        <v>0</v>
      </c>
      <c r="J536" s="176">
        <v>1</v>
      </c>
      <c r="K536" s="181">
        <f t="shared" si="94"/>
        <v>0</v>
      </c>
      <c r="L536" s="161"/>
      <c r="M536" s="187">
        <f t="shared" si="90"/>
        <v>0.84240000000000004</v>
      </c>
      <c r="N536" s="162">
        <f t="shared" si="91"/>
        <v>0.72060000000000002</v>
      </c>
      <c r="O536" s="188">
        <f t="shared" si="92"/>
        <v>12</v>
      </c>
      <c r="P536" s="161"/>
      <c r="Q536" s="192">
        <f t="shared" si="95"/>
        <v>0.84240000000000004</v>
      </c>
      <c r="R536" s="174">
        <f t="shared" si="96"/>
        <v>1</v>
      </c>
      <c r="S536" s="174">
        <f t="shared" si="97"/>
        <v>1</v>
      </c>
      <c r="T536" s="175" t="str">
        <f t="shared" si="93"/>
        <v>dist16</v>
      </c>
      <c r="U536" s="193">
        <f t="shared" si="98"/>
        <v>2</v>
      </c>
      <c r="V536" s="148"/>
      <c r="W536" s="148"/>
      <c r="X536" s="148"/>
      <c r="Y536" s="148"/>
      <c r="Z536" s="148"/>
      <c r="AA536" s="148"/>
      <c r="AB536" s="148"/>
      <c r="AC536" s="148"/>
      <c r="AD536" s="148"/>
      <c r="AE536" s="148"/>
      <c r="AF536" s="148"/>
      <c r="AG536" s="148"/>
      <c r="AH536" s="148"/>
      <c r="AI536" s="148"/>
    </row>
    <row r="537" spans="1:35" s="145" customFormat="1" x14ac:dyDescent="0.2">
      <c r="A537" s="160">
        <v>474</v>
      </c>
      <c r="B537" s="144">
        <v>474097064</v>
      </c>
      <c r="C537" s="161" t="s">
        <v>62</v>
      </c>
      <c r="D537" s="144">
        <v>97</v>
      </c>
      <c r="E537" s="144">
        <v>64</v>
      </c>
      <c r="F537" s="161" t="s">
        <v>630</v>
      </c>
      <c r="G537" s="180" t="str">
        <f t="shared" si="88"/>
        <v/>
      </c>
      <c r="H537" s="181" t="str">
        <f t="shared" si="89"/>
        <v/>
      </c>
      <c r="I537" s="184">
        <v>0</v>
      </c>
      <c r="J537" s="176">
        <v>1</v>
      </c>
      <c r="K537" s="181">
        <f t="shared" si="94"/>
        <v>0</v>
      </c>
      <c r="L537" s="161"/>
      <c r="M537" s="187">
        <f t="shared" si="90"/>
        <v>0.46839999999999998</v>
      </c>
      <c r="N537" s="162">
        <f t="shared" si="91"/>
        <v>0.4385</v>
      </c>
      <c r="O537" s="188">
        <f t="shared" si="92"/>
        <v>9</v>
      </c>
      <c r="P537" s="161"/>
      <c r="Q537" s="192">
        <f t="shared" si="95"/>
        <v>0.46839999999999998</v>
      </c>
      <c r="R537" s="174">
        <f t="shared" si="96"/>
        <v>0</v>
      </c>
      <c r="S537" s="174">
        <f t="shared" si="97"/>
        <v>0</v>
      </c>
      <c r="T537" s="175" t="str">
        <f t="shared" si="93"/>
        <v>dist16</v>
      </c>
      <c r="U537" s="193">
        <f t="shared" si="98"/>
        <v>2</v>
      </c>
      <c r="V537" s="148"/>
      <c r="W537" s="148"/>
      <c r="X537" s="148"/>
      <c r="Y537" s="148"/>
      <c r="Z537" s="148"/>
      <c r="AA537" s="148"/>
      <c r="AB537" s="148"/>
      <c r="AC537" s="148"/>
      <c r="AD537" s="148"/>
      <c r="AE537" s="148"/>
      <c r="AF537" s="148"/>
      <c r="AG537" s="148"/>
      <c r="AH537" s="148"/>
      <c r="AI537" s="148"/>
    </row>
    <row r="538" spans="1:35" s="145" customFormat="1" x14ac:dyDescent="0.2">
      <c r="A538" s="160">
        <v>474</v>
      </c>
      <c r="B538" s="144">
        <v>474097097</v>
      </c>
      <c r="C538" s="161" t="s">
        <v>62</v>
      </c>
      <c r="D538" s="144">
        <v>97</v>
      </c>
      <c r="E538" s="144">
        <v>97</v>
      </c>
      <c r="F538" s="161" t="s">
        <v>663</v>
      </c>
      <c r="G538" s="180" t="str">
        <f t="shared" si="88"/>
        <v>yes</v>
      </c>
      <c r="H538" s="181">
        <f t="shared" si="89"/>
        <v>0.67610000000000003</v>
      </c>
      <c r="I538" s="184">
        <v>121</v>
      </c>
      <c r="J538" s="176">
        <v>215</v>
      </c>
      <c r="K538" s="181">
        <f t="shared" si="94"/>
        <v>0.56279999999999997</v>
      </c>
      <c r="L538" s="161"/>
      <c r="M538" s="187">
        <f t="shared" si="90"/>
        <v>0.71409999999999996</v>
      </c>
      <c r="N538" s="162">
        <f t="shared" si="91"/>
        <v>0.66120000000000001</v>
      </c>
      <c r="O538" s="188">
        <f t="shared" si="92"/>
        <v>11</v>
      </c>
      <c r="P538" s="161"/>
      <c r="Q538" s="192">
        <f t="shared" si="95"/>
        <v>0.67610000000000003</v>
      </c>
      <c r="R538" s="174">
        <f t="shared" si="96"/>
        <v>145</v>
      </c>
      <c r="S538" s="174">
        <f t="shared" si="97"/>
        <v>24</v>
      </c>
      <c r="T538" s="175" t="str">
        <f t="shared" si="93"/>
        <v>cha16</v>
      </c>
      <c r="U538" s="193">
        <f t="shared" si="98"/>
        <v>1</v>
      </c>
      <c r="V538" s="148"/>
      <c r="W538" s="148"/>
      <c r="X538" s="148"/>
      <c r="Y538" s="148"/>
      <c r="Z538" s="148"/>
      <c r="AA538" s="148"/>
      <c r="AB538" s="148"/>
      <c r="AC538" s="148"/>
      <c r="AD538" s="148"/>
      <c r="AE538" s="148"/>
      <c r="AF538" s="148"/>
      <c r="AG538" s="148"/>
      <c r="AH538" s="148"/>
      <c r="AI538" s="148"/>
    </row>
    <row r="539" spans="1:35" s="145" customFormat="1" x14ac:dyDescent="0.2">
      <c r="A539" s="160">
        <v>474</v>
      </c>
      <c r="B539" s="144">
        <v>474097103</v>
      </c>
      <c r="C539" s="161" t="s">
        <v>62</v>
      </c>
      <c r="D539" s="144">
        <v>97</v>
      </c>
      <c r="E539" s="144">
        <v>103</v>
      </c>
      <c r="F539" s="161" t="s">
        <v>669</v>
      </c>
      <c r="G539" s="180" t="str">
        <f t="shared" si="88"/>
        <v>yes</v>
      </c>
      <c r="H539" s="181">
        <f t="shared" si="89"/>
        <v>0.5</v>
      </c>
      <c r="I539" s="184">
        <v>11</v>
      </c>
      <c r="J539" s="176">
        <v>21</v>
      </c>
      <c r="K539" s="181">
        <f t="shared" si="94"/>
        <v>0.52380000000000004</v>
      </c>
      <c r="L539" s="161"/>
      <c r="M539" s="187">
        <f t="shared" si="90"/>
        <v>0.60680000000000001</v>
      </c>
      <c r="N539" s="162">
        <f t="shared" si="91"/>
        <v>0.58730000000000004</v>
      </c>
      <c r="O539" s="188">
        <f t="shared" si="92"/>
        <v>10</v>
      </c>
      <c r="P539" s="161"/>
      <c r="Q539" s="192">
        <f t="shared" si="95"/>
        <v>0.52380000000000004</v>
      </c>
      <c r="R539" s="174">
        <f t="shared" si="96"/>
        <v>11</v>
      </c>
      <c r="S539" s="174">
        <f t="shared" si="97"/>
        <v>0</v>
      </c>
      <c r="T539" s="175" t="str">
        <f t="shared" si="93"/>
        <v>cha22</v>
      </c>
      <c r="U539" s="193">
        <f t="shared" si="98"/>
        <v>1</v>
      </c>
      <c r="V539" s="148"/>
      <c r="W539" s="148"/>
      <c r="X539" s="148"/>
      <c r="Y539" s="148"/>
      <c r="Z539" s="148"/>
      <c r="AA539" s="148"/>
      <c r="AB539" s="148"/>
      <c r="AC539" s="148"/>
      <c r="AD539" s="148"/>
      <c r="AE539" s="148"/>
      <c r="AF539" s="148"/>
      <c r="AG539" s="148"/>
      <c r="AH539" s="148"/>
      <c r="AI539" s="148"/>
    </row>
    <row r="540" spans="1:35" s="145" customFormat="1" x14ac:dyDescent="0.2">
      <c r="A540" s="160">
        <v>474</v>
      </c>
      <c r="B540" s="144">
        <v>474097153</v>
      </c>
      <c r="C540" s="161" t="s">
        <v>62</v>
      </c>
      <c r="D540" s="144">
        <v>97</v>
      </c>
      <c r="E540" s="144">
        <v>153</v>
      </c>
      <c r="F540" s="161" t="s">
        <v>719</v>
      </c>
      <c r="G540" s="180" t="str">
        <f t="shared" si="88"/>
        <v>yes</v>
      </c>
      <c r="H540" s="181">
        <f t="shared" si="89"/>
        <v>0.3125</v>
      </c>
      <c r="I540" s="184">
        <v>11</v>
      </c>
      <c r="J540" s="176">
        <v>39</v>
      </c>
      <c r="K540" s="181">
        <f t="shared" si="94"/>
        <v>0.28210000000000002</v>
      </c>
      <c r="L540" s="161"/>
      <c r="M540" s="187">
        <f t="shared" si="90"/>
        <v>0.46110000000000001</v>
      </c>
      <c r="N540" s="162">
        <f t="shared" si="91"/>
        <v>0.49280000000000002</v>
      </c>
      <c r="O540" s="188">
        <f t="shared" si="92"/>
        <v>9</v>
      </c>
      <c r="P540" s="161"/>
      <c r="Q540" s="192">
        <f t="shared" si="95"/>
        <v>0.3125</v>
      </c>
      <c r="R540" s="174">
        <f t="shared" si="96"/>
        <v>12</v>
      </c>
      <c r="S540" s="174">
        <f t="shared" si="97"/>
        <v>1</v>
      </c>
      <c r="T540" s="175" t="str">
        <f t="shared" si="93"/>
        <v>cha16</v>
      </c>
      <c r="U540" s="193">
        <f t="shared" si="98"/>
        <v>1</v>
      </c>
      <c r="V540" s="148"/>
      <c r="W540" s="148"/>
      <c r="X540" s="148"/>
      <c r="Y540" s="148"/>
      <c r="Z540" s="148"/>
      <c r="AA540" s="148"/>
      <c r="AB540" s="148"/>
      <c r="AC540" s="148"/>
      <c r="AD540" s="148"/>
      <c r="AE540" s="148"/>
      <c r="AF540" s="148"/>
      <c r="AG540" s="148"/>
      <c r="AH540" s="148"/>
      <c r="AI540" s="148"/>
    </row>
    <row r="541" spans="1:35" s="145" customFormat="1" x14ac:dyDescent="0.2">
      <c r="A541" s="160">
        <v>474</v>
      </c>
      <c r="B541" s="144">
        <v>474097162</v>
      </c>
      <c r="C541" s="161" t="s">
        <v>62</v>
      </c>
      <c r="D541" s="144">
        <v>97</v>
      </c>
      <c r="E541" s="144">
        <v>162</v>
      </c>
      <c r="F541" s="161" t="s">
        <v>728</v>
      </c>
      <c r="G541" s="180" t="str">
        <f t="shared" si="88"/>
        <v>yes</v>
      </c>
      <c r="H541" s="181">
        <f t="shared" si="89"/>
        <v>0.16669999999999999</v>
      </c>
      <c r="I541" s="184">
        <v>2</v>
      </c>
      <c r="J541" s="176">
        <v>13</v>
      </c>
      <c r="K541" s="181">
        <f t="shared" si="94"/>
        <v>0.15379999999999999</v>
      </c>
      <c r="L541" s="161"/>
      <c r="M541" s="187">
        <f t="shared" si="90"/>
        <v>0.14749999999999999</v>
      </c>
      <c r="N541" s="162">
        <f t="shared" si="91"/>
        <v>0.2132</v>
      </c>
      <c r="O541" s="188">
        <f t="shared" si="92"/>
        <v>4</v>
      </c>
      <c r="P541" s="161"/>
      <c r="Q541" s="192">
        <f t="shared" si="95"/>
        <v>0.16669999999999999</v>
      </c>
      <c r="R541" s="174">
        <f t="shared" si="96"/>
        <v>2</v>
      </c>
      <c r="S541" s="174">
        <f t="shared" si="97"/>
        <v>0</v>
      </c>
      <c r="T541" s="175" t="str">
        <f t="shared" si="93"/>
        <v>cha16</v>
      </c>
      <c r="U541" s="193">
        <f t="shared" si="98"/>
        <v>1</v>
      </c>
      <c r="V541" s="148"/>
      <c r="W541" s="148"/>
      <c r="X541" s="148"/>
      <c r="Y541" s="148"/>
      <c r="Z541" s="148"/>
      <c r="AA541" s="148"/>
      <c r="AB541" s="148"/>
      <c r="AC541" s="148"/>
      <c r="AD541" s="148"/>
      <c r="AE541" s="148"/>
      <c r="AF541" s="148"/>
      <c r="AG541" s="148"/>
      <c r="AH541" s="148"/>
      <c r="AI541" s="148"/>
    </row>
    <row r="542" spans="1:35" s="145" customFormat="1" x14ac:dyDescent="0.2">
      <c r="A542" s="160">
        <v>474</v>
      </c>
      <c r="B542" s="144">
        <v>474097322</v>
      </c>
      <c r="C542" s="161" t="s">
        <v>62</v>
      </c>
      <c r="D542" s="144">
        <v>97</v>
      </c>
      <c r="E542" s="144">
        <v>322</v>
      </c>
      <c r="F542" s="161" t="s">
        <v>888</v>
      </c>
      <c r="G542" s="180" t="str">
        <f t="shared" si="88"/>
        <v/>
      </c>
      <c r="H542" s="181" t="str">
        <f t="shared" si="89"/>
        <v/>
      </c>
      <c r="I542" s="184">
        <v>0</v>
      </c>
      <c r="J542" s="176">
        <v>2</v>
      </c>
      <c r="K542" s="181">
        <f t="shared" si="94"/>
        <v>0</v>
      </c>
      <c r="L542" s="161"/>
      <c r="M542" s="187">
        <f t="shared" si="90"/>
        <v>0.2344</v>
      </c>
      <c r="N542" s="162">
        <f t="shared" si="91"/>
        <v>0.29089999999999999</v>
      </c>
      <c r="O542" s="188">
        <f t="shared" si="92"/>
        <v>5</v>
      </c>
      <c r="P542" s="161"/>
      <c r="Q542" s="192">
        <f t="shared" si="95"/>
        <v>0</v>
      </c>
      <c r="R542" s="174">
        <f t="shared" si="96"/>
        <v>0</v>
      </c>
      <c r="S542" s="174">
        <f t="shared" si="97"/>
        <v>0</v>
      </c>
      <c r="T542" s="175" t="str">
        <f t="shared" si="93"/>
        <v>cha22</v>
      </c>
      <c r="U542" s="193">
        <f t="shared" si="98"/>
        <v>3</v>
      </c>
      <c r="V542" s="148"/>
      <c r="W542" s="148"/>
      <c r="X542" s="148"/>
      <c r="Y542" s="148"/>
      <c r="Z542" s="148"/>
      <c r="AA542" s="148"/>
      <c r="AB542" s="148"/>
      <c r="AC542" s="148"/>
      <c r="AD542" s="148"/>
      <c r="AE542" s="148"/>
      <c r="AF542" s="148"/>
      <c r="AG542" s="148"/>
      <c r="AH542" s="148"/>
      <c r="AI542" s="148"/>
    </row>
    <row r="543" spans="1:35" s="145" customFormat="1" x14ac:dyDescent="0.2">
      <c r="A543" s="160">
        <v>474</v>
      </c>
      <c r="B543" s="144">
        <v>474097343</v>
      </c>
      <c r="C543" s="161" t="s">
        <v>62</v>
      </c>
      <c r="D543" s="144">
        <v>97</v>
      </c>
      <c r="E543" s="144">
        <v>343</v>
      </c>
      <c r="F543" s="161" t="s">
        <v>909</v>
      </c>
      <c r="G543" s="180" t="str">
        <f t="shared" si="88"/>
        <v>yes</v>
      </c>
      <c r="H543" s="181">
        <f t="shared" si="89"/>
        <v>0.34289999999999998</v>
      </c>
      <c r="I543" s="184">
        <v>5</v>
      </c>
      <c r="J543" s="176">
        <v>22</v>
      </c>
      <c r="K543" s="181">
        <f t="shared" si="94"/>
        <v>0.2273</v>
      </c>
      <c r="L543" s="161"/>
      <c r="M543" s="187">
        <f t="shared" si="90"/>
        <v>0.44169999999999998</v>
      </c>
      <c r="N543" s="162">
        <f t="shared" si="91"/>
        <v>0.48480000000000001</v>
      </c>
      <c r="O543" s="188">
        <f t="shared" si="92"/>
        <v>9</v>
      </c>
      <c r="P543" s="161"/>
      <c r="Q543" s="192">
        <f t="shared" si="95"/>
        <v>0.34289999999999998</v>
      </c>
      <c r="R543" s="174">
        <f t="shared" si="96"/>
        <v>8</v>
      </c>
      <c r="S543" s="174">
        <f t="shared" si="97"/>
        <v>3</v>
      </c>
      <c r="T543" s="175" t="str">
        <f t="shared" si="93"/>
        <v>cha16</v>
      </c>
      <c r="U543" s="193">
        <f t="shared" si="98"/>
        <v>1</v>
      </c>
      <c r="V543" s="148"/>
      <c r="W543" s="148"/>
      <c r="X543" s="148"/>
      <c r="Y543" s="148"/>
      <c r="Z543" s="148"/>
      <c r="AA543" s="148"/>
      <c r="AB543" s="148"/>
      <c r="AC543" s="148"/>
      <c r="AD543" s="148"/>
      <c r="AE543" s="148"/>
      <c r="AF543" s="148"/>
      <c r="AG543" s="148"/>
      <c r="AH543" s="148"/>
      <c r="AI543" s="148"/>
    </row>
    <row r="544" spans="1:35" s="145" customFormat="1" x14ac:dyDescent="0.2">
      <c r="A544" s="160">
        <v>474</v>
      </c>
      <c r="B544" s="144">
        <v>474097610</v>
      </c>
      <c r="C544" s="161" t="s">
        <v>62</v>
      </c>
      <c r="D544" s="144">
        <v>97</v>
      </c>
      <c r="E544" s="144">
        <v>610</v>
      </c>
      <c r="F544" s="161" t="s">
        <v>923</v>
      </c>
      <c r="G544" s="180" t="str">
        <f t="shared" si="88"/>
        <v>yes</v>
      </c>
      <c r="H544" s="181">
        <f t="shared" si="89"/>
        <v>0.2</v>
      </c>
      <c r="I544" s="184">
        <v>6</v>
      </c>
      <c r="J544" s="176">
        <v>11</v>
      </c>
      <c r="K544" s="181">
        <f t="shared" si="94"/>
        <v>0.54549999999999998</v>
      </c>
      <c r="L544" s="161"/>
      <c r="M544" s="187">
        <f t="shared" si="90"/>
        <v>0.2339</v>
      </c>
      <c r="N544" s="162">
        <f t="shared" si="91"/>
        <v>0.22339999999999999</v>
      </c>
      <c r="O544" s="188">
        <f t="shared" si="92"/>
        <v>4</v>
      </c>
      <c r="P544" s="161"/>
      <c r="Q544" s="192">
        <f t="shared" si="95"/>
        <v>0.54549999999999998</v>
      </c>
      <c r="R544" s="174">
        <f t="shared" si="96"/>
        <v>6</v>
      </c>
      <c r="S544" s="174">
        <f t="shared" si="97"/>
        <v>0</v>
      </c>
      <c r="T544" s="175" t="str">
        <f t="shared" si="93"/>
        <v>cha22</v>
      </c>
      <c r="U544" s="193">
        <f t="shared" si="98"/>
        <v>1</v>
      </c>
      <c r="V544" s="148"/>
      <c r="W544" s="148"/>
      <c r="X544" s="148"/>
      <c r="Y544" s="148"/>
      <c r="Z544" s="148"/>
      <c r="AA544" s="148"/>
      <c r="AB544" s="148"/>
      <c r="AC544" s="148"/>
      <c r="AD544" s="148"/>
      <c r="AE544" s="148"/>
      <c r="AF544" s="148"/>
      <c r="AG544" s="148"/>
      <c r="AH544" s="148"/>
      <c r="AI544" s="148"/>
    </row>
    <row r="545" spans="1:35" s="145" customFormat="1" x14ac:dyDescent="0.2">
      <c r="A545" s="160">
        <v>474</v>
      </c>
      <c r="B545" s="144">
        <v>474097615</v>
      </c>
      <c r="C545" s="161" t="s">
        <v>62</v>
      </c>
      <c r="D545" s="144">
        <v>97</v>
      </c>
      <c r="E545" s="144">
        <v>615</v>
      </c>
      <c r="F545" s="161" t="s">
        <v>924</v>
      </c>
      <c r="G545" s="180" t="str">
        <f t="shared" si="88"/>
        <v>yes</v>
      </c>
      <c r="H545" s="181">
        <f t="shared" si="89"/>
        <v>0</v>
      </c>
      <c r="I545" s="184">
        <v>1</v>
      </c>
      <c r="J545" s="176">
        <v>3</v>
      </c>
      <c r="K545" s="181">
        <f t="shared" si="94"/>
        <v>0.33329999999999999</v>
      </c>
      <c r="L545" s="161"/>
      <c r="M545" s="187">
        <f t="shared" si="90"/>
        <v>0.48809999999999998</v>
      </c>
      <c r="N545" s="162">
        <f t="shared" si="91"/>
        <v>0.52100000000000002</v>
      </c>
      <c r="O545" s="188">
        <f t="shared" si="92"/>
        <v>10</v>
      </c>
      <c r="P545" s="161"/>
      <c r="Q545" s="192">
        <f t="shared" si="95"/>
        <v>0.33329999999999999</v>
      </c>
      <c r="R545" s="174">
        <f t="shared" si="96"/>
        <v>1</v>
      </c>
      <c r="S545" s="174">
        <f t="shared" si="97"/>
        <v>0</v>
      </c>
      <c r="T545" s="175" t="str">
        <f t="shared" si="93"/>
        <v>cha22</v>
      </c>
      <c r="U545" s="193">
        <f t="shared" si="98"/>
        <v>1</v>
      </c>
      <c r="V545" s="148"/>
      <c r="W545" s="148"/>
      <c r="X545" s="148"/>
      <c r="Y545" s="148"/>
      <c r="Z545" s="148"/>
      <c r="AA545" s="148"/>
      <c r="AB545" s="148"/>
      <c r="AC545" s="148"/>
      <c r="AD545" s="148"/>
      <c r="AE545" s="148"/>
      <c r="AF545" s="148"/>
      <c r="AG545" s="148"/>
      <c r="AH545" s="148"/>
      <c r="AI545" s="148"/>
    </row>
    <row r="546" spans="1:35" s="145" customFormat="1" x14ac:dyDescent="0.2">
      <c r="A546" s="160">
        <v>474</v>
      </c>
      <c r="B546" s="144">
        <v>474097616</v>
      </c>
      <c r="C546" s="161" t="s">
        <v>62</v>
      </c>
      <c r="D546" s="144">
        <v>97</v>
      </c>
      <c r="E546" s="144">
        <v>616</v>
      </c>
      <c r="F546" s="161" t="s">
        <v>465</v>
      </c>
      <c r="G546" s="180" t="str">
        <f t="shared" si="88"/>
        <v>yes</v>
      </c>
      <c r="H546" s="181">
        <f t="shared" si="89"/>
        <v>6.6699999999999995E-2</v>
      </c>
      <c r="I546" s="184">
        <v>0</v>
      </c>
      <c r="J546" s="176">
        <v>2</v>
      </c>
      <c r="K546" s="181">
        <f t="shared" si="94"/>
        <v>0</v>
      </c>
      <c r="L546" s="161"/>
      <c r="M546" s="187">
        <f t="shared" si="90"/>
        <v>0.33529999999999999</v>
      </c>
      <c r="N546" s="162">
        <f t="shared" si="91"/>
        <v>0.2893</v>
      </c>
      <c r="O546" s="188">
        <f t="shared" si="92"/>
        <v>6</v>
      </c>
      <c r="P546" s="161"/>
      <c r="Q546" s="192">
        <f t="shared" si="95"/>
        <v>6.6699999999999995E-2</v>
      </c>
      <c r="R546" s="174">
        <f t="shared" si="96"/>
        <v>0</v>
      </c>
      <c r="S546" s="174">
        <f t="shared" si="97"/>
        <v>0</v>
      </c>
      <c r="T546" s="175" t="str">
        <f t="shared" si="93"/>
        <v>cha16</v>
      </c>
      <c r="U546" s="193">
        <f t="shared" si="98"/>
        <v>1</v>
      </c>
      <c r="V546" s="148"/>
      <c r="W546" s="148"/>
      <c r="X546" s="148"/>
      <c r="Y546" s="148"/>
      <c r="Z546" s="148"/>
      <c r="AA546" s="148"/>
      <c r="AB546" s="148"/>
      <c r="AC546" s="148"/>
      <c r="AD546" s="148"/>
      <c r="AE546" s="148"/>
      <c r="AF546" s="148"/>
      <c r="AG546" s="148"/>
      <c r="AH546" s="148"/>
      <c r="AI546" s="148"/>
    </row>
    <row r="547" spans="1:35" s="145" customFormat="1" x14ac:dyDescent="0.2">
      <c r="A547" s="160">
        <v>474</v>
      </c>
      <c r="B547" s="144">
        <v>474097622</v>
      </c>
      <c r="C547" s="161" t="s">
        <v>62</v>
      </c>
      <c r="D547" s="144">
        <v>97</v>
      </c>
      <c r="E547" s="144">
        <v>622</v>
      </c>
      <c r="F547" s="161" t="s">
        <v>927</v>
      </c>
      <c r="G547" s="180" t="str">
        <f t="shared" si="88"/>
        <v/>
      </c>
      <c r="H547" s="181" t="str">
        <f t="shared" si="89"/>
        <v/>
      </c>
      <c r="I547" s="184">
        <v>1</v>
      </c>
      <c r="J547" s="176">
        <v>1</v>
      </c>
      <c r="K547" s="181">
        <f t="shared" si="94"/>
        <v>1</v>
      </c>
      <c r="L547" s="161"/>
      <c r="M547" s="187">
        <f t="shared" si="90"/>
        <v>0.29609999999999997</v>
      </c>
      <c r="N547" s="162">
        <f t="shared" si="91"/>
        <v>0.29370000000000002</v>
      </c>
      <c r="O547" s="188">
        <f t="shared" si="92"/>
        <v>6</v>
      </c>
      <c r="P547" s="161"/>
      <c r="Q547" s="192">
        <f t="shared" si="95"/>
        <v>1</v>
      </c>
      <c r="R547" s="174">
        <f t="shared" si="96"/>
        <v>1</v>
      </c>
      <c r="S547" s="174">
        <f t="shared" si="97"/>
        <v>0</v>
      </c>
      <c r="T547" s="175" t="str">
        <f t="shared" si="93"/>
        <v>cha22</v>
      </c>
      <c r="U547" s="193">
        <f t="shared" si="98"/>
        <v>3</v>
      </c>
      <c r="V547" s="148"/>
      <c r="W547" s="148"/>
      <c r="X547" s="148"/>
      <c r="Y547" s="148"/>
      <c r="Z547" s="148"/>
      <c r="AA547" s="148"/>
      <c r="AB547" s="148"/>
      <c r="AC547" s="148"/>
      <c r="AD547" s="148"/>
      <c r="AE547" s="148"/>
      <c r="AF547" s="148"/>
      <c r="AG547" s="148"/>
      <c r="AH547" s="148"/>
      <c r="AI547" s="148"/>
    </row>
    <row r="548" spans="1:35" s="145" customFormat="1" x14ac:dyDescent="0.2">
      <c r="A548" s="160">
        <v>474</v>
      </c>
      <c r="B548" s="144">
        <v>474097673</v>
      </c>
      <c r="C548" s="161" t="s">
        <v>62</v>
      </c>
      <c r="D548" s="144">
        <v>97</v>
      </c>
      <c r="E548" s="144">
        <v>673</v>
      </c>
      <c r="F548" s="161" t="s">
        <v>939</v>
      </c>
      <c r="G548" s="180" t="str">
        <f t="shared" si="88"/>
        <v/>
      </c>
      <c r="H548" s="181" t="str">
        <f t="shared" si="89"/>
        <v/>
      </c>
      <c r="I548" s="184">
        <v>0</v>
      </c>
      <c r="J548" s="176">
        <v>1</v>
      </c>
      <c r="K548" s="181">
        <f t="shared" si="94"/>
        <v>0</v>
      </c>
      <c r="L548" s="161"/>
      <c r="M548" s="187">
        <f t="shared" si="90"/>
        <v>6.7699999999999996E-2</v>
      </c>
      <c r="N548" s="162">
        <f t="shared" si="91"/>
        <v>8.9700000000000002E-2</v>
      </c>
      <c r="O548" s="188">
        <f t="shared" si="92"/>
        <v>2</v>
      </c>
      <c r="P548" s="161"/>
      <c r="Q548" s="192">
        <f t="shared" si="95"/>
        <v>0</v>
      </c>
      <c r="R548" s="174">
        <f t="shared" si="96"/>
        <v>0</v>
      </c>
      <c r="S548" s="174">
        <f t="shared" si="97"/>
        <v>0</v>
      </c>
      <c r="T548" s="175" t="str">
        <f t="shared" si="93"/>
        <v>cha22</v>
      </c>
      <c r="U548" s="193">
        <f t="shared" si="98"/>
        <v>3</v>
      </c>
      <c r="V548" s="148"/>
      <c r="W548" s="148"/>
      <c r="X548" s="148"/>
      <c r="Y548" s="148"/>
      <c r="Z548" s="148"/>
      <c r="AA548" s="148"/>
      <c r="AB548" s="148"/>
      <c r="AC548" s="148"/>
      <c r="AD548" s="148"/>
      <c r="AE548" s="148"/>
      <c r="AF548" s="148"/>
      <c r="AG548" s="148"/>
      <c r="AH548" s="148"/>
      <c r="AI548" s="148"/>
    </row>
    <row r="549" spans="1:35" s="145" customFormat="1" x14ac:dyDescent="0.2">
      <c r="A549" s="160">
        <v>474</v>
      </c>
      <c r="B549" s="144">
        <v>474097720</v>
      </c>
      <c r="C549" s="161" t="s">
        <v>62</v>
      </c>
      <c r="D549" s="144">
        <v>97</v>
      </c>
      <c r="E549" s="144">
        <v>720</v>
      </c>
      <c r="F549" s="161" t="s">
        <v>952</v>
      </c>
      <c r="G549" s="180" t="str">
        <f t="shared" si="88"/>
        <v>yes</v>
      </c>
      <c r="H549" s="181">
        <f t="shared" si="89"/>
        <v>0.57140000000000002</v>
      </c>
      <c r="I549" s="184">
        <v>4</v>
      </c>
      <c r="J549" s="176">
        <v>10</v>
      </c>
      <c r="K549" s="181">
        <f t="shared" si="94"/>
        <v>0.4</v>
      </c>
      <c r="L549" s="161"/>
      <c r="M549" s="187">
        <f t="shared" si="90"/>
        <v>0.35010000000000002</v>
      </c>
      <c r="N549" s="162">
        <f t="shared" si="91"/>
        <v>0.38090000000000002</v>
      </c>
      <c r="O549" s="188">
        <f t="shared" si="92"/>
        <v>6</v>
      </c>
      <c r="P549" s="161"/>
      <c r="Q549" s="192">
        <f t="shared" si="95"/>
        <v>0.57140000000000002</v>
      </c>
      <c r="R549" s="174">
        <f t="shared" si="96"/>
        <v>6</v>
      </c>
      <c r="S549" s="174">
        <f t="shared" si="97"/>
        <v>2</v>
      </c>
      <c r="T549" s="175" t="str">
        <f t="shared" si="93"/>
        <v>cha16</v>
      </c>
      <c r="U549" s="193">
        <f t="shared" si="98"/>
        <v>1</v>
      </c>
      <c r="V549" s="148"/>
      <c r="W549" s="148"/>
      <c r="X549" s="148"/>
      <c r="Y549" s="148"/>
      <c r="Z549" s="148"/>
      <c r="AA549" s="148"/>
      <c r="AB549" s="148"/>
      <c r="AC549" s="148"/>
      <c r="AD549" s="148"/>
      <c r="AE549" s="148"/>
      <c r="AF549" s="148"/>
      <c r="AG549" s="148"/>
      <c r="AH549" s="148"/>
      <c r="AI549" s="148"/>
    </row>
    <row r="550" spans="1:35" s="145" customFormat="1" x14ac:dyDescent="0.2">
      <c r="A550" s="160">
        <v>474</v>
      </c>
      <c r="B550" s="144">
        <v>474097725</v>
      </c>
      <c r="C550" s="161" t="s">
        <v>62</v>
      </c>
      <c r="D550" s="144">
        <v>97</v>
      </c>
      <c r="E550" s="144">
        <v>725</v>
      </c>
      <c r="F550" s="161" t="s">
        <v>953</v>
      </c>
      <c r="G550" s="180" t="str">
        <f t="shared" si="88"/>
        <v>yes</v>
      </c>
      <c r="H550" s="181">
        <f t="shared" si="89"/>
        <v>0</v>
      </c>
      <c r="I550" s="184">
        <v>1</v>
      </c>
      <c r="J550" s="176">
        <v>1</v>
      </c>
      <c r="K550" s="181">
        <f t="shared" si="94"/>
        <v>1</v>
      </c>
      <c r="L550" s="161"/>
      <c r="M550" s="187">
        <f t="shared" si="90"/>
        <v>8.9399999999999993E-2</v>
      </c>
      <c r="N550" s="162">
        <f t="shared" si="91"/>
        <v>0.1096</v>
      </c>
      <c r="O550" s="188">
        <f t="shared" si="92"/>
        <v>2</v>
      </c>
      <c r="P550" s="161"/>
      <c r="Q550" s="192">
        <f t="shared" si="95"/>
        <v>1</v>
      </c>
      <c r="R550" s="174">
        <f t="shared" si="96"/>
        <v>1</v>
      </c>
      <c r="S550" s="174">
        <f t="shared" si="97"/>
        <v>0</v>
      </c>
      <c r="T550" s="175" t="str">
        <f t="shared" si="93"/>
        <v>cha22</v>
      </c>
      <c r="U550" s="193">
        <f t="shared" si="98"/>
        <v>1</v>
      </c>
      <c r="V550" s="148"/>
      <c r="W550" s="148"/>
      <c r="X550" s="148"/>
      <c r="Y550" s="148"/>
      <c r="Z550" s="148"/>
      <c r="AA550" s="148"/>
      <c r="AB550" s="148"/>
      <c r="AC550" s="148"/>
      <c r="AD550" s="148"/>
      <c r="AE550" s="148"/>
      <c r="AF550" s="148"/>
      <c r="AG550" s="148"/>
      <c r="AH550" s="148"/>
      <c r="AI550" s="148"/>
    </row>
    <row r="551" spans="1:35" s="145" customFormat="1" x14ac:dyDescent="0.2">
      <c r="A551" s="160">
        <v>474</v>
      </c>
      <c r="B551" s="144">
        <v>474097735</v>
      </c>
      <c r="C551" s="161" t="s">
        <v>62</v>
      </c>
      <c r="D551" s="144">
        <v>97</v>
      </c>
      <c r="E551" s="144">
        <v>735</v>
      </c>
      <c r="F551" s="161" t="s">
        <v>956</v>
      </c>
      <c r="G551" s="180" t="str">
        <f t="shared" si="88"/>
        <v>yes</v>
      </c>
      <c r="H551" s="181">
        <f t="shared" si="89"/>
        <v>0.15</v>
      </c>
      <c r="I551" s="184">
        <v>6</v>
      </c>
      <c r="J551" s="176">
        <v>12</v>
      </c>
      <c r="K551" s="181">
        <f t="shared" si="94"/>
        <v>0.5</v>
      </c>
      <c r="L551" s="161"/>
      <c r="M551" s="187">
        <f t="shared" si="90"/>
        <v>0.19550000000000001</v>
      </c>
      <c r="N551" s="162">
        <f t="shared" si="91"/>
        <v>0.2334</v>
      </c>
      <c r="O551" s="188">
        <f t="shared" si="92"/>
        <v>4</v>
      </c>
      <c r="P551" s="161"/>
      <c r="Q551" s="192">
        <f t="shared" si="95"/>
        <v>0.5</v>
      </c>
      <c r="R551" s="174">
        <f t="shared" si="96"/>
        <v>6</v>
      </c>
      <c r="S551" s="174">
        <f t="shared" si="97"/>
        <v>0</v>
      </c>
      <c r="T551" s="175" t="str">
        <f t="shared" si="93"/>
        <v>cha22</v>
      </c>
      <c r="U551" s="193">
        <f t="shared" si="98"/>
        <v>1</v>
      </c>
      <c r="V551" s="148"/>
      <c r="W551" s="148"/>
      <c r="X551" s="148"/>
      <c r="Y551" s="148"/>
      <c r="Z551" s="148"/>
      <c r="AA551" s="148"/>
      <c r="AB551" s="148"/>
      <c r="AC551" s="148"/>
      <c r="AD551" s="148"/>
      <c r="AE551" s="148"/>
      <c r="AF551" s="148"/>
      <c r="AG551" s="148"/>
      <c r="AH551" s="148"/>
      <c r="AI551" s="148"/>
    </row>
    <row r="552" spans="1:35" s="145" customFormat="1" x14ac:dyDescent="0.2">
      <c r="A552" s="160">
        <v>474</v>
      </c>
      <c r="B552" s="144">
        <v>474097753</v>
      </c>
      <c r="C552" s="161" t="s">
        <v>62</v>
      </c>
      <c r="D552" s="144">
        <v>97</v>
      </c>
      <c r="E552" s="144">
        <v>753</v>
      </c>
      <c r="F552" s="161" t="s">
        <v>960</v>
      </c>
      <c r="G552" s="180" t="str">
        <f t="shared" si="88"/>
        <v>yes</v>
      </c>
      <c r="H552" s="181">
        <f t="shared" si="89"/>
        <v>0</v>
      </c>
      <c r="I552" s="184">
        <v>0</v>
      </c>
      <c r="J552" s="176">
        <v>5</v>
      </c>
      <c r="K552" s="181">
        <f t="shared" si="94"/>
        <v>0</v>
      </c>
      <c r="L552" s="161"/>
      <c r="M552" s="187">
        <f t="shared" si="90"/>
        <v>0.34520000000000001</v>
      </c>
      <c r="N552" s="162">
        <f t="shared" si="91"/>
        <v>0.35210000000000002</v>
      </c>
      <c r="O552" s="188">
        <f t="shared" si="92"/>
        <v>6</v>
      </c>
      <c r="P552" s="161"/>
      <c r="Q552" s="192">
        <f t="shared" si="95"/>
        <v>0</v>
      </c>
      <c r="R552" s="174">
        <f t="shared" si="96"/>
        <v>0</v>
      </c>
      <c r="S552" s="174">
        <f t="shared" si="97"/>
        <v>0</v>
      </c>
      <c r="T552" s="175" t="str">
        <f t="shared" si="93"/>
        <v>cha16</v>
      </c>
      <c r="U552" s="193">
        <f t="shared" si="98"/>
        <v>1</v>
      </c>
      <c r="V552" s="148"/>
      <c r="W552" s="148"/>
      <c r="X552" s="148"/>
      <c r="Y552" s="148"/>
      <c r="Z552" s="148"/>
      <c r="AA552" s="148"/>
      <c r="AB552" s="148"/>
      <c r="AC552" s="148"/>
      <c r="AD552" s="148"/>
      <c r="AE552" s="148"/>
      <c r="AF552" s="148"/>
      <c r="AG552" s="148"/>
      <c r="AH552" s="148"/>
      <c r="AI552" s="148"/>
    </row>
    <row r="553" spans="1:35" s="145" customFormat="1" x14ac:dyDescent="0.2">
      <c r="A553" s="160">
        <v>474</v>
      </c>
      <c r="B553" s="144">
        <v>474097755</v>
      </c>
      <c r="C553" s="161" t="s">
        <v>62</v>
      </c>
      <c r="D553" s="144">
        <v>97</v>
      </c>
      <c r="E553" s="144">
        <v>755</v>
      </c>
      <c r="F553" s="161" t="s">
        <v>961</v>
      </c>
      <c r="G553" s="180" t="str">
        <f t="shared" si="88"/>
        <v>yes</v>
      </c>
      <c r="H553" s="181">
        <f t="shared" si="89"/>
        <v>0</v>
      </c>
      <c r="I553" s="184">
        <v>1</v>
      </c>
      <c r="J553" s="176">
        <v>1</v>
      </c>
      <c r="K553" s="181">
        <f t="shared" si="94"/>
        <v>1</v>
      </c>
      <c r="L553" s="161"/>
      <c r="M553" s="187">
        <f t="shared" si="90"/>
        <v>0.5494</v>
      </c>
      <c r="N553" s="162">
        <f t="shared" si="91"/>
        <v>0.50900000000000001</v>
      </c>
      <c r="O553" s="188">
        <f t="shared" si="92"/>
        <v>9</v>
      </c>
      <c r="P553" s="161"/>
      <c r="Q553" s="192">
        <f t="shared" si="95"/>
        <v>1</v>
      </c>
      <c r="R553" s="174">
        <f t="shared" si="96"/>
        <v>1</v>
      </c>
      <c r="S553" s="174">
        <f t="shared" si="97"/>
        <v>0</v>
      </c>
      <c r="T553" s="175" t="str">
        <f t="shared" si="93"/>
        <v>cha22</v>
      </c>
      <c r="U553" s="193">
        <f t="shared" si="98"/>
        <v>1</v>
      </c>
      <c r="V553" s="148"/>
      <c r="W553" s="148"/>
      <c r="X553" s="148"/>
      <c r="Y553" s="148"/>
      <c r="Z553" s="148"/>
      <c r="AA553" s="148"/>
      <c r="AB553" s="148"/>
      <c r="AC553" s="148"/>
      <c r="AD553" s="148"/>
      <c r="AE553" s="148"/>
      <c r="AF553" s="148"/>
      <c r="AG553" s="148"/>
      <c r="AH553" s="148"/>
      <c r="AI553" s="148"/>
    </row>
    <row r="554" spans="1:35" s="145" customFormat="1" x14ac:dyDescent="0.2">
      <c r="A554" s="160">
        <v>474</v>
      </c>
      <c r="B554" s="144">
        <v>474097770</v>
      </c>
      <c r="C554" s="161" t="s">
        <v>62</v>
      </c>
      <c r="D554" s="144">
        <v>97</v>
      </c>
      <c r="E554" s="144">
        <v>770</v>
      </c>
      <c r="F554" s="161" t="s">
        <v>965</v>
      </c>
      <c r="G554" s="180" t="str">
        <f t="shared" si="88"/>
        <v/>
      </c>
      <c r="H554" s="181" t="str">
        <f t="shared" si="89"/>
        <v/>
      </c>
      <c r="I554" s="184">
        <v>0</v>
      </c>
      <c r="J554" s="176">
        <v>1</v>
      </c>
      <c r="K554" s="181">
        <f t="shared" si="94"/>
        <v>0</v>
      </c>
      <c r="L554" s="161"/>
      <c r="M554" s="187">
        <f t="shared" si="90"/>
        <v>0.30170000000000002</v>
      </c>
      <c r="N554" s="162">
        <f t="shared" si="91"/>
        <v>0.28989999999999999</v>
      </c>
      <c r="O554" s="188">
        <f t="shared" si="92"/>
        <v>5</v>
      </c>
      <c r="P554" s="161"/>
      <c r="Q554" s="192">
        <f t="shared" si="95"/>
        <v>0</v>
      </c>
      <c r="R554" s="174">
        <f t="shared" si="96"/>
        <v>0</v>
      </c>
      <c r="S554" s="174">
        <f t="shared" si="97"/>
        <v>0</v>
      </c>
      <c r="T554" s="175" t="str">
        <f t="shared" si="93"/>
        <v>cha22</v>
      </c>
      <c r="U554" s="193">
        <f t="shared" si="98"/>
        <v>3</v>
      </c>
      <c r="V554" s="148"/>
      <c r="W554" s="148"/>
      <c r="X554" s="148"/>
      <c r="Y554" s="148"/>
      <c r="Z554" s="148"/>
      <c r="AA554" s="148"/>
      <c r="AB554" s="148"/>
      <c r="AC554" s="148"/>
      <c r="AD554" s="148"/>
      <c r="AE554" s="148"/>
      <c r="AF554" s="148"/>
      <c r="AG554" s="148"/>
      <c r="AH554" s="148"/>
      <c r="AI554" s="148"/>
    </row>
    <row r="555" spans="1:35" s="145" customFormat="1" x14ac:dyDescent="0.2">
      <c r="A555" s="160">
        <v>474</v>
      </c>
      <c r="B555" s="144">
        <v>474097775</v>
      </c>
      <c r="C555" s="161" t="s">
        <v>62</v>
      </c>
      <c r="D555" s="144">
        <v>97</v>
      </c>
      <c r="E555" s="144">
        <v>775</v>
      </c>
      <c r="F555" s="161" t="s">
        <v>967</v>
      </c>
      <c r="G555" s="180" t="str">
        <f t="shared" si="88"/>
        <v>yes</v>
      </c>
      <c r="H555" s="181">
        <f t="shared" si="89"/>
        <v>0</v>
      </c>
      <c r="I555" s="184">
        <v>0</v>
      </c>
      <c r="J555" s="176">
        <v>4</v>
      </c>
      <c r="K555" s="181">
        <f t="shared" si="94"/>
        <v>0</v>
      </c>
      <c r="L555" s="161"/>
      <c r="M555" s="187">
        <f t="shared" si="90"/>
        <v>0.13600000000000001</v>
      </c>
      <c r="N555" s="162">
        <f t="shared" si="91"/>
        <v>0.15010000000000001</v>
      </c>
      <c r="O555" s="188">
        <f t="shared" si="92"/>
        <v>3</v>
      </c>
      <c r="P555" s="161"/>
      <c r="Q555" s="192">
        <f t="shared" si="95"/>
        <v>0</v>
      </c>
      <c r="R555" s="174">
        <f t="shared" si="96"/>
        <v>0</v>
      </c>
      <c r="S555" s="174">
        <f t="shared" si="97"/>
        <v>0</v>
      </c>
      <c r="T555" s="175" t="str">
        <f t="shared" si="93"/>
        <v>cha16</v>
      </c>
      <c r="U555" s="193">
        <f t="shared" si="98"/>
        <v>1</v>
      </c>
      <c r="V555" s="148"/>
      <c r="W555" s="148"/>
      <c r="X555" s="148"/>
      <c r="Y555" s="148"/>
      <c r="Z555" s="148"/>
      <c r="AA555" s="148"/>
      <c r="AB555" s="148"/>
      <c r="AC555" s="148"/>
      <c r="AD555" s="148"/>
      <c r="AE555" s="148"/>
      <c r="AF555" s="148"/>
      <c r="AG555" s="148"/>
      <c r="AH555" s="148"/>
      <c r="AI555" s="148"/>
    </row>
    <row r="556" spans="1:35" s="145" customFormat="1" x14ac:dyDescent="0.2">
      <c r="A556" s="160">
        <v>478</v>
      </c>
      <c r="B556" s="144">
        <v>478352064</v>
      </c>
      <c r="C556" s="161" t="s">
        <v>64</v>
      </c>
      <c r="D556" s="144">
        <v>352</v>
      </c>
      <c r="E556" s="144">
        <v>64</v>
      </c>
      <c r="F556" s="161" t="s">
        <v>630</v>
      </c>
      <c r="G556" s="180" t="str">
        <f t="shared" si="88"/>
        <v>yes</v>
      </c>
      <c r="H556" s="181">
        <f t="shared" si="89"/>
        <v>0</v>
      </c>
      <c r="I556" s="184">
        <v>0</v>
      </c>
      <c r="J556" s="176">
        <v>2</v>
      </c>
      <c r="K556" s="181">
        <f t="shared" si="94"/>
        <v>0</v>
      </c>
      <c r="L556" s="161"/>
      <c r="M556" s="187">
        <f t="shared" si="90"/>
        <v>0.46839999999999998</v>
      </c>
      <c r="N556" s="162">
        <f t="shared" si="91"/>
        <v>0.4385</v>
      </c>
      <c r="O556" s="188">
        <f t="shared" si="92"/>
        <v>9</v>
      </c>
      <c r="P556" s="161"/>
      <c r="Q556" s="192">
        <f t="shared" si="95"/>
        <v>0</v>
      </c>
      <c r="R556" s="174">
        <f t="shared" si="96"/>
        <v>0</v>
      </c>
      <c r="S556" s="174">
        <f t="shared" si="97"/>
        <v>0</v>
      </c>
      <c r="T556" s="175" t="str">
        <f t="shared" si="93"/>
        <v>cha16</v>
      </c>
      <c r="U556" s="193">
        <f t="shared" si="98"/>
        <v>1</v>
      </c>
      <c r="V556" s="148"/>
      <c r="W556" s="148"/>
      <c r="X556" s="148"/>
      <c r="Y556" s="148"/>
      <c r="Z556" s="148"/>
      <c r="AA556" s="148"/>
      <c r="AB556" s="148"/>
      <c r="AC556" s="148"/>
      <c r="AD556" s="148"/>
      <c r="AE556" s="148"/>
      <c r="AF556" s="148"/>
      <c r="AG556" s="148"/>
      <c r="AH556" s="148"/>
      <c r="AI556" s="148"/>
    </row>
    <row r="557" spans="1:35" s="145" customFormat="1" x14ac:dyDescent="0.2">
      <c r="A557" s="160">
        <v>478</v>
      </c>
      <c r="B557" s="144">
        <v>478352067</v>
      </c>
      <c r="C557" s="161" t="s">
        <v>64</v>
      </c>
      <c r="D557" s="144">
        <v>352</v>
      </c>
      <c r="E557" s="144">
        <v>67</v>
      </c>
      <c r="F557" s="161" t="s">
        <v>633</v>
      </c>
      <c r="G557" s="180" t="str">
        <f t="shared" si="88"/>
        <v>yes</v>
      </c>
      <c r="H557" s="181">
        <f t="shared" si="89"/>
        <v>0</v>
      </c>
      <c r="I557" s="184">
        <v>0</v>
      </c>
      <c r="J557" s="176">
        <v>1</v>
      </c>
      <c r="K557" s="181">
        <f t="shared" si="94"/>
        <v>0</v>
      </c>
      <c r="L557" s="161"/>
      <c r="M557" s="187">
        <f t="shared" si="90"/>
        <v>5.5899999999999998E-2</v>
      </c>
      <c r="N557" s="162">
        <f t="shared" si="91"/>
        <v>9.3600000000000003E-2</v>
      </c>
      <c r="O557" s="188">
        <f t="shared" si="92"/>
        <v>2</v>
      </c>
      <c r="P557" s="161"/>
      <c r="Q557" s="192">
        <f t="shared" si="95"/>
        <v>0</v>
      </c>
      <c r="R557" s="174">
        <f t="shared" si="96"/>
        <v>0</v>
      </c>
      <c r="S557" s="174">
        <f t="shared" si="97"/>
        <v>0</v>
      </c>
      <c r="T557" s="175" t="str">
        <f t="shared" si="93"/>
        <v>cha16</v>
      </c>
      <c r="U557" s="193">
        <f t="shared" si="98"/>
        <v>1</v>
      </c>
      <c r="V557" s="148"/>
      <c r="W557" s="148"/>
      <c r="X557" s="148"/>
      <c r="Y557" s="148"/>
      <c r="Z557" s="148"/>
      <c r="AA557" s="148"/>
      <c r="AB557" s="148"/>
      <c r="AC557" s="148"/>
      <c r="AD557" s="148"/>
      <c r="AE557" s="148"/>
      <c r="AF557" s="148"/>
      <c r="AG557" s="148"/>
      <c r="AH557" s="148"/>
      <c r="AI557" s="148"/>
    </row>
    <row r="558" spans="1:35" s="145" customFormat="1" x14ac:dyDescent="0.2">
      <c r="A558" s="160">
        <v>478</v>
      </c>
      <c r="B558" s="144">
        <v>478352097</v>
      </c>
      <c r="C558" s="161" t="s">
        <v>64</v>
      </c>
      <c r="D558" s="144">
        <v>352</v>
      </c>
      <c r="E558" s="144">
        <v>97</v>
      </c>
      <c r="F558" s="161" t="s">
        <v>663</v>
      </c>
      <c r="G558" s="180" t="str">
        <f t="shared" si="88"/>
        <v>yes</v>
      </c>
      <c r="H558" s="181">
        <f t="shared" si="89"/>
        <v>0.5</v>
      </c>
      <c r="I558" s="184">
        <v>4</v>
      </c>
      <c r="J558" s="176">
        <v>9</v>
      </c>
      <c r="K558" s="181">
        <f t="shared" si="94"/>
        <v>0.44440000000000002</v>
      </c>
      <c r="L558" s="161"/>
      <c r="M558" s="187">
        <f t="shared" si="90"/>
        <v>0.71409999999999996</v>
      </c>
      <c r="N558" s="162">
        <f t="shared" si="91"/>
        <v>0.66120000000000001</v>
      </c>
      <c r="O558" s="188">
        <f t="shared" si="92"/>
        <v>11</v>
      </c>
      <c r="P558" s="161"/>
      <c r="Q558" s="192">
        <f t="shared" si="95"/>
        <v>0.5</v>
      </c>
      <c r="R558" s="174">
        <f t="shared" si="96"/>
        <v>5</v>
      </c>
      <c r="S558" s="174">
        <f t="shared" si="97"/>
        <v>1</v>
      </c>
      <c r="T558" s="175" t="str">
        <f t="shared" si="93"/>
        <v>cha16</v>
      </c>
      <c r="U558" s="193">
        <f t="shared" si="98"/>
        <v>1</v>
      </c>
      <c r="V558" s="148"/>
      <c r="W558" s="148"/>
      <c r="X558" s="148"/>
      <c r="Y558" s="148"/>
      <c r="Z558" s="148"/>
      <c r="AA558" s="148"/>
      <c r="AB558" s="148"/>
      <c r="AC558" s="148"/>
      <c r="AD558" s="148"/>
      <c r="AE558" s="148"/>
      <c r="AF558" s="148"/>
      <c r="AG558" s="148"/>
      <c r="AH558" s="148"/>
      <c r="AI558" s="148"/>
    </row>
    <row r="559" spans="1:35" s="145" customFormat="1" x14ac:dyDescent="0.2">
      <c r="A559" s="160">
        <v>478</v>
      </c>
      <c r="B559" s="144">
        <v>478352103</v>
      </c>
      <c r="C559" s="161" t="s">
        <v>64</v>
      </c>
      <c r="D559" s="144">
        <v>352</v>
      </c>
      <c r="E559" s="144">
        <v>103</v>
      </c>
      <c r="F559" s="161" t="s">
        <v>669</v>
      </c>
      <c r="G559" s="180" t="str">
        <f t="shared" si="88"/>
        <v/>
      </c>
      <c r="H559" s="181" t="str">
        <f t="shared" si="89"/>
        <v/>
      </c>
      <c r="I559" s="184">
        <v>1</v>
      </c>
      <c r="J559" s="176">
        <v>2</v>
      </c>
      <c r="K559" s="181">
        <f t="shared" si="94"/>
        <v>0.5</v>
      </c>
      <c r="L559" s="161"/>
      <c r="M559" s="187">
        <f t="shared" si="90"/>
        <v>0.60680000000000001</v>
      </c>
      <c r="N559" s="162">
        <f t="shared" si="91"/>
        <v>0.58730000000000004</v>
      </c>
      <c r="O559" s="188">
        <f t="shared" si="92"/>
        <v>10</v>
      </c>
      <c r="P559" s="161"/>
      <c r="Q559" s="192">
        <f t="shared" si="95"/>
        <v>0.60680000000000001</v>
      </c>
      <c r="R559" s="174">
        <f t="shared" si="96"/>
        <v>1</v>
      </c>
      <c r="S559" s="174">
        <f t="shared" si="97"/>
        <v>0</v>
      </c>
      <c r="T559" s="175" t="str">
        <f t="shared" si="93"/>
        <v>dist16</v>
      </c>
      <c r="U559" s="193">
        <f t="shared" si="98"/>
        <v>2</v>
      </c>
      <c r="V559" s="148"/>
      <c r="W559" s="148"/>
      <c r="X559" s="148"/>
      <c r="Y559" s="148"/>
      <c r="Z559" s="148"/>
      <c r="AA559" s="148"/>
      <c r="AB559" s="148"/>
      <c r="AC559" s="148"/>
      <c r="AD559" s="148"/>
      <c r="AE559" s="148"/>
      <c r="AF559" s="148"/>
      <c r="AG559" s="148"/>
      <c r="AH559" s="148"/>
      <c r="AI559" s="148"/>
    </row>
    <row r="560" spans="1:35" s="145" customFormat="1" x14ac:dyDescent="0.2">
      <c r="A560" s="160">
        <v>478</v>
      </c>
      <c r="B560" s="144">
        <v>478352125</v>
      </c>
      <c r="C560" s="161" t="s">
        <v>64</v>
      </c>
      <c r="D560" s="144">
        <v>352</v>
      </c>
      <c r="E560" s="144">
        <v>125</v>
      </c>
      <c r="F560" s="161" t="s">
        <v>690</v>
      </c>
      <c r="G560" s="180" t="str">
        <f t="shared" si="88"/>
        <v>yes</v>
      </c>
      <c r="H560" s="181">
        <f t="shared" si="89"/>
        <v>0</v>
      </c>
      <c r="I560" s="184">
        <v>3</v>
      </c>
      <c r="J560" s="176">
        <v>25</v>
      </c>
      <c r="K560" s="181">
        <f t="shared" si="94"/>
        <v>0.12</v>
      </c>
      <c r="L560" s="161"/>
      <c r="M560" s="187">
        <f t="shared" si="90"/>
        <v>3.8300000000000001E-2</v>
      </c>
      <c r="N560" s="162">
        <f t="shared" si="91"/>
        <v>9.9299999999999999E-2</v>
      </c>
      <c r="O560" s="188">
        <f t="shared" si="92"/>
        <v>2</v>
      </c>
      <c r="P560" s="161"/>
      <c r="Q560" s="192">
        <f t="shared" si="95"/>
        <v>0.12</v>
      </c>
      <c r="R560" s="174">
        <f t="shared" si="96"/>
        <v>3</v>
      </c>
      <c r="S560" s="174">
        <f t="shared" si="97"/>
        <v>0</v>
      </c>
      <c r="T560" s="175" t="str">
        <f t="shared" si="93"/>
        <v>cha22</v>
      </c>
      <c r="U560" s="193">
        <f t="shared" si="98"/>
        <v>1</v>
      </c>
      <c r="V560" s="148"/>
      <c r="W560" s="148"/>
      <c r="X560" s="148"/>
      <c r="Y560" s="148"/>
      <c r="Z560" s="148"/>
      <c r="AA560" s="148"/>
      <c r="AB560" s="148"/>
      <c r="AC560" s="148"/>
      <c r="AD560" s="148"/>
      <c r="AE560" s="148"/>
      <c r="AF560" s="148"/>
      <c r="AG560" s="148"/>
      <c r="AH560" s="148"/>
      <c r="AI560" s="148"/>
    </row>
    <row r="561" spans="1:35" s="145" customFormat="1" x14ac:dyDescent="0.2">
      <c r="A561" s="160">
        <v>478</v>
      </c>
      <c r="B561" s="144">
        <v>478352141</v>
      </c>
      <c r="C561" s="161" t="s">
        <v>64</v>
      </c>
      <c r="D561" s="144">
        <v>352</v>
      </c>
      <c r="E561" s="144">
        <v>141</v>
      </c>
      <c r="F561" s="161" t="s">
        <v>706</v>
      </c>
      <c r="G561" s="180" t="str">
        <f t="shared" si="88"/>
        <v/>
      </c>
      <c r="H561" s="181" t="str">
        <f t="shared" si="89"/>
        <v/>
      </c>
      <c r="I561" s="184">
        <v>0</v>
      </c>
      <c r="J561" s="176">
        <v>5</v>
      </c>
      <c r="K561" s="181">
        <f t="shared" si="94"/>
        <v>0</v>
      </c>
      <c r="L561" s="161"/>
      <c r="M561" s="187">
        <f t="shared" si="90"/>
        <v>0.29249999999999998</v>
      </c>
      <c r="N561" s="162">
        <f t="shared" si="91"/>
        <v>0.31890000000000002</v>
      </c>
      <c r="O561" s="188">
        <f t="shared" si="92"/>
        <v>6</v>
      </c>
      <c r="P561" s="161"/>
      <c r="Q561" s="192">
        <f t="shared" si="95"/>
        <v>0</v>
      </c>
      <c r="R561" s="174">
        <f t="shared" si="96"/>
        <v>0</v>
      </c>
      <c r="S561" s="174">
        <f t="shared" si="97"/>
        <v>0</v>
      </c>
      <c r="T561" s="175" t="str">
        <f t="shared" si="93"/>
        <v>cha22</v>
      </c>
      <c r="U561" s="193">
        <f t="shared" si="98"/>
        <v>3</v>
      </c>
      <c r="V561" s="148"/>
      <c r="W561" s="148"/>
      <c r="X561" s="148"/>
      <c r="Y561" s="148"/>
      <c r="Z561" s="148"/>
      <c r="AA561" s="148"/>
      <c r="AB561" s="148"/>
      <c r="AC561" s="148"/>
      <c r="AD561" s="148"/>
      <c r="AE561" s="148"/>
      <c r="AF561" s="148"/>
      <c r="AG561" s="148"/>
      <c r="AH561" s="148"/>
      <c r="AI561" s="148"/>
    </row>
    <row r="562" spans="1:35" s="145" customFormat="1" x14ac:dyDescent="0.2">
      <c r="A562" s="160">
        <v>478</v>
      </c>
      <c r="B562" s="144">
        <v>478352153</v>
      </c>
      <c r="C562" s="161" t="s">
        <v>64</v>
      </c>
      <c r="D562" s="144">
        <v>352</v>
      </c>
      <c r="E562" s="144">
        <v>153</v>
      </c>
      <c r="F562" s="161" t="s">
        <v>719</v>
      </c>
      <c r="G562" s="180" t="str">
        <f t="shared" si="88"/>
        <v>yes</v>
      </c>
      <c r="H562" s="181">
        <f t="shared" si="89"/>
        <v>6.9000000000000006E-2</v>
      </c>
      <c r="I562" s="184">
        <v>6</v>
      </c>
      <c r="J562" s="176">
        <v>49</v>
      </c>
      <c r="K562" s="181">
        <f t="shared" si="94"/>
        <v>0.12239999999999999</v>
      </c>
      <c r="L562" s="161"/>
      <c r="M562" s="187">
        <f t="shared" si="90"/>
        <v>0.46110000000000001</v>
      </c>
      <c r="N562" s="162">
        <f t="shared" si="91"/>
        <v>0.49280000000000002</v>
      </c>
      <c r="O562" s="188">
        <f t="shared" si="92"/>
        <v>9</v>
      </c>
      <c r="P562" s="161"/>
      <c r="Q562" s="192">
        <f t="shared" si="95"/>
        <v>0.12239999999999999</v>
      </c>
      <c r="R562" s="174">
        <f t="shared" si="96"/>
        <v>6</v>
      </c>
      <c r="S562" s="174">
        <f t="shared" si="97"/>
        <v>0</v>
      </c>
      <c r="T562" s="175" t="str">
        <f t="shared" si="93"/>
        <v>cha22</v>
      </c>
      <c r="U562" s="193">
        <f t="shared" si="98"/>
        <v>1</v>
      </c>
      <c r="V562" s="148"/>
      <c r="W562" s="148"/>
      <c r="X562" s="148"/>
      <c r="Y562" s="148"/>
      <c r="Z562" s="148"/>
      <c r="AA562" s="148"/>
      <c r="AB562" s="148"/>
      <c r="AC562" s="148"/>
      <c r="AD562" s="148"/>
      <c r="AE562" s="148"/>
      <c r="AF562" s="148"/>
      <c r="AG562" s="148"/>
      <c r="AH562" s="148"/>
      <c r="AI562" s="148"/>
    </row>
    <row r="563" spans="1:35" s="145" customFormat="1" x14ac:dyDescent="0.2">
      <c r="A563" s="160">
        <v>478</v>
      </c>
      <c r="B563" s="144">
        <v>478352158</v>
      </c>
      <c r="C563" s="161" t="s">
        <v>64</v>
      </c>
      <c r="D563" s="144">
        <v>352</v>
      </c>
      <c r="E563" s="144">
        <v>158</v>
      </c>
      <c r="F563" s="161" t="s">
        <v>724</v>
      </c>
      <c r="G563" s="180" t="str">
        <f t="shared" si="88"/>
        <v>yes</v>
      </c>
      <c r="H563" s="181">
        <f t="shared" si="89"/>
        <v>0</v>
      </c>
      <c r="I563" s="184">
        <v>8</v>
      </c>
      <c r="J563" s="176">
        <v>48</v>
      </c>
      <c r="K563" s="181">
        <f t="shared" si="94"/>
        <v>0.16669999999999999</v>
      </c>
      <c r="L563" s="161"/>
      <c r="M563" s="187">
        <f t="shared" si="90"/>
        <v>0.1072</v>
      </c>
      <c r="N563" s="162">
        <f t="shared" si="91"/>
        <v>9.8299999999999998E-2</v>
      </c>
      <c r="O563" s="188">
        <f t="shared" si="92"/>
        <v>2</v>
      </c>
      <c r="P563" s="161"/>
      <c r="Q563" s="192">
        <f t="shared" si="95"/>
        <v>0.16669999999999999</v>
      </c>
      <c r="R563" s="174">
        <f t="shared" si="96"/>
        <v>8</v>
      </c>
      <c r="S563" s="174">
        <f t="shared" si="97"/>
        <v>0</v>
      </c>
      <c r="T563" s="175" t="str">
        <f t="shared" si="93"/>
        <v>cha22</v>
      </c>
      <c r="U563" s="193">
        <f t="shared" si="98"/>
        <v>1</v>
      </c>
      <c r="V563" s="148"/>
      <c r="W563" s="148"/>
      <c r="X563" s="148"/>
      <c r="Y563" s="148"/>
      <c r="Z563" s="148"/>
      <c r="AA563" s="148"/>
      <c r="AB563" s="148"/>
      <c r="AC563" s="148"/>
      <c r="AD563" s="148"/>
      <c r="AE563" s="148"/>
      <c r="AF563" s="148"/>
      <c r="AG563" s="148"/>
      <c r="AH563" s="148"/>
      <c r="AI563" s="148"/>
    </row>
    <row r="564" spans="1:35" s="145" customFormat="1" x14ac:dyDescent="0.2">
      <c r="A564" s="160">
        <v>478</v>
      </c>
      <c r="B564" s="144">
        <v>478352162</v>
      </c>
      <c r="C564" s="161" t="s">
        <v>64</v>
      </c>
      <c r="D564" s="144">
        <v>352</v>
      </c>
      <c r="E564" s="144">
        <v>162</v>
      </c>
      <c r="F564" s="161" t="s">
        <v>728</v>
      </c>
      <c r="G564" s="180" t="str">
        <f t="shared" si="88"/>
        <v>yes</v>
      </c>
      <c r="H564" s="181">
        <f t="shared" si="89"/>
        <v>4.5499999999999999E-2</v>
      </c>
      <c r="I564" s="184">
        <v>0</v>
      </c>
      <c r="J564" s="176">
        <v>16</v>
      </c>
      <c r="K564" s="181">
        <f t="shared" si="94"/>
        <v>0</v>
      </c>
      <c r="L564" s="161"/>
      <c r="M564" s="187">
        <f t="shared" si="90"/>
        <v>0.14749999999999999</v>
      </c>
      <c r="N564" s="162">
        <f t="shared" si="91"/>
        <v>0.2132</v>
      </c>
      <c r="O564" s="188">
        <f t="shared" si="92"/>
        <v>4</v>
      </c>
      <c r="P564" s="161"/>
      <c r="Q564" s="192">
        <f t="shared" si="95"/>
        <v>4.5499999999999999E-2</v>
      </c>
      <c r="R564" s="174">
        <f t="shared" si="96"/>
        <v>1</v>
      </c>
      <c r="S564" s="174">
        <f t="shared" si="97"/>
        <v>1</v>
      </c>
      <c r="T564" s="175" t="str">
        <f t="shared" si="93"/>
        <v>cha16</v>
      </c>
      <c r="U564" s="193">
        <f t="shared" si="98"/>
        <v>1</v>
      </c>
      <c r="V564" s="148"/>
      <c r="W564" s="148"/>
      <c r="X564" s="148"/>
      <c r="Y564" s="148"/>
      <c r="Z564" s="148"/>
      <c r="AA564" s="148"/>
      <c r="AB564" s="148"/>
      <c r="AC564" s="148"/>
      <c r="AD564" s="148"/>
      <c r="AE564" s="148"/>
      <c r="AF564" s="148"/>
      <c r="AG564" s="148"/>
      <c r="AH564" s="148"/>
      <c r="AI564" s="148"/>
    </row>
    <row r="565" spans="1:35" s="145" customFormat="1" x14ac:dyDescent="0.2">
      <c r="A565" s="160">
        <v>478</v>
      </c>
      <c r="B565" s="144">
        <v>478352174</v>
      </c>
      <c r="C565" s="161" t="s">
        <v>64</v>
      </c>
      <c r="D565" s="144">
        <v>352</v>
      </c>
      <c r="E565" s="144">
        <v>174</v>
      </c>
      <c r="F565" s="161" t="s">
        <v>740</v>
      </c>
      <c r="G565" s="180" t="str">
        <f t="shared" si="88"/>
        <v>yes</v>
      </c>
      <c r="H565" s="181">
        <f t="shared" si="89"/>
        <v>0</v>
      </c>
      <c r="I565" s="184">
        <v>0</v>
      </c>
      <c r="J565" s="176">
        <v>10</v>
      </c>
      <c r="K565" s="181">
        <f t="shared" si="94"/>
        <v>0</v>
      </c>
      <c r="L565" s="161"/>
      <c r="M565" s="187">
        <f t="shared" si="90"/>
        <v>0.20300000000000001</v>
      </c>
      <c r="N565" s="162">
        <f t="shared" si="91"/>
        <v>0.20780000000000001</v>
      </c>
      <c r="O565" s="188">
        <f t="shared" si="92"/>
        <v>4</v>
      </c>
      <c r="P565" s="161"/>
      <c r="Q565" s="192">
        <f t="shared" si="95"/>
        <v>0</v>
      </c>
      <c r="R565" s="174">
        <f t="shared" si="96"/>
        <v>0</v>
      </c>
      <c r="S565" s="174">
        <f t="shared" si="97"/>
        <v>0</v>
      </c>
      <c r="T565" s="175" t="str">
        <f t="shared" si="93"/>
        <v>cha16</v>
      </c>
      <c r="U565" s="193">
        <f t="shared" si="98"/>
        <v>1</v>
      </c>
      <c r="V565" s="148"/>
      <c r="W565" s="148"/>
      <c r="X565" s="148"/>
      <c r="Y565" s="148"/>
      <c r="Z565" s="148"/>
      <c r="AA565" s="148"/>
      <c r="AB565" s="148"/>
      <c r="AC565" s="148"/>
      <c r="AD565" s="148"/>
      <c r="AE565" s="148"/>
      <c r="AF565" s="148"/>
      <c r="AG565" s="148"/>
      <c r="AH565" s="148"/>
      <c r="AI565" s="148"/>
    </row>
    <row r="566" spans="1:35" s="145" customFormat="1" x14ac:dyDescent="0.2">
      <c r="A566" s="160">
        <v>478</v>
      </c>
      <c r="B566" s="144">
        <v>478352288</v>
      </c>
      <c r="C566" s="161" t="s">
        <v>64</v>
      </c>
      <c r="D566" s="144">
        <v>352</v>
      </c>
      <c r="E566" s="144">
        <v>288</v>
      </c>
      <c r="F566" s="161" t="s">
        <v>854</v>
      </c>
      <c r="G566" s="180" t="str">
        <f t="shared" si="88"/>
        <v/>
      </c>
      <c r="H566" s="181" t="str">
        <f t="shared" si="89"/>
        <v/>
      </c>
      <c r="I566" s="184">
        <v>0</v>
      </c>
      <c r="J566" s="176">
        <v>2</v>
      </c>
      <c r="K566" s="181">
        <f t="shared" si="94"/>
        <v>0</v>
      </c>
      <c r="L566" s="161"/>
      <c r="M566" s="187">
        <f t="shared" si="90"/>
        <v>5.0200000000000002E-2</v>
      </c>
      <c r="N566" s="162">
        <f t="shared" si="91"/>
        <v>6.8900000000000003E-2</v>
      </c>
      <c r="O566" s="188">
        <f t="shared" si="92"/>
        <v>2</v>
      </c>
      <c r="P566" s="161"/>
      <c r="Q566" s="192">
        <f t="shared" si="95"/>
        <v>0</v>
      </c>
      <c r="R566" s="174">
        <f t="shared" si="96"/>
        <v>0</v>
      </c>
      <c r="S566" s="174">
        <f t="shared" si="97"/>
        <v>0</v>
      </c>
      <c r="T566" s="175" t="str">
        <f t="shared" si="93"/>
        <v>cha22</v>
      </c>
      <c r="U566" s="193">
        <f t="shared" si="98"/>
        <v>3</v>
      </c>
      <c r="V566" s="148"/>
      <c r="W566" s="148"/>
      <c r="X566" s="148"/>
      <c r="Y566" s="148"/>
      <c r="Z566" s="148"/>
      <c r="AA566" s="148"/>
      <c r="AB566" s="148"/>
      <c r="AC566" s="148"/>
      <c r="AD566" s="148"/>
      <c r="AE566" s="148"/>
      <c r="AF566" s="148"/>
      <c r="AG566" s="148"/>
      <c r="AH566" s="148"/>
      <c r="AI566" s="148"/>
    </row>
    <row r="567" spans="1:35" s="145" customFormat="1" x14ac:dyDescent="0.2">
      <c r="A567" s="160">
        <v>478</v>
      </c>
      <c r="B567" s="144">
        <v>478352322</v>
      </c>
      <c r="C567" s="161" t="s">
        <v>64</v>
      </c>
      <c r="D567" s="144">
        <v>352</v>
      </c>
      <c r="E567" s="144">
        <v>322</v>
      </c>
      <c r="F567" s="161" t="s">
        <v>888</v>
      </c>
      <c r="G567" s="180" t="str">
        <f t="shared" si="88"/>
        <v>yes</v>
      </c>
      <c r="H567" s="181">
        <f t="shared" si="89"/>
        <v>0</v>
      </c>
      <c r="I567" s="184">
        <v>0</v>
      </c>
      <c r="J567" s="176">
        <v>1</v>
      </c>
      <c r="K567" s="181">
        <f t="shared" si="94"/>
        <v>0</v>
      </c>
      <c r="L567" s="161"/>
      <c r="M567" s="187">
        <f t="shared" si="90"/>
        <v>0.2344</v>
      </c>
      <c r="N567" s="162">
        <f t="shared" si="91"/>
        <v>0.29089999999999999</v>
      </c>
      <c r="O567" s="188">
        <f t="shared" si="92"/>
        <v>5</v>
      </c>
      <c r="P567" s="161"/>
      <c r="Q567" s="192">
        <f t="shared" si="95"/>
        <v>0</v>
      </c>
      <c r="R567" s="174">
        <f t="shared" si="96"/>
        <v>0</v>
      </c>
      <c r="S567" s="174">
        <f t="shared" si="97"/>
        <v>0</v>
      </c>
      <c r="T567" s="175" t="str">
        <f t="shared" si="93"/>
        <v>cha16</v>
      </c>
      <c r="U567" s="193">
        <f t="shared" si="98"/>
        <v>1</v>
      </c>
      <c r="V567" s="148"/>
      <c r="W567" s="148"/>
      <c r="X567" s="148"/>
      <c r="Y567" s="148"/>
      <c r="Z567" s="148"/>
      <c r="AA567" s="148"/>
      <c r="AB567" s="148"/>
      <c r="AC567" s="148"/>
      <c r="AD567" s="148"/>
      <c r="AE567" s="148"/>
      <c r="AF567" s="148"/>
      <c r="AG567" s="148"/>
      <c r="AH567" s="148"/>
      <c r="AI567" s="148"/>
    </row>
    <row r="568" spans="1:35" s="145" customFormat="1" x14ac:dyDescent="0.2">
      <c r="A568" s="160">
        <v>478</v>
      </c>
      <c r="B568" s="144">
        <v>478352326</v>
      </c>
      <c r="C568" s="161" t="s">
        <v>64</v>
      </c>
      <c r="D568" s="144">
        <v>352</v>
      </c>
      <c r="E568" s="144">
        <v>326</v>
      </c>
      <c r="F568" s="161" t="s">
        <v>892</v>
      </c>
      <c r="G568" s="180" t="str">
        <f t="shared" si="88"/>
        <v>yes</v>
      </c>
      <c r="H568" s="181">
        <f t="shared" si="89"/>
        <v>0</v>
      </c>
      <c r="I568" s="184">
        <v>0</v>
      </c>
      <c r="J568" s="176">
        <v>6</v>
      </c>
      <c r="K568" s="181">
        <f t="shared" si="94"/>
        <v>0</v>
      </c>
      <c r="L568" s="161"/>
      <c r="M568" s="187">
        <f t="shared" si="90"/>
        <v>5.5399999999999998E-2</v>
      </c>
      <c r="N568" s="162">
        <f t="shared" si="91"/>
        <v>7.8100000000000003E-2</v>
      </c>
      <c r="O568" s="188">
        <f t="shared" si="92"/>
        <v>2</v>
      </c>
      <c r="P568" s="161"/>
      <c r="Q568" s="192">
        <f t="shared" si="95"/>
        <v>0</v>
      </c>
      <c r="R568" s="174">
        <f t="shared" si="96"/>
        <v>0</v>
      </c>
      <c r="S568" s="174">
        <f t="shared" si="97"/>
        <v>0</v>
      </c>
      <c r="T568" s="175" t="str">
        <f t="shared" si="93"/>
        <v>cha16</v>
      </c>
      <c r="U568" s="193">
        <f t="shared" si="98"/>
        <v>1</v>
      </c>
      <c r="V568" s="148"/>
      <c r="W568" s="148"/>
      <c r="X568" s="148"/>
      <c r="Y568" s="148"/>
      <c r="Z568" s="148"/>
      <c r="AA568" s="148"/>
      <c r="AB568" s="148"/>
      <c r="AC568" s="148"/>
      <c r="AD568" s="148"/>
      <c r="AE568" s="148"/>
      <c r="AF568" s="148"/>
      <c r="AG568" s="148"/>
      <c r="AH568" s="148"/>
      <c r="AI568" s="148"/>
    </row>
    <row r="569" spans="1:35" s="145" customFormat="1" x14ac:dyDescent="0.2">
      <c r="A569" s="160">
        <v>478</v>
      </c>
      <c r="B569" s="144">
        <v>478352348</v>
      </c>
      <c r="C569" s="161" t="s">
        <v>64</v>
      </c>
      <c r="D569" s="144">
        <v>352</v>
      </c>
      <c r="E569" s="144">
        <v>348</v>
      </c>
      <c r="F569" s="161" t="s">
        <v>913</v>
      </c>
      <c r="G569" s="180" t="str">
        <f t="shared" si="88"/>
        <v>yes</v>
      </c>
      <c r="H569" s="181">
        <f t="shared" si="89"/>
        <v>7.6899999999999996E-2</v>
      </c>
      <c r="I569" s="184">
        <v>3</v>
      </c>
      <c r="J569" s="176">
        <v>9</v>
      </c>
      <c r="K569" s="181">
        <f t="shared" si="94"/>
        <v>0.33329999999999999</v>
      </c>
      <c r="L569" s="161"/>
      <c r="M569" s="187">
        <f t="shared" si="90"/>
        <v>0.71579999999999999</v>
      </c>
      <c r="N569" s="162">
        <f t="shared" si="91"/>
        <v>0.65400000000000003</v>
      </c>
      <c r="O569" s="188">
        <f t="shared" si="92"/>
        <v>11</v>
      </c>
      <c r="P569" s="161"/>
      <c r="Q569" s="192">
        <f t="shared" si="95"/>
        <v>0.33329999999999999</v>
      </c>
      <c r="R569" s="174">
        <f t="shared" si="96"/>
        <v>3</v>
      </c>
      <c r="S569" s="174">
        <f t="shared" si="97"/>
        <v>0</v>
      </c>
      <c r="T569" s="175" t="str">
        <f t="shared" si="93"/>
        <v>cha22</v>
      </c>
      <c r="U569" s="193">
        <f t="shared" si="98"/>
        <v>1</v>
      </c>
      <c r="V569" s="148"/>
      <c r="W569" s="148"/>
      <c r="X569" s="148"/>
      <c r="Y569" s="148"/>
      <c r="Z569" s="148"/>
      <c r="AA569" s="148"/>
      <c r="AB569" s="148"/>
      <c r="AC569" s="148"/>
      <c r="AD569" s="148"/>
      <c r="AE569" s="148"/>
      <c r="AF569" s="148"/>
      <c r="AG569" s="148"/>
      <c r="AH569" s="148"/>
      <c r="AI569" s="148"/>
    </row>
    <row r="570" spans="1:35" s="145" customFormat="1" x14ac:dyDescent="0.2">
      <c r="A570" s="160">
        <v>478</v>
      </c>
      <c r="B570" s="144">
        <v>478352352</v>
      </c>
      <c r="C570" s="161" t="s">
        <v>64</v>
      </c>
      <c r="D570" s="144">
        <v>352</v>
      </c>
      <c r="E570" s="144">
        <v>352</v>
      </c>
      <c r="F570" s="161" t="s">
        <v>917</v>
      </c>
      <c r="G570" s="180" t="str">
        <f t="shared" si="88"/>
        <v/>
      </c>
      <c r="H570" s="181" t="str">
        <f t="shared" si="89"/>
        <v/>
      </c>
      <c r="I570" s="184">
        <v>4</v>
      </c>
      <c r="J570" s="176">
        <v>8</v>
      </c>
      <c r="K570" s="181">
        <f t="shared" si="94"/>
        <v>0.5</v>
      </c>
      <c r="L570" s="161"/>
      <c r="M570" s="187">
        <f t="shared" si="90"/>
        <v>3.8300000000000001E-2</v>
      </c>
      <c r="N570" s="162">
        <f t="shared" si="91"/>
        <v>0</v>
      </c>
      <c r="O570" s="188">
        <f t="shared" si="92"/>
        <v>2</v>
      </c>
      <c r="P570" s="161"/>
      <c r="Q570" s="192">
        <f t="shared" si="95"/>
        <v>0.5</v>
      </c>
      <c r="R570" s="174">
        <f t="shared" si="96"/>
        <v>4</v>
      </c>
      <c r="S570" s="174">
        <f t="shared" si="97"/>
        <v>0</v>
      </c>
      <c r="T570" s="175" t="str">
        <f t="shared" si="93"/>
        <v>cha22</v>
      </c>
      <c r="U570" s="193">
        <f t="shared" si="98"/>
        <v>3</v>
      </c>
      <c r="V570" s="148"/>
      <c r="W570" s="148"/>
      <c r="X570" s="148"/>
      <c r="Y570" s="148"/>
      <c r="Z570" s="148"/>
      <c r="AA570" s="148"/>
      <c r="AB570" s="148"/>
      <c r="AC570" s="148"/>
      <c r="AD570" s="148"/>
      <c r="AE570" s="148"/>
      <c r="AF570" s="148"/>
      <c r="AG570" s="148"/>
      <c r="AH570" s="148"/>
      <c r="AI570" s="148"/>
    </row>
    <row r="571" spans="1:35" s="145" customFormat="1" x14ac:dyDescent="0.2">
      <c r="A571" s="160">
        <v>478</v>
      </c>
      <c r="B571" s="144">
        <v>478352600</v>
      </c>
      <c r="C571" s="161" t="s">
        <v>64</v>
      </c>
      <c r="D571" s="144">
        <v>352</v>
      </c>
      <c r="E571" s="144">
        <v>600</v>
      </c>
      <c r="F571" s="161" t="s">
        <v>919</v>
      </c>
      <c r="G571" s="180" t="str">
        <f t="shared" si="88"/>
        <v>yes</v>
      </c>
      <c r="H571" s="181">
        <f t="shared" si="89"/>
        <v>7.4099999999999999E-2</v>
      </c>
      <c r="I571" s="184">
        <v>3</v>
      </c>
      <c r="J571" s="176">
        <v>30</v>
      </c>
      <c r="K571" s="181">
        <f t="shared" si="94"/>
        <v>0.1</v>
      </c>
      <c r="L571" s="161"/>
      <c r="M571" s="187">
        <f t="shared" si="90"/>
        <v>6.8000000000000005E-2</v>
      </c>
      <c r="N571" s="162">
        <f t="shared" si="91"/>
        <v>9.2200000000000004E-2</v>
      </c>
      <c r="O571" s="188">
        <f t="shared" si="92"/>
        <v>2</v>
      </c>
      <c r="P571" s="161"/>
      <c r="Q571" s="192">
        <f t="shared" si="95"/>
        <v>0.1</v>
      </c>
      <c r="R571" s="174">
        <f t="shared" si="96"/>
        <v>3</v>
      </c>
      <c r="S571" s="174">
        <f t="shared" si="97"/>
        <v>0</v>
      </c>
      <c r="T571" s="175" t="str">
        <f t="shared" si="93"/>
        <v>cha22</v>
      </c>
      <c r="U571" s="193">
        <f t="shared" si="98"/>
        <v>1</v>
      </c>
      <c r="V571" s="148"/>
      <c r="W571" s="148"/>
      <c r="X571" s="148"/>
      <c r="Y571" s="148"/>
      <c r="Z571" s="148"/>
      <c r="AA571" s="148"/>
      <c r="AB571" s="148"/>
      <c r="AC571" s="148"/>
      <c r="AD571" s="148"/>
      <c r="AE571" s="148"/>
      <c r="AF571" s="148"/>
      <c r="AG571" s="148"/>
      <c r="AH571" s="148"/>
      <c r="AI571" s="148"/>
    </row>
    <row r="572" spans="1:35" s="145" customFormat="1" x14ac:dyDescent="0.2">
      <c r="A572" s="160">
        <v>478</v>
      </c>
      <c r="B572" s="144">
        <v>478352610</v>
      </c>
      <c r="C572" s="161" t="s">
        <v>64</v>
      </c>
      <c r="D572" s="144">
        <v>352</v>
      </c>
      <c r="E572" s="144">
        <v>610</v>
      </c>
      <c r="F572" s="161" t="s">
        <v>923</v>
      </c>
      <c r="G572" s="180" t="str">
        <f t="shared" si="88"/>
        <v>yes</v>
      </c>
      <c r="H572" s="181">
        <f t="shared" si="89"/>
        <v>0</v>
      </c>
      <c r="I572" s="184">
        <v>2</v>
      </c>
      <c r="J572" s="176">
        <v>10</v>
      </c>
      <c r="K572" s="181">
        <f t="shared" si="94"/>
        <v>0.2</v>
      </c>
      <c r="L572" s="161"/>
      <c r="M572" s="187">
        <f t="shared" si="90"/>
        <v>0.2339</v>
      </c>
      <c r="N572" s="162">
        <f t="shared" si="91"/>
        <v>0.22339999999999999</v>
      </c>
      <c r="O572" s="188">
        <f t="shared" si="92"/>
        <v>4</v>
      </c>
      <c r="P572" s="161"/>
      <c r="Q572" s="192">
        <f t="shared" si="95"/>
        <v>0.2</v>
      </c>
      <c r="R572" s="174">
        <f t="shared" si="96"/>
        <v>2</v>
      </c>
      <c r="S572" s="174">
        <f t="shared" si="97"/>
        <v>0</v>
      </c>
      <c r="T572" s="175" t="str">
        <f t="shared" si="93"/>
        <v>cha22</v>
      </c>
      <c r="U572" s="193">
        <f t="shared" si="98"/>
        <v>1</v>
      </c>
      <c r="V572" s="148"/>
      <c r="W572" s="148"/>
      <c r="X572" s="148"/>
      <c r="Y572" s="148"/>
      <c r="Z572" s="148"/>
      <c r="AA572" s="148"/>
      <c r="AB572" s="148"/>
      <c r="AC572" s="148"/>
      <c r="AD572" s="148"/>
      <c r="AE572" s="148"/>
      <c r="AF572" s="148"/>
      <c r="AG572" s="148"/>
      <c r="AH572" s="148"/>
      <c r="AI572" s="148"/>
    </row>
    <row r="573" spans="1:35" s="145" customFormat="1" x14ac:dyDescent="0.2">
      <c r="A573" s="160">
        <v>478</v>
      </c>
      <c r="B573" s="144">
        <v>478352616</v>
      </c>
      <c r="C573" s="161" t="s">
        <v>64</v>
      </c>
      <c r="D573" s="144">
        <v>352</v>
      </c>
      <c r="E573" s="144">
        <v>616</v>
      </c>
      <c r="F573" s="161" t="s">
        <v>465</v>
      </c>
      <c r="G573" s="180" t="str">
        <f t="shared" si="88"/>
        <v>yes</v>
      </c>
      <c r="H573" s="181">
        <f t="shared" si="89"/>
        <v>5.9700000000000003E-2</v>
      </c>
      <c r="I573" s="184">
        <v>7</v>
      </c>
      <c r="J573" s="176">
        <v>57</v>
      </c>
      <c r="K573" s="181">
        <f t="shared" si="94"/>
        <v>0.12280000000000001</v>
      </c>
      <c r="L573" s="161"/>
      <c r="M573" s="187">
        <f t="shared" si="90"/>
        <v>0.33529999999999999</v>
      </c>
      <c r="N573" s="162">
        <f t="shared" si="91"/>
        <v>0.2893</v>
      </c>
      <c r="O573" s="188">
        <f t="shared" si="92"/>
        <v>6</v>
      </c>
      <c r="P573" s="161"/>
      <c r="Q573" s="192">
        <f t="shared" si="95"/>
        <v>0.12280000000000001</v>
      </c>
      <c r="R573" s="174">
        <f t="shared" si="96"/>
        <v>7</v>
      </c>
      <c r="S573" s="174">
        <f t="shared" si="97"/>
        <v>0</v>
      </c>
      <c r="T573" s="175" t="str">
        <f t="shared" si="93"/>
        <v>cha22</v>
      </c>
      <c r="U573" s="193">
        <f t="shared" si="98"/>
        <v>1</v>
      </c>
      <c r="V573" s="148"/>
      <c r="W573" s="148"/>
      <c r="X573" s="148"/>
      <c r="Y573" s="148"/>
      <c r="Z573" s="148"/>
      <c r="AA573" s="148"/>
      <c r="AB573" s="148"/>
      <c r="AC573" s="148"/>
      <c r="AD573" s="148"/>
      <c r="AE573" s="148"/>
      <c r="AF573" s="148"/>
      <c r="AG573" s="148"/>
      <c r="AH573" s="148"/>
      <c r="AI573" s="148"/>
    </row>
    <row r="574" spans="1:35" s="145" customFormat="1" x14ac:dyDescent="0.2">
      <c r="A574" s="160">
        <v>478</v>
      </c>
      <c r="B574" s="144">
        <v>478352620</v>
      </c>
      <c r="C574" s="161" t="s">
        <v>64</v>
      </c>
      <c r="D574" s="144">
        <v>352</v>
      </c>
      <c r="E574" s="144">
        <v>620</v>
      </c>
      <c r="F574" s="161" t="s">
        <v>926</v>
      </c>
      <c r="G574" s="180" t="str">
        <f t="shared" si="88"/>
        <v>yes</v>
      </c>
      <c r="H574" s="181">
        <f t="shared" si="89"/>
        <v>0</v>
      </c>
      <c r="I574" s="184">
        <v>0</v>
      </c>
      <c r="J574" s="176">
        <v>2</v>
      </c>
      <c r="K574" s="181">
        <f t="shared" si="94"/>
        <v>0</v>
      </c>
      <c r="L574" s="161"/>
      <c r="M574" s="187">
        <f t="shared" si="90"/>
        <v>0.10879999999999999</v>
      </c>
      <c r="N574" s="162">
        <f t="shared" si="91"/>
        <v>0.16789999999999999</v>
      </c>
      <c r="O574" s="188">
        <f t="shared" si="92"/>
        <v>3</v>
      </c>
      <c r="P574" s="161"/>
      <c r="Q574" s="192">
        <f t="shared" si="95"/>
        <v>0</v>
      </c>
      <c r="R574" s="174">
        <f t="shared" si="96"/>
        <v>0</v>
      </c>
      <c r="S574" s="174">
        <f t="shared" si="97"/>
        <v>0</v>
      </c>
      <c r="T574" s="175" t="str">
        <f t="shared" si="93"/>
        <v>cha16</v>
      </c>
      <c r="U574" s="193">
        <f t="shared" si="98"/>
        <v>1</v>
      </c>
      <c r="V574" s="148"/>
      <c r="W574" s="148"/>
      <c r="X574" s="148"/>
      <c r="Y574" s="148"/>
      <c r="Z574" s="148"/>
      <c r="AA574" s="148"/>
      <c r="AB574" s="148"/>
      <c r="AC574" s="148"/>
      <c r="AD574" s="148"/>
      <c r="AE574" s="148"/>
      <c r="AF574" s="148"/>
      <c r="AG574" s="148"/>
      <c r="AH574" s="148"/>
      <c r="AI574" s="148"/>
    </row>
    <row r="575" spans="1:35" s="145" customFormat="1" x14ac:dyDescent="0.2">
      <c r="A575" s="160">
        <v>478</v>
      </c>
      <c r="B575" s="144">
        <v>478352640</v>
      </c>
      <c r="C575" s="161" t="s">
        <v>64</v>
      </c>
      <c r="D575" s="144">
        <v>352</v>
      </c>
      <c r="E575" s="144">
        <v>640</v>
      </c>
      <c r="F575" s="161" t="s">
        <v>930</v>
      </c>
      <c r="G575" s="180" t="str">
        <f t="shared" si="88"/>
        <v>yes</v>
      </c>
      <c r="H575" s="181">
        <f t="shared" si="89"/>
        <v>0</v>
      </c>
      <c r="I575" s="184">
        <v>0</v>
      </c>
      <c r="J575" s="176">
        <v>1</v>
      </c>
      <c r="K575" s="181">
        <f t="shared" si="94"/>
        <v>0</v>
      </c>
      <c r="L575" s="161"/>
      <c r="M575" s="187">
        <f t="shared" si="90"/>
        <v>4.7699999999999999E-2</v>
      </c>
      <c r="N575" s="162">
        <f t="shared" si="91"/>
        <v>8.5400000000000004E-2</v>
      </c>
      <c r="O575" s="188">
        <f t="shared" si="92"/>
        <v>2</v>
      </c>
      <c r="P575" s="161"/>
      <c r="Q575" s="192">
        <f t="shared" si="95"/>
        <v>0</v>
      </c>
      <c r="R575" s="174">
        <f t="shared" si="96"/>
        <v>0</v>
      </c>
      <c r="S575" s="174">
        <f t="shared" si="97"/>
        <v>0</v>
      </c>
      <c r="T575" s="175" t="str">
        <f t="shared" si="93"/>
        <v>cha16</v>
      </c>
      <c r="U575" s="193">
        <f t="shared" si="98"/>
        <v>1</v>
      </c>
      <c r="V575" s="148"/>
      <c r="W575" s="148"/>
      <c r="X575" s="148"/>
      <c r="Y575" s="148"/>
      <c r="Z575" s="148"/>
      <c r="AA575" s="148"/>
      <c r="AB575" s="148"/>
      <c r="AC575" s="148"/>
      <c r="AD575" s="148"/>
      <c r="AE575" s="148"/>
      <c r="AF575" s="148"/>
      <c r="AG575" s="148"/>
      <c r="AH575" s="148"/>
      <c r="AI575" s="148"/>
    </row>
    <row r="576" spans="1:35" s="145" customFormat="1" x14ac:dyDescent="0.2">
      <c r="A576" s="160">
        <v>478</v>
      </c>
      <c r="B576" s="144">
        <v>478352673</v>
      </c>
      <c r="C576" s="161" t="s">
        <v>64</v>
      </c>
      <c r="D576" s="144">
        <v>352</v>
      </c>
      <c r="E576" s="144">
        <v>673</v>
      </c>
      <c r="F576" s="161" t="s">
        <v>939</v>
      </c>
      <c r="G576" s="180" t="str">
        <f t="shared" si="88"/>
        <v>yes</v>
      </c>
      <c r="H576" s="181">
        <f t="shared" si="89"/>
        <v>0</v>
      </c>
      <c r="I576" s="184">
        <v>1</v>
      </c>
      <c r="J576" s="176">
        <v>21</v>
      </c>
      <c r="K576" s="181">
        <f t="shared" si="94"/>
        <v>4.7600000000000003E-2</v>
      </c>
      <c r="L576" s="161"/>
      <c r="M576" s="187">
        <f t="shared" si="90"/>
        <v>6.7699999999999996E-2</v>
      </c>
      <c r="N576" s="162">
        <f t="shared" si="91"/>
        <v>8.9700000000000002E-2</v>
      </c>
      <c r="O576" s="188">
        <f t="shared" si="92"/>
        <v>2</v>
      </c>
      <c r="P576" s="161"/>
      <c r="Q576" s="192">
        <f t="shared" si="95"/>
        <v>4.7600000000000003E-2</v>
      </c>
      <c r="R576" s="174">
        <f t="shared" si="96"/>
        <v>1</v>
      </c>
      <c r="S576" s="174">
        <f t="shared" si="97"/>
        <v>0</v>
      </c>
      <c r="T576" s="175" t="str">
        <f t="shared" si="93"/>
        <v>cha22</v>
      </c>
      <c r="U576" s="193">
        <f t="shared" si="98"/>
        <v>1</v>
      </c>
      <c r="V576" s="148"/>
      <c r="W576" s="148"/>
      <c r="X576" s="148"/>
      <c r="Y576" s="148"/>
      <c r="Z576" s="148"/>
      <c r="AA576" s="148"/>
      <c r="AB576" s="148"/>
      <c r="AC576" s="148"/>
      <c r="AD576" s="148"/>
      <c r="AE576" s="148"/>
      <c r="AF576" s="148"/>
      <c r="AG576" s="148"/>
      <c r="AH576" s="148"/>
      <c r="AI576" s="148"/>
    </row>
    <row r="577" spans="1:35" s="145" customFormat="1" x14ac:dyDescent="0.2">
      <c r="A577" s="160">
        <v>478</v>
      </c>
      <c r="B577" s="144">
        <v>478352695</v>
      </c>
      <c r="C577" s="161" t="s">
        <v>64</v>
      </c>
      <c r="D577" s="144">
        <v>352</v>
      </c>
      <c r="E577" s="144">
        <v>695</v>
      </c>
      <c r="F577" s="161" t="s">
        <v>946</v>
      </c>
      <c r="G577" s="180" t="str">
        <f t="shared" si="88"/>
        <v/>
      </c>
      <c r="H577" s="181" t="str">
        <f t="shared" si="89"/>
        <v/>
      </c>
      <c r="I577" s="184">
        <v>0</v>
      </c>
      <c r="J577" s="176">
        <v>2</v>
      </c>
      <c r="K577" s="181">
        <f t="shared" si="94"/>
        <v>0</v>
      </c>
      <c r="L577" s="161"/>
      <c r="M577" s="187">
        <f t="shared" si="90"/>
        <v>5.0700000000000002E-2</v>
      </c>
      <c r="N577" s="162">
        <f t="shared" si="91"/>
        <v>8.3900000000000002E-2</v>
      </c>
      <c r="O577" s="188">
        <f t="shared" si="92"/>
        <v>2</v>
      </c>
      <c r="P577" s="161"/>
      <c r="Q577" s="192">
        <f t="shared" si="95"/>
        <v>0</v>
      </c>
      <c r="R577" s="174">
        <f t="shared" si="96"/>
        <v>0</v>
      </c>
      <c r="S577" s="174">
        <f t="shared" si="97"/>
        <v>0</v>
      </c>
      <c r="T577" s="175" t="str">
        <f t="shared" si="93"/>
        <v>cha22</v>
      </c>
      <c r="U577" s="193">
        <f t="shared" si="98"/>
        <v>3</v>
      </c>
      <c r="V577" s="148"/>
      <c r="W577" s="148"/>
      <c r="X577" s="148"/>
      <c r="Y577" s="148"/>
      <c r="Z577" s="148"/>
      <c r="AA577" s="148"/>
      <c r="AB577" s="148"/>
      <c r="AC577" s="148"/>
      <c r="AD577" s="148"/>
      <c r="AE577" s="148"/>
      <c r="AF577" s="148"/>
      <c r="AG577" s="148"/>
      <c r="AH577" s="148"/>
      <c r="AI577" s="148"/>
    </row>
    <row r="578" spans="1:35" s="145" customFormat="1" x14ac:dyDescent="0.2">
      <c r="A578" s="160">
        <v>478</v>
      </c>
      <c r="B578" s="144">
        <v>478352720</v>
      </c>
      <c r="C578" s="161" t="s">
        <v>64</v>
      </c>
      <c r="D578" s="144">
        <v>352</v>
      </c>
      <c r="E578" s="144">
        <v>720</v>
      </c>
      <c r="F578" s="161" t="s">
        <v>952</v>
      </c>
      <c r="G578" s="180" t="str">
        <f t="shared" si="88"/>
        <v>yes</v>
      </c>
      <c r="H578" s="181">
        <f t="shared" si="89"/>
        <v>0</v>
      </c>
      <c r="I578" s="184">
        <v>0</v>
      </c>
      <c r="J578" s="176">
        <v>3</v>
      </c>
      <c r="K578" s="181">
        <f t="shared" si="94"/>
        <v>0</v>
      </c>
      <c r="L578" s="161"/>
      <c r="M578" s="187">
        <f t="shared" si="90"/>
        <v>0.35010000000000002</v>
      </c>
      <c r="N578" s="162">
        <f t="shared" si="91"/>
        <v>0.38090000000000002</v>
      </c>
      <c r="O578" s="188">
        <f t="shared" si="92"/>
        <v>6</v>
      </c>
      <c r="P578" s="161"/>
      <c r="Q578" s="192">
        <f t="shared" si="95"/>
        <v>0</v>
      </c>
      <c r="R578" s="174">
        <f t="shared" si="96"/>
        <v>0</v>
      </c>
      <c r="S578" s="174">
        <f t="shared" si="97"/>
        <v>0</v>
      </c>
      <c r="T578" s="175" t="str">
        <f t="shared" si="93"/>
        <v>cha16</v>
      </c>
      <c r="U578" s="193">
        <f t="shared" si="98"/>
        <v>1</v>
      </c>
      <c r="V578" s="148"/>
      <c r="W578" s="148"/>
      <c r="X578" s="148"/>
      <c r="Y578" s="148"/>
      <c r="Z578" s="148"/>
      <c r="AA578" s="148"/>
      <c r="AB578" s="148"/>
      <c r="AC578" s="148"/>
      <c r="AD578" s="148"/>
      <c r="AE578" s="148"/>
      <c r="AF578" s="148"/>
      <c r="AG578" s="148"/>
      <c r="AH578" s="148"/>
      <c r="AI578" s="148"/>
    </row>
    <row r="579" spans="1:35" s="145" customFormat="1" x14ac:dyDescent="0.2">
      <c r="A579" s="160">
        <v>478</v>
      </c>
      <c r="B579" s="144">
        <v>478352725</v>
      </c>
      <c r="C579" s="161" t="s">
        <v>64</v>
      </c>
      <c r="D579" s="144">
        <v>352</v>
      </c>
      <c r="E579" s="144">
        <v>725</v>
      </c>
      <c r="F579" s="161" t="s">
        <v>953</v>
      </c>
      <c r="G579" s="180" t="str">
        <f t="shared" si="88"/>
        <v>yes</v>
      </c>
      <c r="H579" s="181">
        <f t="shared" si="89"/>
        <v>0</v>
      </c>
      <c r="I579" s="184">
        <v>1</v>
      </c>
      <c r="J579" s="176">
        <v>17</v>
      </c>
      <c r="K579" s="181">
        <f t="shared" si="94"/>
        <v>5.8799999999999998E-2</v>
      </c>
      <c r="L579" s="161"/>
      <c r="M579" s="187">
        <f t="shared" si="90"/>
        <v>8.9399999999999993E-2</v>
      </c>
      <c r="N579" s="162">
        <f t="shared" si="91"/>
        <v>0.1096</v>
      </c>
      <c r="O579" s="188">
        <f t="shared" si="92"/>
        <v>2</v>
      </c>
      <c r="P579" s="161"/>
      <c r="Q579" s="192">
        <f t="shared" si="95"/>
        <v>5.8799999999999998E-2</v>
      </c>
      <c r="R579" s="174">
        <f t="shared" si="96"/>
        <v>1</v>
      </c>
      <c r="S579" s="174">
        <f t="shared" si="97"/>
        <v>0</v>
      </c>
      <c r="T579" s="175" t="str">
        <f t="shared" si="93"/>
        <v>cha22</v>
      </c>
      <c r="U579" s="193">
        <f t="shared" si="98"/>
        <v>1</v>
      </c>
      <c r="V579" s="148"/>
      <c r="W579" s="148"/>
      <c r="X579" s="148"/>
      <c r="Y579" s="148"/>
      <c r="Z579" s="148"/>
      <c r="AA579" s="148"/>
      <c r="AB579" s="148"/>
      <c r="AC579" s="148"/>
      <c r="AD579" s="148"/>
      <c r="AE579" s="148"/>
      <c r="AF579" s="148"/>
      <c r="AG579" s="148"/>
      <c r="AH579" s="148"/>
      <c r="AI579" s="148"/>
    </row>
    <row r="580" spans="1:35" s="145" customFormat="1" x14ac:dyDescent="0.2">
      <c r="A580" s="160">
        <v>478</v>
      </c>
      <c r="B580" s="144">
        <v>478352735</v>
      </c>
      <c r="C580" s="161" t="s">
        <v>64</v>
      </c>
      <c r="D580" s="144">
        <v>352</v>
      </c>
      <c r="E580" s="144">
        <v>735</v>
      </c>
      <c r="F580" s="161" t="s">
        <v>956</v>
      </c>
      <c r="G580" s="180" t="str">
        <f t="shared" si="88"/>
        <v>yes</v>
      </c>
      <c r="H580" s="181">
        <f t="shared" si="89"/>
        <v>6.25E-2</v>
      </c>
      <c r="I580" s="184">
        <v>2</v>
      </c>
      <c r="J580" s="176">
        <v>31</v>
      </c>
      <c r="K580" s="181">
        <f t="shared" si="94"/>
        <v>6.4500000000000002E-2</v>
      </c>
      <c r="L580" s="161"/>
      <c r="M580" s="187">
        <f t="shared" si="90"/>
        <v>0.19550000000000001</v>
      </c>
      <c r="N580" s="162">
        <f t="shared" si="91"/>
        <v>0.2334</v>
      </c>
      <c r="O580" s="188">
        <f t="shared" si="92"/>
        <v>4</v>
      </c>
      <c r="P580" s="161"/>
      <c r="Q580" s="192">
        <f t="shared" si="95"/>
        <v>6.4500000000000002E-2</v>
      </c>
      <c r="R580" s="174">
        <f t="shared" si="96"/>
        <v>2</v>
      </c>
      <c r="S580" s="174">
        <f t="shared" si="97"/>
        <v>0</v>
      </c>
      <c r="T580" s="175" t="str">
        <f t="shared" si="93"/>
        <v>cha22</v>
      </c>
      <c r="U580" s="193">
        <f t="shared" si="98"/>
        <v>1</v>
      </c>
      <c r="V580" s="148"/>
      <c r="W580" s="148"/>
      <c r="X580" s="148"/>
      <c r="Y580" s="148"/>
      <c r="Z580" s="148"/>
      <c r="AA580" s="148"/>
      <c r="AB580" s="148"/>
      <c r="AC580" s="148"/>
      <c r="AD580" s="148"/>
      <c r="AE580" s="148"/>
      <c r="AF580" s="148"/>
      <c r="AG580" s="148"/>
      <c r="AH580" s="148"/>
      <c r="AI580" s="148"/>
    </row>
    <row r="581" spans="1:35" s="145" customFormat="1" x14ac:dyDescent="0.2">
      <c r="A581" s="160">
        <v>478</v>
      </c>
      <c r="B581" s="144">
        <v>478352753</v>
      </c>
      <c r="C581" s="161" t="s">
        <v>64</v>
      </c>
      <c r="D581" s="144">
        <v>352</v>
      </c>
      <c r="E581" s="144">
        <v>753</v>
      </c>
      <c r="F581" s="161" t="s">
        <v>960</v>
      </c>
      <c r="G581" s="180" t="str">
        <f t="shared" si="88"/>
        <v>yes</v>
      </c>
      <c r="H581" s="181">
        <f t="shared" si="89"/>
        <v>0</v>
      </c>
      <c r="I581" s="184">
        <v>1</v>
      </c>
      <c r="J581" s="176">
        <v>6</v>
      </c>
      <c r="K581" s="181">
        <f t="shared" si="94"/>
        <v>0.16669999999999999</v>
      </c>
      <c r="L581" s="161"/>
      <c r="M581" s="187">
        <f t="shared" si="90"/>
        <v>0.34520000000000001</v>
      </c>
      <c r="N581" s="162">
        <f t="shared" si="91"/>
        <v>0.35210000000000002</v>
      </c>
      <c r="O581" s="188">
        <f t="shared" si="92"/>
        <v>6</v>
      </c>
      <c r="P581" s="161"/>
      <c r="Q581" s="192">
        <f t="shared" si="95"/>
        <v>0.16669999999999999</v>
      </c>
      <c r="R581" s="174">
        <f t="shared" si="96"/>
        <v>1</v>
      </c>
      <c r="S581" s="174">
        <f t="shared" si="97"/>
        <v>0</v>
      </c>
      <c r="T581" s="175" t="str">
        <f t="shared" si="93"/>
        <v>cha22</v>
      </c>
      <c r="U581" s="193">
        <f t="shared" si="98"/>
        <v>1</v>
      </c>
      <c r="V581" s="148"/>
      <c r="W581" s="148"/>
      <c r="X581" s="148"/>
      <c r="Y581" s="148"/>
      <c r="Z581" s="148"/>
      <c r="AA581" s="148"/>
      <c r="AB581" s="148"/>
      <c r="AC581" s="148"/>
      <c r="AD581" s="148"/>
      <c r="AE581" s="148"/>
      <c r="AF581" s="148"/>
      <c r="AG581" s="148"/>
      <c r="AH581" s="148"/>
      <c r="AI581" s="148"/>
    </row>
    <row r="582" spans="1:35" s="145" customFormat="1" x14ac:dyDescent="0.2">
      <c r="A582" s="160">
        <v>478</v>
      </c>
      <c r="B582" s="144">
        <v>478352755</v>
      </c>
      <c r="C582" s="161" t="s">
        <v>64</v>
      </c>
      <c r="D582" s="144">
        <v>352</v>
      </c>
      <c r="E582" s="144">
        <v>755</v>
      </c>
      <c r="F582" s="161" t="s">
        <v>961</v>
      </c>
      <c r="G582" s="180" t="str">
        <f t="shared" si="88"/>
        <v/>
      </c>
      <c r="H582" s="181" t="str">
        <f t="shared" si="89"/>
        <v/>
      </c>
      <c r="I582" s="184">
        <v>0</v>
      </c>
      <c r="J582" s="176">
        <v>1</v>
      </c>
      <c r="K582" s="181">
        <f t="shared" si="94"/>
        <v>0</v>
      </c>
      <c r="L582" s="161"/>
      <c r="M582" s="187">
        <f t="shared" si="90"/>
        <v>0.5494</v>
      </c>
      <c r="N582" s="162">
        <f t="shared" si="91"/>
        <v>0.50900000000000001</v>
      </c>
      <c r="O582" s="188">
        <f t="shared" si="92"/>
        <v>9</v>
      </c>
      <c r="P582" s="161"/>
      <c r="Q582" s="192">
        <f t="shared" si="95"/>
        <v>0.5494</v>
      </c>
      <c r="R582" s="174">
        <f t="shared" si="96"/>
        <v>1</v>
      </c>
      <c r="S582" s="174">
        <f t="shared" si="97"/>
        <v>1</v>
      </c>
      <c r="T582" s="175" t="str">
        <f t="shared" si="93"/>
        <v>dist16</v>
      </c>
      <c r="U582" s="193">
        <f t="shared" si="98"/>
        <v>2</v>
      </c>
      <c r="V582" s="148"/>
      <c r="W582" s="148"/>
      <c r="X582" s="148"/>
      <c r="Y582" s="148"/>
      <c r="Z582" s="148"/>
      <c r="AA582" s="148"/>
      <c r="AB582" s="148"/>
      <c r="AC582" s="148"/>
      <c r="AD582" s="148"/>
      <c r="AE582" s="148"/>
      <c r="AF582" s="148"/>
      <c r="AG582" s="148"/>
      <c r="AH582" s="148"/>
      <c r="AI582" s="148"/>
    </row>
    <row r="583" spans="1:35" s="145" customFormat="1" x14ac:dyDescent="0.2">
      <c r="A583" s="160">
        <v>478</v>
      </c>
      <c r="B583" s="144">
        <v>478352770</v>
      </c>
      <c r="C583" s="161" t="s">
        <v>64</v>
      </c>
      <c r="D583" s="144">
        <v>352</v>
      </c>
      <c r="E583" s="144">
        <v>770</v>
      </c>
      <c r="F583" s="161" t="s">
        <v>965</v>
      </c>
      <c r="G583" s="180" t="str">
        <f t="shared" si="88"/>
        <v/>
      </c>
      <c r="H583" s="181" t="str">
        <f t="shared" si="89"/>
        <v/>
      </c>
      <c r="I583" s="184">
        <v>0</v>
      </c>
      <c r="J583" s="176">
        <v>1</v>
      </c>
      <c r="K583" s="181">
        <f t="shared" si="94"/>
        <v>0</v>
      </c>
      <c r="L583" s="161"/>
      <c r="M583" s="187">
        <f t="shared" si="90"/>
        <v>0.30170000000000002</v>
      </c>
      <c r="N583" s="162">
        <f t="shared" si="91"/>
        <v>0.28989999999999999</v>
      </c>
      <c r="O583" s="188">
        <f t="shared" si="92"/>
        <v>5</v>
      </c>
      <c r="P583" s="161"/>
      <c r="Q583" s="192">
        <f t="shared" si="95"/>
        <v>0</v>
      </c>
      <c r="R583" s="174">
        <f t="shared" si="96"/>
        <v>0</v>
      </c>
      <c r="S583" s="174">
        <f t="shared" si="97"/>
        <v>0</v>
      </c>
      <c r="T583" s="175" t="str">
        <f t="shared" si="93"/>
        <v>cha22</v>
      </c>
      <c r="U583" s="193">
        <f t="shared" si="98"/>
        <v>3</v>
      </c>
      <c r="V583" s="148"/>
      <c r="W583" s="148"/>
      <c r="X583" s="148"/>
      <c r="Y583" s="148"/>
      <c r="Z583" s="148"/>
      <c r="AA583" s="148"/>
      <c r="AB583" s="148"/>
      <c r="AC583" s="148"/>
      <c r="AD583" s="148"/>
      <c r="AE583" s="148"/>
      <c r="AF583" s="148"/>
      <c r="AG583" s="148"/>
      <c r="AH583" s="148"/>
      <c r="AI583" s="148"/>
    </row>
    <row r="584" spans="1:35" s="145" customFormat="1" x14ac:dyDescent="0.2">
      <c r="A584" s="160">
        <v>478</v>
      </c>
      <c r="B584" s="144">
        <v>478352775</v>
      </c>
      <c r="C584" s="161" t="s">
        <v>64</v>
      </c>
      <c r="D584" s="144">
        <v>352</v>
      </c>
      <c r="E584" s="144">
        <v>775</v>
      </c>
      <c r="F584" s="161" t="s">
        <v>967</v>
      </c>
      <c r="G584" s="180" t="str">
        <f t="shared" si="88"/>
        <v>yes</v>
      </c>
      <c r="H584" s="181">
        <f t="shared" si="89"/>
        <v>0</v>
      </c>
      <c r="I584" s="184">
        <v>1</v>
      </c>
      <c r="J584" s="176">
        <v>24</v>
      </c>
      <c r="K584" s="181">
        <f t="shared" si="94"/>
        <v>4.1700000000000001E-2</v>
      </c>
      <c r="L584" s="161"/>
      <c r="M584" s="187">
        <f t="shared" si="90"/>
        <v>0.13600000000000001</v>
      </c>
      <c r="N584" s="162">
        <f t="shared" si="91"/>
        <v>0.15010000000000001</v>
      </c>
      <c r="O584" s="188">
        <f t="shared" si="92"/>
        <v>3</v>
      </c>
      <c r="P584" s="161"/>
      <c r="Q584" s="192">
        <f t="shared" si="95"/>
        <v>4.1700000000000001E-2</v>
      </c>
      <c r="R584" s="174">
        <f t="shared" si="96"/>
        <v>1</v>
      </c>
      <c r="S584" s="174">
        <f t="shared" si="97"/>
        <v>0</v>
      </c>
      <c r="T584" s="175" t="str">
        <f t="shared" si="93"/>
        <v>cha22</v>
      </c>
      <c r="U584" s="193">
        <f t="shared" si="98"/>
        <v>1</v>
      </c>
      <c r="V584" s="148"/>
      <c r="W584" s="148"/>
      <c r="X584" s="148"/>
      <c r="Y584" s="148"/>
      <c r="Z584" s="148"/>
      <c r="AA584" s="148"/>
      <c r="AB584" s="148"/>
      <c r="AC584" s="148"/>
      <c r="AD584" s="148"/>
      <c r="AE584" s="148"/>
      <c r="AF584" s="148"/>
      <c r="AG584" s="148"/>
      <c r="AH584" s="148"/>
      <c r="AI584" s="148"/>
    </row>
    <row r="585" spans="1:35" s="145" customFormat="1" x14ac:dyDescent="0.2">
      <c r="A585" s="160">
        <v>479</v>
      </c>
      <c r="B585" s="144">
        <v>479278005</v>
      </c>
      <c r="C585" s="161" t="s">
        <v>65</v>
      </c>
      <c r="D585" s="144">
        <v>278</v>
      </c>
      <c r="E585" s="144">
        <v>5</v>
      </c>
      <c r="F585" s="161" t="s">
        <v>568</v>
      </c>
      <c r="G585" s="180" t="str">
        <f t="shared" si="88"/>
        <v>yes</v>
      </c>
      <c r="H585" s="181">
        <f t="shared" si="89"/>
        <v>0.25</v>
      </c>
      <c r="I585" s="184">
        <v>1</v>
      </c>
      <c r="J585" s="176">
        <v>5</v>
      </c>
      <c r="K585" s="181">
        <f t="shared" si="94"/>
        <v>0.2</v>
      </c>
      <c r="L585" s="161"/>
      <c r="M585" s="187">
        <f t="shared" si="90"/>
        <v>0.3332</v>
      </c>
      <c r="N585" s="162">
        <f t="shared" si="91"/>
        <v>0.37569999999999998</v>
      </c>
      <c r="O585" s="188">
        <f t="shared" si="92"/>
        <v>7</v>
      </c>
      <c r="P585" s="161"/>
      <c r="Q585" s="192">
        <f t="shared" si="95"/>
        <v>0.25</v>
      </c>
      <c r="R585" s="174">
        <f t="shared" si="96"/>
        <v>1</v>
      </c>
      <c r="S585" s="174">
        <f t="shared" si="97"/>
        <v>0</v>
      </c>
      <c r="T585" s="175" t="str">
        <f t="shared" si="93"/>
        <v>cha16</v>
      </c>
      <c r="U585" s="193">
        <f t="shared" si="98"/>
        <v>1</v>
      </c>
      <c r="V585" s="148"/>
      <c r="W585" s="148"/>
      <c r="X585" s="148"/>
      <c r="Y585" s="148"/>
      <c r="Z585" s="148"/>
      <c r="AA585" s="148"/>
      <c r="AB585" s="148"/>
      <c r="AC585" s="148"/>
      <c r="AD585" s="148"/>
      <c r="AE585" s="148"/>
      <c r="AF585" s="148"/>
      <c r="AG585" s="148"/>
      <c r="AH585" s="148"/>
      <c r="AI585" s="148"/>
    </row>
    <row r="586" spans="1:35" s="145" customFormat="1" x14ac:dyDescent="0.2">
      <c r="A586" s="160">
        <v>479</v>
      </c>
      <c r="B586" s="144">
        <v>479278024</v>
      </c>
      <c r="C586" s="161" t="s">
        <v>65</v>
      </c>
      <c r="D586" s="144">
        <v>278</v>
      </c>
      <c r="E586" s="144">
        <v>24</v>
      </c>
      <c r="F586" s="161" t="s">
        <v>588</v>
      </c>
      <c r="G586" s="180" t="str">
        <f t="shared" ref="G586:G649" si="99">IFERROR(IF(VLOOKUP($B586,ecodis_cha_16,1)=$B586,"yes",""),"")</f>
        <v>yes</v>
      </c>
      <c r="H586" s="181">
        <f t="shared" ref="H586:H649" si="100">IFERROR(IF($G586="yes",ROUND(VLOOKUP($B586,ecodis_cha_16,20),4),""),"")</f>
        <v>0.15629999999999999</v>
      </c>
      <c r="I586" s="184">
        <v>1</v>
      </c>
      <c r="J586" s="176">
        <v>21</v>
      </c>
      <c r="K586" s="181">
        <f t="shared" si="94"/>
        <v>4.7600000000000003E-2</v>
      </c>
      <c r="L586" s="161"/>
      <c r="M586" s="187">
        <f t="shared" ref="M586:M649" si="101">IFERROR(ROUND(VLOOKUP($E586,ecodis_distr_all,5),4),0)</f>
        <v>0.21820000000000001</v>
      </c>
      <c r="N586" s="162">
        <f t="shared" ref="N586:N649" si="102">IFERROR(ROUND(VLOOKUP($E586,ecodis_distr_all,8),4),0)</f>
        <v>0.2364</v>
      </c>
      <c r="O586" s="188">
        <f t="shared" ref="O586:O649" si="103">VLOOKUP($E586,lowinc_bysend,4)</f>
        <v>4</v>
      </c>
      <c r="P586" s="161"/>
      <c r="Q586" s="192">
        <f t="shared" si="95"/>
        <v>0.15629999999999999</v>
      </c>
      <c r="R586" s="174">
        <f t="shared" si="96"/>
        <v>3</v>
      </c>
      <c r="S586" s="174">
        <f t="shared" si="97"/>
        <v>2</v>
      </c>
      <c r="T586" s="175" t="str">
        <f t="shared" ref="T586:T649" si="104">IF($Q586=$H586,"cha16",IF($Q586=$K586,"cha22",IF($Q586=$M586,"dist16",IF(Q586=$N586,"dist22",0))))</f>
        <v>cha16</v>
      </c>
      <c r="U586" s="193">
        <f t="shared" si="98"/>
        <v>1</v>
      </c>
      <c r="V586" s="148"/>
      <c r="W586" s="148"/>
      <c r="X586" s="148"/>
      <c r="Y586" s="148"/>
      <c r="Z586" s="148"/>
      <c r="AA586" s="148"/>
      <c r="AB586" s="148"/>
      <c r="AC586" s="148"/>
      <c r="AD586" s="148"/>
      <c r="AE586" s="148"/>
      <c r="AF586" s="148"/>
      <c r="AG586" s="148"/>
      <c r="AH586" s="148"/>
      <c r="AI586" s="148"/>
    </row>
    <row r="587" spans="1:35" s="145" customFormat="1" x14ac:dyDescent="0.2">
      <c r="A587" s="160">
        <v>479</v>
      </c>
      <c r="B587" s="144">
        <v>479278061</v>
      </c>
      <c r="C587" s="161" t="s">
        <v>65</v>
      </c>
      <c r="D587" s="144">
        <v>278</v>
      </c>
      <c r="E587" s="144">
        <v>61</v>
      </c>
      <c r="F587" s="161" t="s">
        <v>627</v>
      </c>
      <c r="G587" s="180" t="str">
        <f t="shared" si="99"/>
        <v>yes</v>
      </c>
      <c r="H587" s="181">
        <f t="shared" si="100"/>
        <v>0.34620000000000001</v>
      </c>
      <c r="I587" s="184">
        <v>21</v>
      </c>
      <c r="J587" s="176">
        <v>34</v>
      </c>
      <c r="K587" s="181">
        <f t="shared" ref="K587:K650" si="105">ROUND(I587/J587,4)</f>
        <v>0.61760000000000004</v>
      </c>
      <c r="L587" s="161"/>
      <c r="M587" s="187">
        <f t="shared" si="101"/>
        <v>0.67469999999999997</v>
      </c>
      <c r="N587" s="162">
        <f t="shared" si="102"/>
        <v>0.60419999999999996</v>
      </c>
      <c r="O587" s="188">
        <f t="shared" si="103"/>
        <v>10</v>
      </c>
      <c r="P587" s="161"/>
      <c r="Q587" s="192">
        <f t="shared" ref="Q587:Q650" si="106">(IF($G587="yes",MAX($H587,$K587),IF($O587&gt;=9,MAX($K587,$M587,$N587),$K587)))</f>
        <v>0.61760000000000004</v>
      </c>
      <c r="R587" s="174">
        <f t="shared" ref="R587:R650" si="107">ROUND($J587*$Q587,0)</f>
        <v>21</v>
      </c>
      <c r="S587" s="174">
        <f t="shared" ref="S587:S650" si="108">MAX($R587-$I587,0)</f>
        <v>0</v>
      </c>
      <c r="T587" s="175" t="str">
        <f t="shared" si="104"/>
        <v>cha22</v>
      </c>
      <c r="U587" s="193">
        <f t="shared" ref="U587:U650" si="109">IF($G587="yes",1,IF($O587&gt;=9,2,3))</f>
        <v>1</v>
      </c>
      <c r="V587" s="148"/>
      <c r="W587" s="148"/>
      <c r="X587" s="148"/>
      <c r="Y587" s="148"/>
      <c r="Z587" s="148"/>
      <c r="AA587" s="148"/>
      <c r="AB587" s="148"/>
      <c r="AC587" s="148"/>
      <c r="AD587" s="148"/>
      <c r="AE587" s="148"/>
      <c r="AF587" s="148"/>
      <c r="AG587" s="148"/>
      <c r="AH587" s="148"/>
      <c r="AI587" s="148"/>
    </row>
    <row r="588" spans="1:35" s="145" customFormat="1" x14ac:dyDescent="0.2">
      <c r="A588" s="160">
        <v>479</v>
      </c>
      <c r="B588" s="144">
        <v>479278086</v>
      </c>
      <c r="C588" s="161" t="s">
        <v>65</v>
      </c>
      <c r="D588" s="144">
        <v>278</v>
      </c>
      <c r="E588" s="144">
        <v>86</v>
      </c>
      <c r="F588" s="161" t="s">
        <v>652</v>
      </c>
      <c r="G588" s="180" t="str">
        <f t="shared" si="99"/>
        <v>yes</v>
      </c>
      <c r="H588" s="181">
        <f t="shared" si="100"/>
        <v>0.1</v>
      </c>
      <c r="I588" s="184">
        <v>3</v>
      </c>
      <c r="J588" s="176">
        <v>17</v>
      </c>
      <c r="K588" s="181">
        <f t="shared" si="105"/>
        <v>0.17649999999999999</v>
      </c>
      <c r="L588" s="161"/>
      <c r="M588" s="187">
        <f t="shared" si="101"/>
        <v>0.32240000000000002</v>
      </c>
      <c r="N588" s="162">
        <f t="shared" si="102"/>
        <v>0.35089999999999999</v>
      </c>
      <c r="O588" s="188">
        <f t="shared" si="103"/>
        <v>7</v>
      </c>
      <c r="P588" s="161"/>
      <c r="Q588" s="192">
        <f t="shared" si="106"/>
        <v>0.17649999999999999</v>
      </c>
      <c r="R588" s="174">
        <f t="shared" si="107"/>
        <v>3</v>
      </c>
      <c r="S588" s="174">
        <f t="shared" si="108"/>
        <v>0</v>
      </c>
      <c r="T588" s="175" t="str">
        <f t="shared" si="104"/>
        <v>cha22</v>
      </c>
      <c r="U588" s="193">
        <f t="shared" si="109"/>
        <v>1</v>
      </c>
      <c r="V588" s="148"/>
      <c r="W588" s="148"/>
      <c r="X588" s="148"/>
      <c r="Y588" s="148"/>
      <c r="Z588" s="148"/>
      <c r="AA588" s="148"/>
      <c r="AB588" s="148"/>
      <c r="AC588" s="148"/>
      <c r="AD588" s="148"/>
      <c r="AE588" s="148"/>
      <c r="AF588" s="148"/>
      <c r="AG588" s="148"/>
      <c r="AH588" s="148"/>
      <c r="AI588" s="148"/>
    </row>
    <row r="589" spans="1:35" s="145" customFormat="1" x14ac:dyDescent="0.2">
      <c r="A589" s="160">
        <v>479</v>
      </c>
      <c r="B589" s="144">
        <v>479278087</v>
      </c>
      <c r="C589" s="161" t="s">
        <v>65</v>
      </c>
      <c r="D589" s="144">
        <v>278</v>
      </c>
      <c r="E589" s="144">
        <v>87</v>
      </c>
      <c r="F589" s="161" t="s">
        <v>653</v>
      </c>
      <c r="G589" s="180" t="str">
        <f t="shared" si="99"/>
        <v/>
      </c>
      <c r="H589" s="181" t="str">
        <f t="shared" si="100"/>
        <v/>
      </c>
      <c r="I589" s="184">
        <v>1</v>
      </c>
      <c r="J589" s="176">
        <v>3</v>
      </c>
      <c r="K589" s="181">
        <f t="shared" si="105"/>
        <v>0.33329999999999999</v>
      </c>
      <c r="L589" s="161"/>
      <c r="M589" s="187">
        <f t="shared" si="101"/>
        <v>0.2056</v>
      </c>
      <c r="N589" s="162">
        <f t="shared" si="102"/>
        <v>0.24460000000000001</v>
      </c>
      <c r="O589" s="188">
        <f t="shared" si="103"/>
        <v>5</v>
      </c>
      <c r="P589" s="161"/>
      <c r="Q589" s="192">
        <f t="shared" si="106"/>
        <v>0.33329999999999999</v>
      </c>
      <c r="R589" s="174">
        <f t="shared" si="107"/>
        <v>1</v>
      </c>
      <c r="S589" s="174">
        <f t="shared" si="108"/>
        <v>0</v>
      </c>
      <c r="T589" s="175" t="str">
        <f t="shared" si="104"/>
        <v>cha22</v>
      </c>
      <c r="U589" s="193">
        <f t="shared" si="109"/>
        <v>3</v>
      </c>
      <c r="V589" s="148"/>
      <c r="W589" s="148"/>
      <c r="X589" s="148"/>
      <c r="Y589" s="148"/>
      <c r="Z589" s="148"/>
      <c r="AA589" s="148"/>
      <c r="AB589" s="148"/>
      <c r="AC589" s="148"/>
      <c r="AD589" s="148"/>
      <c r="AE589" s="148"/>
      <c r="AF589" s="148"/>
      <c r="AG589" s="148"/>
      <c r="AH589" s="148"/>
      <c r="AI589" s="148"/>
    </row>
    <row r="590" spans="1:35" s="145" customFormat="1" x14ac:dyDescent="0.2">
      <c r="A590" s="160">
        <v>479</v>
      </c>
      <c r="B590" s="144">
        <v>479278091</v>
      </c>
      <c r="C590" s="161" t="s">
        <v>65</v>
      </c>
      <c r="D590" s="144">
        <v>278</v>
      </c>
      <c r="E590" s="144">
        <v>91</v>
      </c>
      <c r="F590" s="161" t="s">
        <v>657</v>
      </c>
      <c r="G590" s="180" t="str">
        <f t="shared" si="99"/>
        <v>yes</v>
      </c>
      <c r="H590" s="181">
        <f t="shared" si="100"/>
        <v>0</v>
      </c>
      <c r="I590" s="184">
        <v>0</v>
      </c>
      <c r="J590" s="176">
        <v>2</v>
      </c>
      <c r="K590" s="181">
        <f t="shared" si="105"/>
        <v>0</v>
      </c>
      <c r="L590" s="161"/>
      <c r="M590" s="187">
        <f t="shared" si="101"/>
        <v>0.24709999999999999</v>
      </c>
      <c r="N590" s="162">
        <f t="shared" si="102"/>
        <v>0.15939999999999999</v>
      </c>
      <c r="O590" s="188">
        <f t="shared" si="103"/>
        <v>8</v>
      </c>
      <c r="P590" s="161"/>
      <c r="Q590" s="192">
        <f t="shared" si="106"/>
        <v>0</v>
      </c>
      <c r="R590" s="174">
        <f t="shared" si="107"/>
        <v>0</v>
      </c>
      <c r="S590" s="174">
        <f t="shared" si="108"/>
        <v>0</v>
      </c>
      <c r="T590" s="175" t="str">
        <f t="shared" si="104"/>
        <v>cha16</v>
      </c>
      <c r="U590" s="193">
        <f t="shared" si="109"/>
        <v>1</v>
      </c>
      <c r="V590" s="148"/>
      <c r="W590" s="148"/>
      <c r="X590" s="148"/>
      <c r="Y590" s="148"/>
      <c r="Z590" s="148"/>
      <c r="AA590" s="148"/>
      <c r="AB590" s="148"/>
      <c r="AC590" s="148"/>
      <c r="AD590" s="148"/>
      <c r="AE590" s="148"/>
      <c r="AF590" s="148"/>
      <c r="AG590" s="148"/>
      <c r="AH590" s="148"/>
      <c r="AI590" s="148"/>
    </row>
    <row r="591" spans="1:35" s="145" customFormat="1" x14ac:dyDescent="0.2">
      <c r="A591" s="160">
        <v>479</v>
      </c>
      <c r="B591" s="144">
        <v>479278111</v>
      </c>
      <c r="C591" s="161" t="s">
        <v>65</v>
      </c>
      <c r="D591" s="144">
        <v>278</v>
      </c>
      <c r="E591" s="144">
        <v>111</v>
      </c>
      <c r="F591" s="161" t="s">
        <v>676</v>
      </c>
      <c r="G591" s="180" t="str">
        <f t="shared" si="99"/>
        <v>yes</v>
      </c>
      <c r="H591" s="181">
        <f t="shared" si="100"/>
        <v>0.6</v>
      </c>
      <c r="I591" s="184">
        <v>4</v>
      </c>
      <c r="J591" s="176">
        <v>9</v>
      </c>
      <c r="K591" s="181">
        <f t="shared" si="105"/>
        <v>0.44440000000000002</v>
      </c>
      <c r="L591" s="161"/>
      <c r="M591" s="187">
        <f t="shared" si="101"/>
        <v>0.2722</v>
      </c>
      <c r="N591" s="162">
        <f t="shared" si="102"/>
        <v>0.37230000000000002</v>
      </c>
      <c r="O591" s="188">
        <f t="shared" si="103"/>
        <v>6</v>
      </c>
      <c r="P591" s="161"/>
      <c r="Q591" s="192">
        <f t="shared" si="106"/>
        <v>0.6</v>
      </c>
      <c r="R591" s="174">
        <f t="shared" si="107"/>
        <v>5</v>
      </c>
      <c r="S591" s="174">
        <f t="shared" si="108"/>
        <v>1</v>
      </c>
      <c r="T591" s="175" t="str">
        <f t="shared" si="104"/>
        <v>cha16</v>
      </c>
      <c r="U591" s="193">
        <f t="shared" si="109"/>
        <v>1</v>
      </c>
      <c r="V591" s="148"/>
      <c r="W591" s="148"/>
      <c r="X591" s="148"/>
      <c r="Y591" s="148"/>
      <c r="Z591" s="148"/>
      <c r="AA591" s="148"/>
      <c r="AB591" s="148"/>
      <c r="AC591" s="148"/>
      <c r="AD591" s="148"/>
      <c r="AE591" s="148"/>
      <c r="AF591" s="148"/>
      <c r="AG591" s="148"/>
      <c r="AH591" s="148"/>
      <c r="AI591" s="148"/>
    </row>
    <row r="592" spans="1:35" s="145" customFormat="1" x14ac:dyDescent="0.2">
      <c r="A592" s="160">
        <v>479</v>
      </c>
      <c r="B592" s="144">
        <v>479278114</v>
      </c>
      <c r="C592" s="161" t="s">
        <v>65</v>
      </c>
      <c r="D592" s="144">
        <v>278</v>
      </c>
      <c r="E592" s="144">
        <v>114</v>
      </c>
      <c r="F592" s="161" t="s">
        <v>679</v>
      </c>
      <c r="G592" s="180" t="str">
        <f t="shared" si="99"/>
        <v>yes</v>
      </c>
      <c r="H592" s="181">
        <f t="shared" si="100"/>
        <v>0.1429</v>
      </c>
      <c r="I592" s="184">
        <v>0</v>
      </c>
      <c r="J592" s="176">
        <v>2</v>
      </c>
      <c r="K592" s="181">
        <f t="shared" si="105"/>
        <v>0</v>
      </c>
      <c r="L592" s="161"/>
      <c r="M592" s="187">
        <f t="shared" si="101"/>
        <v>0.49659999999999999</v>
      </c>
      <c r="N592" s="162">
        <f t="shared" si="102"/>
        <v>0.497</v>
      </c>
      <c r="O592" s="188">
        <f t="shared" si="103"/>
        <v>10</v>
      </c>
      <c r="P592" s="161"/>
      <c r="Q592" s="192">
        <f t="shared" si="106"/>
        <v>0.1429</v>
      </c>
      <c r="R592" s="174">
        <f t="shared" si="107"/>
        <v>0</v>
      </c>
      <c r="S592" s="174">
        <f t="shared" si="108"/>
        <v>0</v>
      </c>
      <c r="T592" s="175" t="str">
        <f t="shared" si="104"/>
        <v>cha16</v>
      </c>
      <c r="U592" s="193">
        <f t="shared" si="109"/>
        <v>1</v>
      </c>
      <c r="V592" s="148"/>
      <c r="W592" s="148"/>
      <c r="X592" s="148"/>
      <c r="Y592" s="148"/>
      <c r="Z592" s="148"/>
      <c r="AA592" s="148"/>
      <c r="AB592" s="148"/>
      <c r="AC592" s="148"/>
      <c r="AD592" s="148"/>
      <c r="AE592" s="148"/>
      <c r="AF592" s="148"/>
      <c r="AG592" s="148"/>
      <c r="AH592" s="148"/>
      <c r="AI592" s="148"/>
    </row>
    <row r="593" spans="1:35" s="145" customFormat="1" x14ac:dyDescent="0.2">
      <c r="A593" s="160">
        <v>479</v>
      </c>
      <c r="B593" s="144">
        <v>479278117</v>
      </c>
      <c r="C593" s="161" t="s">
        <v>65</v>
      </c>
      <c r="D593" s="144">
        <v>278</v>
      </c>
      <c r="E593" s="144">
        <v>117</v>
      </c>
      <c r="F593" s="161" t="s">
        <v>682</v>
      </c>
      <c r="G593" s="180" t="str">
        <f t="shared" si="99"/>
        <v>yes</v>
      </c>
      <c r="H593" s="181">
        <f t="shared" si="100"/>
        <v>0</v>
      </c>
      <c r="I593" s="184">
        <v>3</v>
      </c>
      <c r="J593" s="176">
        <v>10</v>
      </c>
      <c r="K593" s="181">
        <f t="shared" si="105"/>
        <v>0.3</v>
      </c>
      <c r="L593" s="161"/>
      <c r="M593" s="187">
        <f t="shared" si="101"/>
        <v>0.20949999999999999</v>
      </c>
      <c r="N593" s="162">
        <f t="shared" si="102"/>
        <v>0.26100000000000001</v>
      </c>
      <c r="O593" s="188">
        <f t="shared" si="103"/>
        <v>4</v>
      </c>
      <c r="P593" s="161"/>
      <c r="Q593" s="192">
        <f t="shared" si="106"/>
        <v>0.3</v>
      </c>
      <c r="R593" s="174">
        <f t="shared" si="107"/>
        <v>3</v>
      </c>
      <c r="S593" s="174">
        <f t="shared" si="108"/>
        <v>0</v>
      </c>
      <c r="T593" s="175" t="str">
        <f t="shared" si="104"/>
        <v>cha22</v>
      </c>
      <c r="U593" s="193">
        <f t="shared" si="109"/>
        <v>1</v>
      </c>
      <c r="V593" s="148"/>
      <c r="W593" s="148"/>
      <c r="X593" s="148"/>
      <c r="Y593" s="148"/>
      <c r="Z593" s="148"/>
      <c r="AA593" s="148"/>
      <c r="AB593" s="148"/>
      <c r="AC593" s="148"/>
      <c r="AD593" s="148"/>
      <c r="AE593" s="148"/>
      <c r="AF593" s="148"/>
      <c r="AG593" s="148"/>
      <c r="AH593" s="148"/>
      <c r="AI593" s="148"/>
    </row>
    <row r="594" spans="1:35" s="145" customFormat="1" x14ac:dyDescent="0.2">
      <c r="A594" s="160">
        <v>479</v>
      </c>
      <c r="B594" s="144">
        <v>479278127</v>
      </c>
      <c r="C594" s="161" t="s">
        <v>65</v>
      </c>
      <c r="D594" s="144">
        <v>278</v>
      </c>
      <c r="E594" s="144">
        <v>127</v>
      </c>
      <c r="F594" s="161" t="s">
        <v>692</v>
      </c>
      <c r="G594" s="180" t="str">
        <f t="shared" si="99"/>
        <v>yes</v>
      </c>
      <c r="H594" s="181">
        <f t="shared" si="100"/>
        <v>0</v>
      </c>
      <c r="I594" s="184">
        <v>2</v>
      </c>
      <c r="J594" s="176">
        <v>5</v>
      </c>
      <c r="K594" s="181">
        <f t="shared" si="105"/>
        <v>0.4</v>
      </c>
      <c r="L594" s="161"/>
      <c r="M594" s="187">
        <f t="shared" si="101"/>
        <v>0.13389999999999999</v>
      </c>
      <c r="N594" s="162">
        <f t="shared" si="102"/>
        <v>0.22459999999999999</v>
      </c>
      <c r="O594" s="188">
        <f t="shared" si="103"/>
        <v>4</v>
      </c>
      <c r="P594" s="161"/>
      <c r="Q594" s="192">
        <f t="shared" si="106"/>
        <v>0.4</v>
      </c>
      <c r="R594" s="174">
        <f t="shared" si="107"/>
        <v>2</v>
      </c>
      <c r="S594" s="174">
        <f t="shared" si="108"/>
        <v>0</v>
      </c>
      <c r="T594" s="175" t="str">
        <f t="shared" si="104"/>
        <v>cha22</v>
      </c>
      <c r="U594" s="193">
        <f t="shared" si="109"/>
        <v>1</v>
      </c>
      <c r="V594" s="148"/>
      <c r="W594" s="148"/>
      <c r="X594" s="148"/>
      <c r="Y594" s="148"/>
      <c r="Z594" s="148"/>
      <c r="AA594" s="148"/>
      <c r="AB594" s="148"/>
      <c r="AC594" s="148"/>
      <c r="AD594" s="148"/>
      <c r="AE594" s="148"/>
      <c r="AF594" s="148"/>
      <c r="AG594" s="148"/>
      <c r="AH594" s="148"/>
      <c r="AI594" s="148"/>
    </row>
    <row r="595" spans="1:35" s="145" customFormat="1" x14ac:dyDescent="0.2">
      <c r="A595" s="160">
        <v>479</v>
      </c>
      <c r="B595" s="144">
        <v>479278137</v>
      </c>
      <c r="C595" s="161" t="s">
        <v>65</v>
      </c>
      <c r="D595" s="144">
        <v>278</v>
      </c>
      <c r="E595" s="144">
        <v>137</v>
      </c>
      <c r="F595" s="161" t="s">
        <v>702</v>
      </c>
      <c r="G595" s="180" t="str">
        <f t="shared" si="99"/>
        <v>yes</v>
      </c>
      <c r="H595" s="181">
        <f t="shared" si="100"/>
        <v>0.2727</v>
      </c>
      <c r="I595" s="184">
        <v>7</v>
      </c>
      <c r="J595" s="176">
        <v>29</v>
      </c>
      <c r="K595" s="181">
        <f t="shared" si="105"/>
        <v>0.2414</v>
      </c>
      <c r="L595" s="161"/>
      <c r="M595" s="187">
        <f t="shared" si="101"/>
        <v>0.80330000000000001</v>
      </c>
      <c r="N595" s="162">
        <f t="shared" si="102"/>
        <v>0.77949999999999997</v>
      </c>
      <c r="O595" s="188">
        <f t="shared" si="103"/>
        <v>12</v>
      </c>
      <c r="P595" s="161"/>
      <c r="Q595" s="192">
        <f t="shared" si="106"/>
        <v>0.2727</v>
      </c>
      <c r="R595" s="174">
        <f t="shared" si="107"/>
        <v>8</v>
      </c>
      <c r="S595" s="174">
        <f t="shared" si="108"/>
        <v>1</v>
      </c>
      <c r="T595" s="175" t="str">
        <f t="shared" si="104"/>
        <v>cha16</v>
      </c>
      <c r="U595" s="193">
        <f t="shared" si="109"/>
        <v>1</v>
      </c>
      <c r="V595" s="148"/>
      <c r="W595" s="148"/>
      <c r="X595" s="148"/>
      <c r="Y595" s="148"/>
      <c r="Z595" s="148"/>
      <c r="AA595" s="148"/>
      <c r="AB595" s="148"/>
      <c r="AC595" s="148"/>
      <c r="AD595" s="148"/>
      <c r="AE595" s="148"/>
      <c r="AF595" s="148"/>
      <c r="AG595" s="148"/>
      <c r="AH595" s="148"/>
      <c r="AI595" s="148"/>
    </row>
    <row r="596" spans="1:35" s="145" customFormat="1" x14ac:dyDescent="0.2">
      <c r="A596" s="160">
        <v>479</v>
      </c>
      <c r="B596" s="144">
        <v>479278159</v>
      </c>
      <c r="C596" s="161" t="s">
        <v>65</v>
      </c>
      <c r="D596" s="144">
        <v>278</v>
      </c>
      <c r="E596" s="144">
        <v>159</v>
      </c>
      <c r="F596" s="161" t="s">
        <v>725</v>
      </c>
      <c r="G596" s="180" t="str">
        <f t="shared" si="99"/>
        <v>yes</v>
      </c>
      <c r="H596" s="181">
        <f t="shared" si="100"/>
        <v>0</v>
      </c>
      <c r="I596" s="184">
        <v>0</v>
      </c>
      <c r="J596" s="176">
        <v>2</v>
      </c>
      <c r="K596" s="181">
        <f t="shared" si="105"/>
        <v>0</v>
      </c>
      <c r="L596" s="161"/>
      <c r="M596" s="187">
        <f t="shared" si="101"/>
        <v>5.2699999999999997E-2</v>
      </c>
      <c r="N596" s="162">
        <f t="shared" si="102"/>
        <v>0.11609999999999999</v>
      </c>
      <c r="O596" s="188">
        <f t="shared" si="103"/>
        <v>2</v>
      </c>
      <c r="P596" s="161"/>
      <c r="Q596" s="192">
        <f t="shared" si="106"/>
        <v>0</v>
      </c>
      <c r="R596" s="174">
        <f t="shared" si="107"/>
        <v>0</v>
      </c>
      <c r="S596" s="174">
        <f t="shared" si="108"/>
        <v>0</v>
      </c>
      <c r="T596" s="175" t="str">
        <f t="shared" si="104"/>
        <v>cha16</v>
      </c>
      <c r="U596" s="193">
        <f t="shared" si="109"/>
        <v>1</v>
      </c>
      <c r="V596" s="148"/>
      <c r="W596" s="148"/>
      <c r="X596" s="148"/>
      <c r="Y596" s="148"/>
      <c r="Z596" s="148"/>
      <c r="AA596" s="148"/>
      <c r="AB596" s="148"/>
      <c r="AC596" s="148"/>
      <c r="AD596" s="148"/>
      <c r="AE596" s="148"/>
      <c r="AF596" s="148"/>
      <c r="AG596" s="148"/>
      <c r="AH596" s="148"/>
      <c r="AI596" s="148"/>
    </row>
    <row r="597" spans="1:35" s="145" customFormat="1" x14ac:dyDescent="0.2">
      <c r="A597" s="160">
        <v>479</v>
      </c>
      <c r="B597" s="144">
        <v>479278161</v>
      </c>
      <c r="C597" s="161" t="s">
        <v>65</v>
      </c>
      <c r="D597" s="144">
        <v>278</v>
      </c>
      <c r="E597" s="144">
        <v>161</v>
      </c>
      <c r="F597" s="161" t="s">
        <v>727</v>
      </c>
      <c r="G597" s="180" t="str">
        <f t="shared" si="99"/>
        <v>yes</v>
      </c>
      <c r="H597" s="181">
        <f t="shared" si="100"/>
        <v>0</v>
      </c>
      <c r="I597" s="184">
        <v>1</v>
      </c>
      <c r="J597" s="176">
        <v>5</v>
      </c>
      <c r="K597" s="181">
        <f t="shared" si="105"/>
        <v>0.2</v>
      </c>
      <c r="L597" s="161"/>
      <c r="M597" s="187">
        <f t="shared" si="101"/>
        <v>0.3448</v>
      </c>
      <c r="N597" s="162">
        <f t="shared" si="102"/>
        <v>0.34520000000000001</v>
      </c>
      <c r="O597" s="188">
        <f t="shared" si="103"/>
        <v>6</v>
      </c>
      <c r="P597" s="161"/>
      <c r="Q597" s="192">
        <f t="shared" si="106"/>
        <v>0.2</v>
      </c>
      <c r="R597" s="174">
        <f t="shared" si="107"/>
        <v>1</v>
      </c>
      <c r="S597" s="174">
        <f t="shared" si="108"/>
        <v>0</v>
      </c>
      <c r="T597" s="175" t="str">
        <f t="shared" si="104"/>
        <v>cha22</v>
      </c>
      <c r="U597" s="193">
        <f t="shared" si="109"/>
        <v>1</v>
      </c>
      <c r="V597" s="148"/>
      <c r="W597" s="148"/>
      <c r="X597" s="148"/>
      <c r="Y597" s="148"/>
      <c r="Z597" s="148"/>
      <c r="AA597" s="148"/>
      <c r="AB597" s="148"/>
      <c r="AC597" s="148"/>
      <c r="AD597" s="148"/>
      <c r="AE597" s="148"/>
      <c r="AF597" s="148"/>
      <c r="AG597" s="148"/>
      <c r="AH597" s="148"/>
      <c r="AI597" s="148"/>
    </row>
    <row r="598" spans="1:35" s="145" customFormat="1" x14ac:dyDescent="0.2">
      <c r="A598" s="160">
        <v>479</v>
      </c>
      <c r="B598" s="144">
        <v>479278191</v>
      </c>
      <c r="C598" s="161" t="s">
        <v>65</v>
      </c>
      <c r="D598" s="144">
        <v>278</v>
      </c>
      <c r="E598" s="144">
        <v>191</v>
      </c>
      <c r="F598" s="161" t="s">
        <v>757</v>
      </c>
      <c r="G598" s="180" t="str">
        <f t="shared" si="99"/>
        <v>yes</v>
      </c>
      <c r="H598" s="181">
        <f t="shared" si="100"/>
        <v>8.3299999999999999E-2</v>
      </c>
      <c r="I598" s="184">
        <v>1</v>
      </c>
      <c r="J598" s="176">
        <v>5</v>
      </c>
      <c r="K598" s="181">
        <f t="shared" si="105"/>
        <v>0.2</v>
      </c>
      <c r="L598" s="161"/>
      <c r="M598" s="187">
        <f t="shared" si="101"/>
        <v>0.26550000000000001</v>
      </c>
      <c r="N598" s="162">
        <f t="shared" si="102"/>
        <v>0.36009999999999998</v>
      </c>
      <c r="O598" s="188">
        <f t="shared" si="103"/>
        <v>6</v>
      </c>
      <c r="P598" s="161"/>
      <c r="Q598" s="192">
        <f t="shared" si="106"/>
        <v>0.2</v>
      </c>
      <c r="R598" s="174">
        <f t="shared" si="107"/>
        <v>1</v>
      </c>
      <c r="S598" s="174">
        <f t="shared" si="108"/>
        <v>0</v>
      </c>
      <c r="T598" s="175" t="str">
        <f t="shared" si="104"/>
        <v>cha22</v>
      </c>
      <c r="U598" s="193">
        <f t="shared" si="109"/>
        <v>1</v>
      </c>
      <c r="V598" s="148"/>
      <c r="W598" s="148"/>
      <c r="X598" s="148"/>
      <c r="Y598" s="148"/>
      <c r="Z598" s="148"/>
      <c r="AA598" s="148"/>
      <c r="AB598" s="148"/>
      <c r="AC598" s="148"/>
      <c r="AD598" s="148"/>
      <c r="AE598" s="148"/>
      <c r="AF598" s="148"/>
      <c r="AG598" s="148"/>
      <c r="AH598" s="148"/>
      <c r="AI598" s="148"/>
    </row>
    <row r="599" spans="1:35" s="145" customFormat="1" x14ac:dyDescent="0.2">
      <c r="A599" s="160">
        <v>479</v>
      </c>
      <c r="B599" s="144">
        <v>479278210</v>
      </c>
      <c r="C599" s="161" t="s">
        <v>65</v>
      </c>
      <c r="D599" s="144">
        <v>278</v>
      </c>
      <c r="E599" s="144">
        <v>210</v>
      </c>
      <c r="F599" s="161" t="s">
        <v>776</v>
      </c>
      <c r="G599" s="180" t="str">
        <f t="shared" si="99"/>
        <v>yes</v>
      </c>
      <c r="H599" s="181">
        <f t="shared" si="100"/>
        <v>0.1154</v>
      </c>
      <c r="I599" s="184">
        <v>13</v>
      </c>
      <c r="J599" s="176">
        <v>30</v>
      </c>
      <c r="K599" s="181">
        <f t="shared" si="105"/>
        <v>0.43330000000000002</v>
      </c>
      <c r="L599" s="161"/>
      <c r="M599" s="187">
        <f t="shared" si="101"/>
        <v>0.29239999999999999</v>
      </c>
      <c r="N599" s="162">
        <f t="shared" si="102"/>
        <v>0.29370000000000002</v>
      </c>
      <c r="O599" s="188">
        <f t="shared" si="103"/>
        <v>5</v>
      </c>
      <c r="P599" s="161"/>
      <c r="Q599" s="192">
        <f t="shared" si="106"/>
        <v>0.43330000000000002</v>
      </c>
      <c r="R599" s="174">
        <f t="shared" si="107"/>
        <v>13</v>
      </c>
      <c r="S599" s="174">
        <f t="shared" si="108"/>
        <v>0</v>
      </c>
      <c r="T599" s="175" t="str">
        <f t="shared" si="104"/>
        <v>cha22</v>
      </c>
      <c r="U599" s="193">
        <f t="shared" si="109"/>
        <v>1</v>
      </c>
      <c r="V599" s="148"/>
      <c r="W599" s="148"/>
      <c r="X599" s="148"/>
      <c r="Y599" s="148"/>
      <c r="Z599" s="148"/>
      <c r="AA599" s="148"/>
      <c r="AB599" s="148"/>
      <c r="AC599" s="148"/>
      <c r="AD599" s="148"/>
      <c r="AE599" s="148"/>
      <c r="AF599" s="148"/>
      <c r="AG599" s="148"/>
      <c r="AH599" s="148"/>
      <c r="AI599" s="148"/>
    </row>
    <row r="600" spans="1:35" s="145" customFormat="1" x14ac:dyDescent="0.2">
      <c r="A600" s="160">
        <v>479</v>
      </c>
      <c r="B600" s="144">
        <v>479278227</v>
      </c>
      <c r="C600" s="161" t="s">
        <v>65</v>
      </c>
      <c r="D600" s="144">
        <v>278</v>
      </c>
      <c r="E600" s="144">
        <v>227</v>
      </c>
      <c r="F600" s="161" t="s">
        <v>793</v>
      </c>
      <c r="G600" s="180" t="str">
        <f t="shared" si="99"/>
        <v>yes</v>
      </c>
      <c r="H600" s="181">
        <f t="shared" si="100"/>
        <v>0.25</v>
      </c>
      <c r="I600" s="184">
        <v>3</v>
      </c>
      <c r="J600" s="176">
        <v>7</v>
      </c>
      <c r="K600" s="181">
        <f t="shared" si="105"/>
        <v>0.42859999999999998</v>
      </c>
      <c r="L600" s="161"/>
      <c r="M600" s="187">
        <f t="shared" si="101"/>
        <v>0.45500000000000002</v>
      </c>
      <c r="N600" s="162">
        <f t="shared" si="102"/>
        <v>0.4879</v>
      </c>
      <c r="O600" s="188">
        <f t="shared" si="103"/>
        <v>9</v>
      </c>
      <c r="P600" s="161"/>
      <c r="Q600" s="192">
        <f t="shared" si="106"/>
        <v>0.42859999999999998</v>
      </c>
      <c r="R600" s="174">
        <f t="shared" si="107"/>
        <v>3</v>
      </c>
      <c r="S600" s="174">
        <f t="shared" si="108"/>
        <v>0</v>
      </c>
      <c r="T600" s="175" t="str">
        <f t="shared" si="104"/>
        <v>cha22</v>
      </c>
      <c r="U600" s="193">
        <f t="shared" si="109"/>
        <v>1</v>
      </c>
      <c r="V600" s="148"/>
      <c r="W600" s="148"/>
      <c r="X600" s="148"/>
      <c r="Y600" s="148"/>
      <c r="Z600" s="148"/>
      <c r="AA600" s="148"/>
      <c r="AB600" s="148"/>
      <c r="AC600" s="148"/>
      <c r="AD600" s="148"/>
      <c r="AE600" s="148"/>
      <c r="AF600" s="148"/>
      <c r="AG600" s="148"/>
      <c r="AH600" s="148"/>
      <c r="AI600" s="148"/>
    </row>
    <row r="601" spans="1:35" s="145" customFormat="1" x14ac:dyDescent="0.2">
      <c r="A601" s="160">
        <v>479</v>
      </c>
      <c r="B601" s="144">
        <v>479278278</v>
      </c>
      <c r="C601" s="161" t="s">
        <v>65</v>
      </c>
      <c r="D601" s="144">
        <v>278</v>
      </c>
      <c r="E601" s="144">
        <v>278</v>
      </c>
      <c r="F601" s="161" t="s">
        <v>844</v>
      </c>
      <c r="G601" s="180" t="str">
        <f t="shared" si="99"/>
        <v>yes</v>
      </c>
      <c r="H601" s="181">
        <f t="shared" si="100"/>
        <v>7.3200000000000001E-2</v>
      </c>
      <c r="I601" s="184">
        <v>15</v>
      </c>
      <c r="J601" s="176">
        <v>52</v>
      </c>
      <c r="K601" s="181">
        <f t="shared" si="105"/>
        <v>0.28849999999999998</v>
      </c>
      <c r="L601" s="161"/>
      <c r="M601" s="187">
        <f t="shared" si="101"/>
        <v>0.33579999999999999</v>
      </c>
      <c r="N601" s="162">
        <f t="shared" si="102"/>
        <v>0.33479999999999999</v>
      </c>
      <c r="O601" s="188">
        <f t="shared" si="103"/>
        <v>6</v>
      </c>
      <c r="P601" s="161"/>
      <c r="Q601" s="192">
        <f t="shared" si="106"/>
        <v>0.28849999999999998</v>
      </c>
      <c r="R601" s="174">
        <f t="shared" si="107"/>
        <v>15</v>
      </c>
      <c r="S601" s="174">
        <f t="shared" si="108"/>
        <v>0</v>
      </c>
      <c r="T601" s="175" t="str">
        <f t="shared" si="104"/>
        <v>cha22</v>
      </c>
      <c r="U601" s="193">
        <f t="shared" si="109"/>
        <v>1</v>
      </c>
      <c r="V601" s="148"/>
      <c r="W601" s="148"/>
      <c r="X601" s="148"/>
      <c r="Y601" s="148"/>
      <c r="Z601" s="148"/>
      <c r="AA601" s="148"/>
      <c r="AB601" s="148"/>
      <c r="AC601" s="148"/>
      <c r="AD601" s="148"/>
      <c r="AE601" s="148"/>
      <c r="AF601" s="148"/>
      <c r="AG601" s="148"/>
      <c r="AH601" s="148"/>
      <c r="AI601" s="148"/>
    </row>
    <row r="602" spans="1:35" s="145" customFormat="1" x14ac:dyDescent="0.2">
      <c r="A602" s="160">
        <v>479</v>
      </c>
      <c r="B602" s="144">
        <v>479278281</v>
      </c>
      <c r="C602" s="161" t="s">
        <v>65</v>
      </c>
      <c r="D602" s="144">
        <v>278</v>
      </c>
      <c r="E602" s="144">
        <v>281</v>
      </c>
      <c r="F602" s="161" t="s">
        <v>847</v>
      </c>
      <c r="G602" s="180" t="str">
        <f t="shared" si="99"/>
        <v>yes</v>
      </c>
      <c r="H602" s="181">
        <f t="shared" si="100"/>
        <v>0.625</v>
      </c>
      <c r="I602" s="184">
        <v>36</v>
      </c>
      <c r="J602" s="176">
        <v>51</v>
      </c>
      <c r="K602" s="181">
        <f t="shared" si="105"/>
        <v>0.70589999999999997</v>
      </c>
      <c r="L602" s="161"/>
      <c r="M602" s="187">
        <f t="shared" si="101"/>
        <v>0.82499999999999996</v>
      </c>
      <c r="N602" s="162">
        <f t="shared" si="102"/>
        <v>0.79530000000000001</v>
      </c>
      <c r="O602" s="188">
        <f t="shared" si="103"/>
        <v>12</v>
      </c>
      <c r="P602" s="161"/>
      <c r="Q602" s="192">
        <f t="shared" si="106"/>
        <v>0.70589999999999997</v>
      </c>
      <c r="R602" s="174">
        <f t="shared" si="107"/>
        <v>36</v>
      </c>
      <c r="S602" s="174">
        <f t="shared" si="108"/>
        <v>0</v>
      </c>
      <c r="T602" s="175" t="str">
        <f t="shared" si="104"/>
        <v>cha22</v>
      </c>
      <c r="U602" s="193">
        <f t="shared" si="109"/>
        <v>1</v>
      </c>
      <c r="V602" s="148"/>
      <c r="W602" s="148"/>
      <c r="X602" s="148"/>
      <c r="Y602" s="148"/>
      <c r="Z602" s="148"/>
      <c r="AA602" s="148"/>
      <c r="AB602" s="148"/>
      <c r="AC602" s="148"/>
      <c r="AD602" s="148"/>
      <c r="AE602" s="148"/>
      <c r="AF602" s="148"/>
      <c r="AG602" s="148"/>
      <c r="AH602" s="148"/>
      <c r="AI602" s="148"/>
    </row>
    <row r="603" spans="1:35" s="145" customFormat="1" x14ac:dyDescent="0.2">
      <c r="A603" s="160">
        <v>479</v>
      </c>
      <c r="B603" s="144">
        <v>479278309</v>
      </c>
      <c r="C603" s="161" t="s">
        <v>65</v>
      </c>
      <c r="D603" s="144">
        <v>278</v>
      </c>
      <c r="E603" s="144">
        <v>309</v>
      </c>
      <c r="F603" s="161" t="s">
        <v>875</v>
      </c>
      <c r="G603" s="180" t="str">
        <f t="shared" si="99"/>
        <v>yes</v>
      </c>
      <c r="H603" s="181">
        <f t="shared" si="100"/>
        <v>0.5</v>
      </c>
      <c r="I603" s="184">
        <v>3</v>
      </c>
      <c r="J603" s="176">
        <v>5</v>
      </c>
      <c r="K603" s="181">
        <f t="shared" si="105"/>
        <v>0.6</v>
      </c>
      <c r="L603" s="161"/>
      <c r="M603" s="187">
        <f t="shared" si="101"/>
        <v>0.51129999999999998</v>
      </c>
      <c r="N603" s="162">
        <f t="shared" si="102"/>
        <v>0.53480000000000005</v>
      </c>
      <c r="O603" s="188">
        <f t="shared" si="103"/>
        <v>10</v>
      </c>
      <c r="P603" s="161"/>
      <c r="Q603" s="192">
        <f t="shared" si="106"/>
        <v>0.6</v>
      </c>
      <c r="R603" s="174">
        <f t="shared" si="107"/>
        <v>3</v>
      </c>
      <c r="S603" s="174">
        <f t="shared" si="108"/>
        <v>0</v>
      </c>
      <c r="T603" s="175" t="str">
        <f t="shared" si="104"/>
        <v>cha22</v>
      </c>
      <c r="U603" s="193">
        <f t="shared" si="109"/>
        <v>1</v>
      </c>
      <c r="V603" s="148"/>
      <c r="W603" s="148"/>
      <c r="X603" s="148"/>
      <c r="Y603" s="148"/>
      <c r="Z603" s="148"/>
      <c r="AA603" s="148"/>
      <c r="AB603" s="148"/>
      <c r="AC603" s="148"/>
      <c r="AD603" s="148"/>
      <c r="AE603" s="148"/>
      <c r="AF603" s="148"/>
      <c r="AG603" s="148"/>
      <c r="AH603" s="148"/>
      <c r="AI603" s="148"/>
    </row>
    <row r="604" spans="1:35" s="145" customFormat="1" x14ac:dyDescent="0.2">
      <c r="A604" s="160">
        <v>479</v>
      </c>
      <c r="B604" s="144">
        <v>479278325</v>
      </c>
      <c r="C604" s="161" t="s">
        <v>65</v>
      </c>
      <c r="D604" s="144">
        <v>278</v>
      </c>
      <c r="E604" s="144">
        <v>325</v>
      </c>
      <c r="F604" s="161" t="s">
        <v>891</v>
      </c>
      <c r="G604" s="180" t="str">
        <f t="shared" si="99"/>
        <v>yes</v>
      </c>
      <c r="H604" s="181">
        <f t="shared" si="100"/>
        <v>0</v>
      </c>
      <c r="I604" s="184">
        <v>4</v>
      </c>
      <c r="J604" s="176">
        <v>11</v>
      </c>
      <c r="K604" s="181">
        <f t="shared" si="105"/>
        <v>0.36359999999999998</v>
      </c>
      <c r="L604" s="161"/>
      <c r="M604" s="187">
        <f t="shared" si="101"/>
        <v>0.4148</v>
      </c>
      <c r="N604" s="162">
        <f t="shared" si="102"/>
        <v>0.44159999999999999</v>
      </c>
      <c r="O604" s="188">
        <f t="shared" si="103"/>
        <v>8</v>
      </c>
      <c r="P604" s="161"/>
      <c r="Q604" s="192">
        <f t="shared" si="106"/>
        <v>0.36359999999999998</v>
      </c>
      <c r="R604" s="174">
        <f t="shared" si="107"/>
        <v>4</v>
      </c>
      <c r="S604" s="174">
        <f t="shared" si="108"/>
        <v>0</v>
      </c>
      <c r="T604" s="175" t="str">
        <f t="shared" si="104"/>
        <v>cha22</v>
      </c>
      <c r="U604" s="193">
        <f t="shared" si="109"/>
        <v>1</v>
      </c>
      <c r="V604" s="148"/>
      <c r="W604" s="148"/>
      <c r="X604" s="148"/>
      <c r="Y604" s="148"/>
      <c r="Z604" s="148"/>
      <c r="AA604" s="148"/>
      <c r="AB604" s="148"/>
      <c r="AC604" s="148"/>
      <c r="AD604" s="148"/>
      <c r="AE604" s="148"/>
      <c r="AF604" s="148"/>
      <c r="AG604" s="148"/>
      <c r="AH604" s="148"/>
      <c r="AI604" s="148"/>
    </row>
    <row r="605" spans="1:35" s="145" customFormat="1" x14ac:dyDescent="0.2">
      <c r="A605" s="160">
        <v>479</v>
      </c>
      <c r="B605" s="144">
        <v>479278332</v>
      </c>
      <c r="C605" s="161" t="s">
        <v>65</v>
      </c>
      <c r="D605" s="144">
        <v>278</v>
      </c>
      <c r="E605" s="144">
        <v>332</v>
      </c>
      <c r="F605" s="161" t="s">
        <v>898</v>
      </c>
      <c r="G605" s="180" t="str">
        <f t="shared" si="99"/>
        <v>yes</v>
      </c>
      <c r="H605" s="181">
        <f t="shared" si="100"/>
        <v>0</v>
      </c>
      <c r="I605" s="184">
        <v>3</v>
      </c>
      <c r="J605" s="176">
        <v>11</v>
      </c>
      <c r="K605" s="181">
        <f t="shared" si="105"/>
        <v>0.2727</v>
      </c>
      <c r="L605" s="161"/>
      <c r="M605" s="187">
        <f t="shared" si="101"/>
        <v>0.55920000000000003</v>
      </c>
      <c r="N605" s="162">
        <f t="shared" si="102"/>
        <v>0.53090000000000004</v>
      </c>
      <c r="O605" s="188">
        <f t="shared" si="103"/>
        <v>10</v>
      </c>
      <c r="P605" s="161"/>
      <c r="Q605" s="192">
        <f t="shared" si="106"/>
        <v>0.2727</v>
      </c>
      <c r="R605" s="174">
        <f t="shared" si="107"/>
        <v>3</v>
      </c>
      <c r="S605" s="174">
        <f t="shared" si="108"/>
        <v>0</v>
      </c>
      <c r="T605" s="175" t="str">
        <f t="shared" si="104"/>
        <v>cha22</v>
      </c>
      <c r="U605" s="193">
        <f t="shared" si="109"/>
        <v>1</v>
      </c>
      <c r="V605" s="148"/>
      <c r="W605" s="148"/>
      <c r="X605" s="148"/>
      <c r="Y605" s="148"/>
      <c r="Z605" s="148"/>
      <c r="AA605" s="148"/>
      <c r="AB605" s="148"/>
      <c r="AC605" s="148"/>
      <c r="AD605" s="148"/>
      <c r="AE605" s="148"/>
      <c r="AF605" s="148"/>
      <c r="AG605" s="148"/>
      <c r="AH605" s="148"/>
      <c r="AI605" s="148"/>
    </row>
    <row r="606" spans="1:35" s="145" customFormat="1" x14ac:dyDescent="0.2">
      <c r="A606" s="160">
        <v>479</v>
      </c>
      <c r="B606" s="144">
        <v>479278605</v>
      </c>
      <c r="C606" s="161" t="s">
        <v>65</v>
      </c>
      <c r="D606" s="144">
        <v>278</v>
      </c>
      <c r="E606" s="144">
        <v>605</v>
      </c>
      <c r="F606" s="161" t="s">
        <v>922</v>
      </c>
      <c r="G606" s="180" t="str">
        <f t="shared" si="99"/>
        <v>yes</v>
      </c>
      <c r="H606" s="181">
        <f t="shared" si="100"/>
        <v>0.1404</v>
      </c>
      <c r="I606" s="184">
        <v>11</v>
      </c>
      <c r="J606" s="176">
        <v>32</v>
      </c>
      <c r="K606" s="181">
        <f t="shared" si="105"/>
        <v>0.34379999999999999</v>
      </c>
      <c r="L606" s="161"/>
      <c r="M606" s="187">
        <f t="shared" si="101"/>
        <v>0.27089999999999997</v>
      </c>
      <c r="N606" s="162">
        <f t="shared" si="102"/>
        <v>0.3256</v>
      </c>
      <c r="O606" s="188">
        <f t="shared" si="103"/>
        <v>6</v>
      </c>
      <c r="P606" s="161"/>
      <c r="Q606" s="192">
        <f t="shared" si="106"/>
        <v>0.34379999999999999</v>
      </c>
      <c r="R606" s="174">
        <f t="shared" si="107"/>
        <v>11</v>
      </c>
      <c r="S606" s="174">
        <f t="shared" si="108"/>
        <v>0</v>
      </c>
      <c r="T606" s="175" t="str">
        <f t="shared" si="104"/>
        <v>cha22</v>
      </c>
      <c r="U606" s="193">
        <f t="shared" si="109"/>
        <v>1</v>
      </c>
      <c r="V606" s="148"/>
      <c r="W606" s="148"/>
      <c r="X606" s="148"/>
      <c r="Y606" s="148"/>
      <c r="Z606" s="148"/>
      <c r="AA606" s="148"/>
      <c r="AB606" s="148"/>
      <c r="AC606" s="148"/>
      <c r="AD606" s="148"/>
      <c r="AE606" s="148"/>
      <c r="AF606" s="148"/>
      <c r="AG606" s="148"/>
      <c r="AH606" s="148"/>
      <c r="AI606" s="148"/>
    </row>
    <row r="607" spans="1:35" s="145" customFormat="1" x14ac:dyDescent="0.2">
      <c r="A607" s="160">
        <v>479</v>
      </c>
      <c r="B607" s="144">
        <v>479278635</v>
      </c>
      <c r="C607" s="161" t="s">
        <v>65</v>
      </c>
      <c r="D607" s="144">
        <v>278</v>
      </c>
      <c r="E607" s="144">
        <v>635</v>
      </c>
      <c r="F607" s="161" t="s">
        <v>929</v>
      </c>
      <c r="G607" s="180" t="str">
        <f t="shared" si="99"/>
        <v>yes</v>
      </c>
      <c r="H607" s="181">
        <f t="shared" si="100"/>
        <v>1</v>
      </c>
      <c r="I607" s="184">
        <v>1</v>
      </c>
      <c r="J607" s="176">
        <v>2</v>
      </c>
      <c r="K607" s="181">
        <f t="shared" si="105"/>
        <v>0.5</v>
      </c>
      <c r="L607" s="161"/>
      <c r="M607" s="187">
        <f t="shared" si="101"/>
        <v>0.33629999999999999</v>
      </c>
      <c r="N607" s="162">
        <f t="shared" si="102"/>
        <v>0.39910000000000001</v>
      </c>
      <c r="O607" s="188">
        <f t="shared" si="103"/>
        <v>7</v>
      </c>
      <c r="P607" s="161"/>
      <c r="Q607" s="192">
        <f t="shared" si="106"/>
        <v>1</v>
      </c>
      <c r="R607" s="174">
        <f t="shared" si="107"/>
        <v>2</v>
      </c>
      <c r="S607" s="174">
        <f t="shared" si="108"/>
        <v>1</v>
      </c>
      <c r="T607" s="175" t="str">
        <f t="shared" si="104"/>
        <v>cha16</v>
      </c>
      <c r="U607" s="193">
        <f t="shared" si="109"/>
        <v>1</v>
      </c>
      <c r="V607" s="148"/>
      <c r="W607" s="148"/>
      <c r="X607" s="148"/>
      <c r="Y607" s="148"/>
      <c r="Z607" s="148"/>
      <c r="AA607" s="148"/>
      <c r="AB607" s="148"/>
      <c r="AC607" s="148"/>
      <c r="AD607" s="148"/>
      <c r="AE607" s="148"/>
      <c r="AF607" s="148"/>
      <c r="AG607" s="148"/>
      <c r="AH607" s="148"/>
      <c r="AI607" s="148"/>
    </row>
    <row r="608" spans="1:35" s="145" customFormat="1" x14ac:dyDescent="0.2">
      <c r="A608" s="160">
        <v>479</v>
      </c>
      <c r="B608" s="144">
        <v>479278670</v>
      </c>
      <c r="C608" s="161" t="s">
        <v>65</v>
      </c>
      <c r="D608" s="144">
        <v>278</v>
      </c>
      <c r="E608" s="144">
        <v>670</v>
      </c>
      <c r="F608" s="161" t="s">
        <v>937</v>
      </c>
      <c r="G608" s="180" t="str">
        <f t="shared" si="99"/>
        <v>yes</v>
      </c>
      <c r="H608" s="181">
        <f t="shared" si="100"/>
        <v>0.2727</v>
      </c>
      <c r="I608" s="184">
        <v>1</v>
      </c>
      <c r="J608" s="176">
        <v>12</v>
      </c>
      <c r="K608" s="181">
        <f t="shared" si="105"/>
        <v>8.3299999999999999E-2</v>
      </c>
      <c r="L608" s="161"/>
      <c r="M608" s="187">
        <f t="shared" si="101"/>
        <v>0.24199999999999999</v>
      </c>
      <c r="N608" s="162">
        <f t="shared" si="102"/>
        <v>0.28210000000000002</v>
      </c>
      <c r="O608" s="188">
        <f t="shared" si="103"/>
        <v>4</v>
      </c>
      <c r="P608" s="161"/>
      <c r="Q608" s="192">
        <f t="shared" si="106"/>
        <v>0.2727</v>
      </c>
      <c r="R608" s="174">
        <f t="shared" si="107"/>
        <v>3</v>
      </c>
      <c r="S608" s="174">
        <f t="shared" si="108"/>
        <v>2</v>
      </c>
      <c r="T608" s="175" t="str">
        <f t="shared" si="104"/>
        <v>cha16</v>
      </c>
      <c r="U608" s="193">
        <f t="shared" si="109"/>
        <v>1</v>
      </c>
      <c r="V608" s="148"/>
      <c r="W608" s="148"/>
      <c r="X608" s="148"/>
      <c r="Y608" s="148"/>
      <c r="Z608" s="148"/>
      <c r="AA608" s="148"/>
      <c r="AB608" s="148"/>
      <c r="AC608" s="148"/>
      <c r="AD608" s="148"/>
      <c r="AE608" s="148"/>
      <c r="AF608" s="148"/>
      <c r="AG608" s="148"/>
      <c r="AH608" s="148"/>
      <c r="AI608" s="148"/>
    </row>
    <row r="609" spans="1:35" s="145" customFormat="1" x14ac:dyDescent="0.2">
      <c r="A609" s="160">
        <v>479</v>
      </c>
      <c r="B609" s="144">
        <v>479278672</v>
      </c>
      <c r="C609" s="161" t="s">
        <v>65</v>
      </c>
      <c r="D609" s="144">
        <v>278</v>
      </c>
      <c r="E609" s="144">
        <v>672</v>
      </c>
      <c r="F609" s="161" t="s">
        <v>938</v>
      </c>
      <c r="G609" s="180" t="str">
        <f t="shared" si="99"/>
        <v>yes</v>
      </c>
      <c r="H609" s="181">
        <f t="shared" si="100"/>
        <v>0</v>
      </c>
      <c r="I609" s="184">
        <v>2</v>
      </c>
      <c r="J609" s="176">
        <v>3</v>
      </c>
      <c r="K609" s="181">
        <f t="shared" si="105"/>
        <v>0.66669999999999996</v>
      </c>
      <c r="L609" s="161"/>
      <c r="M609" s="187">
        <f t="shared" si="101"/>
        <v>0.33329999999999999</v>
      </c>
      <c r="N609" s="162">
        <f t="shared" si="102"/>
        <v>0.4</v>
      </c>
      <c r="O609" s="188">
        <f t="shared" si="103"/>
        <v>7</v>
      </c>
      <c r="P609" s="161"/>
      <c r="Q609" s="192">
        <f t="shared" si="106"/>
        <v>0.66669999999999996</v>
      </c>
      <c r="R609" s="174">
        <f t="shared" si="107"/>
        <v>2</v>
      </c>
      <c r="S609" s="174">
        <f t="shared" si="108"/>
        <v>0</v>
      </c>
      <c r="T609" s="175" t="str">
        <f t="shared" si="104"/>
        <v>cha22</v>
      </c>
      <c r="U609" s="193">
        <f t="shared" si="109"/>
        <v>1</v>
      </c>
      <c r="V609" s="148"/>
      <c r="W609" s="148"/>
      <c r="X609" s="148"/>
      <c r="Y609" s="148"/>
      <c r="Z609" s="148"/>
      <c r="AA609" s="148"/>
      <c r="AB609" s="148"/>
      <c r="AC609" s="148"/>
      <c r="AD609" s="148"/>
      <c r="AE609" s="148"/>
      <c r="AF609" s="148"/>
      <c r="AG609" s="148"/>
      <c r="AH609" s="148"/>
      <c r="AI609" s="148"/>
    </row>
    <row r="610" spans="1:35" s="145" customFormat="1" x14ac:dyDescent="0.2">
      <c r="A610" s="160">
        <v>479</v>
      </c>
      <c r="B610" s="144">
        <v>479278674</v>
      </c>
      <c r="C610" s="161" t="s">
        <v>65</v>
      </c>
      <c r="D610" s="144">
        <v>278</v>
      </c>
      <c r="E610" s="144">
        <v>674</v>
      </c>
      <c r="F610" s="161" t="s">
        <v>940</v>
      </c>
      <c r="G610" s="180" t="str">
        <f t="shared" si="99"/>
        <v>yes</v>
      </c>
      <c r="H610" s="181">
        <f t="shared" si="100"/>
        <v>1</v>
      </c>
      <c r="I610" s="184">
        <v>0</v>
      </c>
      <c r="J610" s="176">
        <v>5</v>
      </c>
      <c r="K610" s="181">
        <f t="shared" si="105"/>
        <v>0</v>
      </c>
      <c r="L610" s="161"/>
      <c r="M610" s="187">
        <f t="shared" si="101"/>
        <v>0.49130000000000001</v>
      </c>
      <c r="N610" s="162">
        <f t="shared" si="102"/>
        <v>0.48559999999999998</v>
      </c>
      <c r="O610" s="188">
        <f t="shared" si="103"/>
        <v>9</v>
      </c>
      <c r="P610" s="161"/>
      <c r="Q610" s="192">
        <f t="shared" si="106"/>
        <v>1</v>
      </c>
      <c r="R610" s="174">
        <f t="shared" si="107"/>
        <v>5</v>
      </c>
      <c r="S610" s="174">
        <f t="shared" si="108"/>
        <v>5</v>
      </c>
      <c r="T610" s="175" t="str">
        <f t="shared" si="104"/>
        <v>cha16</v>
      </c>
      <c r="U610" s="193">
        <f t="shared" si="109"/>
        <v>1</v>
      </c>
      <c r="V610" s="148"/>
      <c r="W610" s="148"/>
      <c r="X610" s="148"/>
      <c r="Y610" s="148"/>
      <c r="Z610" s="148"/>
      <c r="AA610" s="148"/>
      <c r="AB610" s="148"/>
      <c r="AC610" s="148"/>
      <c r="AD610" s="148"/>
      <c r="AE610" s="148"/>
      <c r="AF610" s="148"/>
      <c r="AG610" s="148"/>
      <c r="AH610" s="148"/>
      <c r="AI610" s="148"/>
    </row>
    <row r="611" spans="1:35" s="145" customFormat="1" x14ac:dyDescent="0.2">
      <c r="A611" s="160">
        <v>479</v>
      </c>
      <c r="B611" s="144">
        <v>479278680</v>
      </c>
      <c r="C611" s="161" t="s">
        <v>65</v>
      </c>
      <c r="D611" s="144">
        <v>278</v>
      </c>
      <c r="E611" s="144">
        <v>680</v>
      </c>
      <c r="F611" s="161" t="s">
        <v>942</v>
      </c>
      <c r="G611" s="180" t="str">
        <f t="shared" si="99"/>
        <v>yes</v>
      </c>
      <c r="H611" s="181">
        <f t="shared" si="100"/>
        <v>0</v>
      </c>
      <c r="I611" s="184">
        <v>2</v>
      </c>
      <c r="J611" s="176">
        <v>4</v>
      </c>
      <c r="K611" s="181">
        <f t="shared" si="105"/>
        <v>0.5</v>
      </c>
      <c r="L611" s="161"/>
      <c r="M611" s="187">
        <f t="shared" si="101"/>
        <v>0.17849999999999999</v>
      </c>
      <c r="N611" s="162">
        <f t="shared" si="102"/>
        <v>0.22309999999999999</v>
      </c>
      <c r="O611" s="188">
        <f t="shared" si="103"/>
        <v>4</v>
      </c>
      <c r="P611" s="161"/>
      <c r="Q611" s="192">
        <f t="shared" si="106"/>
        <v>0.5</v>
      </c>
      <c r="R611" s="174">
        <f t="shared" si="107"/>
        <v>2</v>
      </c>
      <c r="S611" s="174">
        <f t="shared" si="108"/>
        <v>0</v>
      </c>
      <c r="T611" s="175" t="str">
        <f t="shared" si="104"/>
        <v>cha22</v>
      </c>
      <c r="U611" s="193">
        <f t="shared" si="109"/>
        <v>1</v>
      </c>
      <c r="V611" s="148"/>
      <c r="W611" s="148"/>
      <c r="X611" s="148"/>
      <c r="Y611" s="148"/>
      <c r="Z611" s="148"/>
      <c r="AA611" s="148"/>
      <c r="AB611" s="148"/>
      <c r="AC611" s="148"/>
      <c r="AD611" s="148"/>
      <c r="AE611" s="148"/>
      <c r="AF611" s="148"/>
      <c r="AG611" s="148"/>
      <c r="AH611" s="148"/>
      <c r="AI611" s="148"/>
    </row>
    <row r="612" spans="1:35" s="145" customFormat="1" x14ac:dyDescent="0.2">
      <c r="A612" s="160">
        <v>479</v>
      </c>
      <c r="B612" s="144">
        <v>479278683</v>
      </c>
      <c r="C612" s="161" t="s">
        <v>65</v>
      </c>
      <c r="D612" s="144">
        <v>278</v>
      </c>
      <c r="E612" s="144">
        <v>683</v>
      </c>
      <c r="F612" s="161" t="s">
        <v>943</v>
      </c>
      <c r="G612" s="180" t="str">
        <f t="shared" si="99"/>
        <v>yes</v>
      </c>
      <c r="H612" s="181">
        <f t="shared" si="100"/>
        <v>5.8799999999999998E-2</v>
      </c>
      <c r="I612" s="184">
        <v>2</v>
      </c>
      <c r="J612" s="176">
        <v>11</v>
      </c>
      <c r="K612" s="181">
        <f t="shared" si="105"/>
        <v>0.18179999999999999</v>
      </c>
      <c r="L612" s="161"/>
      <c r="M612" s="187">
        <f t="shared" si="101"/>
        <v>0.17030000000000001</v>
      </c>
      <c r="N612" s="162">
        <f t="shared" si="102"/>
        <v>0.22259999999999999</v>
      </c>
      <c r="O612" s="188">
        <f t="shared" si="103"/>
        <v>4</v>
      </c>
      <c r="P612" s="161"/>
      <c r="Q612" s="192">
        <f t="shared" si="106"/>
        <v>0.18179999999999999</v>
      </c>
      <c r="R612" s="174">
        <f t="shared" si="107"/>
        <v>2</v>
      </c>
      <c r="S612" s="174">
        <f t="shared" si="108"/>
        <v>0</v>
      </c>
      <c r="T612" s="175" t="str">
        <f t="shared" si="104"/>
        <v>cha22</v>
      </c>
      <c r="U612" s="193">
        <f t="shared" si="109"/>
        <v>1</v>
      </c>
      <c r="V612" s="148"/>
      <c r="W612" s="148"/>
      <c r="X612" s="148"/>
      <c r="Y612" s="148"/>
      <c r="Z612" s="148"/>
      <c r="AA612" s="148"/>
      <c r="AB612" s="148"/>
      <c r="AC612" s="148"/>
      <c r="AD612" s="148"/>
      <c r="AE612" s="148"/>
      <c r="AF612" s="148"/>
      <c r="AG612" s="148"/>
      <c r="AH612" s="148"/>
      <c r="AI612" s="148"/>
    </row>
    <row r="613" spans="1:35" s="145" customFormat="1" x14ac:dyDescent="0.2">
      <c r="A613" s="160">
        <v>479</v>
      </c>
      <c r="B613" s="144">
        <v>479278750</v>
      </c>
      <c r="C613" s="161" t="s">
        <v>65</v>
      </c>
      <c r="D613" s="144">
        <v>278</v>
      </c>
      <c r="E613" s="144">
        <v>750</v>
      </c>
      <c r="F613" s="161" t="s">
        <v>959</v>
      </c>
      <c r="G613" s="180" t="str">
        <f t="shared" si="99"/>
        <v>yes</v>
      </c>
      <c r="H613" s="181">
        <f t="shared" si="100"/>
        <v>0</v>
      </c>
      <c r="I613" s="184">
        <v>0</v>
      </c>
      <c r="J613" s="176">
        <v>1</v>
      </c>
      <c r="K613" s="181">
        <f t="shared" si="105"/>
        <v>0</v>
      </c>
      <c r="L613" s="161"/>
      <c r="M613" s="187">
        <f t="shared" si="101"/>
        <v>0.35820000000000002</v>
      </c>
      <c r="N613" s="162">
        <f t="shared" si="102"/>
        <v>0.34139999999999998</v>
      </c>
      <c r="O613" s="188">
        <f t="shared" si="103"/>
        <v>6</v>
      </c>
      <c r="P613" s="161"/>
      <c r="Q613" s="192">
        <f t="shared" si="106"/>
        <v>0</v>
      </c>
      <c r="R613" s="174">
        <f t="shared" si="107"/>
        <v>0</v>
      </c>
      <c r="S613" s="174">
        <f t="shared" si="108"/>
        <v>0</v>
      </c>
      <c r="T613" s="175" t="str">
        <f t="shared" si="104"/>
        <v>cha16</v>
      </c>
      <c r="U613" s="193">
        <f t="shared" si="109"/>
        <v>1</v>
      </c>
      <c r="V613" s="148"/>
      <c r="W613" s="148"/>
      <c r="X613" s="148"/>
      <c r="Y613" s="148"/>
      <c r="Z613" s="148"/>
      <c r="AA613" s="148"/>
      <c r="AB613" s="148"/>
      <c r="AC613" s="148"/>
      <c r="AD613" s="148"/>
      <c r="AE613" s="148"/>
      <c r="AF613" s="148"/>
      <c r="AG613" s="148"/>
      <c r="AH613" s="148"/>
      <c r="AI613" s="148"/>
    </row>
    <row r="614" spans="1:35" s="145" customFormat="1" x14ac:dyDescent="0.2">
      <c r="A614" s="160">
        <v>479</v>
      </c>
      <c r="B614" s="144">
        <v>479278755</v>
      </c>
      <c r="C614" s="161" t="s">
        <v>65</v>
      </c>
      <c r="D614" s="144">
        <v>278</v>
      </c>
      <c r="E614" s="144">
        <v>755</v>
      </c>
      <c r="F614" s="161" t="s">
        <v>961</v>
      </c>
      <c r="G614" s="180" t="str">
        <f t="shared" si="99"/>
        <v>yes</v>
      </c>
      <c r="H614" s="181">
        <f t="shared" si="100"/>
        <v>0</v>
      </c>
      <c r="I614" s="184">
        <v>0</v>
      </c>
      <c r="J614" s="176">
        <v>3</v>
      </c>
      <c r="K614" s="181">
        <f t="shared" si="105"/>
        <v>0</v>
      </c>
      <c r="L614" s="161"/>
      <c r="M614" s="187">
        <f t="shared" si="101"/>
        <v>0.5494</v>
      </c>
      <c r="N614" s="162">
        <f t="shared" si="102"/>
        <v>0.50900000000000001</v>
      </c>
      <c r="O614" s="188">
        <f t="shared" si="103"/>
        <v>9</v>
      </c>
      <c r="P614" s="161"/>
      <c r="Q614" s="192">
        <f t="shared" si="106"/>
        <v>0</v>
      </c>
      <c r="R614" s="174">
        <f t="shared" si="107"/>
        <v>0</v>
      </c>
      <c r="S614" s="174">
        <f t="shared" si="108"/>
        <v>0</v>
      </c>
      <c r="T614" s="175" t="str">
        <f t="shared" si="104"/>
        <v>cha16</v>
      </c>
      <c r="U614" s="193">
        <f t="shared" si="109"/>
        <v>1</v>
      </c>
      <c r="V614" s="148"/>
      <c r="W614" s="148"/>
      <c r="X614" s="148"/>
      <c r="Y614" s="148"/>
      <c r="Z614" s="148"/>
      <c r="AA614" s="148"/>
      <c r="AB614" s="148"/>
      <c r="AC614" s="148"/>
      <c r="AD614" s="148"/>
      <c r="AE614" s="148"/>
      <c r="AF614" s="148"/>
      <c r="AG614" s="148"/>
      <c r="AH614" s="148"/>
      <c r="AI614" s="148"/>
    </row>
    <row r="615" spans="1:35" s="145" customFormat="1" x14ac:dyDescent="0.2">
      <c r="A615" s="160">
        <v>479</v>
      </c>
      <c r="B615" s="144">
        <v>479278766</v>
      </c>
      <c r="C615" s="161" t="s">
        <v>65</v>
      </c>
      <c r="D615" s="144">
        <v>278</v>
      </c>
      <c r="E615" s="144">
        <v>766</v>
      </c>
      <c r="F615" s="161" t="s">
        <v>510</v>
      </c>
      <c r="G615" s="180" t="str">
        <f t="shared" si="99"/>
        <v>yes</v>
      </c>
      <c r="H615" s="181">
        <f t="shared" si="100"/>
        <v>0</v>
      </c>
      <c r="I615" s="184">
        <v>0</v>
      </c>
      <c r="J615" s="176">
        <v>2</v>
      </c>
      <c r="K615" s="181">
        <f t="shared" si="105"/>
        <v>0</v>
      </c>
      <c r="L615" s="161"/>
      <c r="M615" s="187">
        <f t="shared" si="101"/>
        <v>0.2545</v>
      </c>
      <c r="N615" s="162">
        <f t="shared" si="102"/>
        <v>0.31950000000000001</v>
      </c>
      <c r="O615" s="188">
        <f t="shared" si="103"/>
        <v>6</v>
      </c>
      <c r="P615" s="161"/>
      <c r="Q615" s="192">
        <f t="shared" si="106"/>
        <v>0</v>
      </c>
      <c r="R615" s="174">
        <f t="shared" si="107"/>
        <v>0</v>
      </c>
      <c r="S615" s="174">
        <f t="shared" si="108"/>
        <v>0</v>
      </c>
      <c r="T615" s="175" t="str">
        <f t="shared" si="104"/>
        <v>cha16</v>
      </c>
      <c r="U615" s="193">
        <f t="shared" si="109"/>
        <v>1</v>
      </c>
      <c r="V615" s="148"/>
      <c r="W615" s="148"/>
      <c r="X615" s="148"/>
      <c r="Y615" s="148"/>
      <c r="Z615" s="148"/>
      <c r="AA615" s="148"/>
      <c r="AB615" s="148"/>
      <c r="AC615" s="148"/>
      <c r="AD615" s="148"/>
      <c r="AE615" s="148"/>
      <c r="AF615" s="148"/>
      <c r="AG615" s="148"/>
      <c r="AH615" s="148"/>
      <c r="AI615" s="148"/>
    </row>
    <row r="616" spans="1:35" s="145" customFormat="1" x14ac:dyDescent="0.2">
      <c r="A616" s="160">
        <v>481</v>
      </c>
      <c r="B616" s="144">
        <v>481035016</v>
      </c>
      <c r="C616" s="161" t="s">
        <v>66</v>
      </c>
      <c r="D616" s="144">
        <v>35</v>
      </c>
      <c r="E616" s="144">
        <v>16</v>
      </c>
      <c r="F616" s="161" t="s">
        <v>579</v>
      </c>
      <c r="G616" s="180" t="str">
        <f t="shared" si="99"/>
        <v/>
      </c>
      <c r="H616" s="181" t="str">
        <f t="shared" si="100"/>
        <v/>
      </c>
      <c r="I616" s="184">
        <v>0</v>
      </c>
      <c r="J616" s="176">
        <v>1</v>
      </c>
      <c r="K616" s="181">
        <f t="shared" si="105"/>
        <v>0</v>
      </c>
      <c r="L616" s="161"/>
      <c r="M616" s="187">
        <f t="shared" si="101"/>
        <v>0.3679</v>
      </c>
      <c r="N616" s="162">
        <f t="shared" si="102"/>
        <v>0.3453</v>
      </c>
      <c r="O616" s="188">
        <f t="shared" si="103"/>
        <v>7</v>
      </c>
      <c r="P616" s="161"/>
      <c r="Q616" s="192">
        <f t="shared" si="106"/>
        <v>0</v>
      </c>
      <c r="R616" s="174">
        <f t="shared" si="107"/>
        <v>0</v>
      </c>
      <c r="S616" s="174">
        <f t="shared" si="108"/>
        <v>0</v>
      </c>
      <c r="T616" s="175" t="str">
        <f t="shared" si="104"/>
        <v>cha22</v>
      </c>
      <c r="U616" s="193">
        <f t="shared" si="109"/>
        <v>3</v>
      </c>
      <c r="V616" s="148"/>
      <c r="W616" s="148"/>
      <c r="X616" s="148"/>
      <c r="Y616" s="148"/>
      <c r="Z616" s="148"/>
      <c r="AA616" s="148"/>
      <c r="AB616" s="148"/>
      <c r="AC616" s="148"/>
      <c r="AD616" s="148"/>
      <c r="AE616" s="148"/>
      <c r="AF616" s="148"/>
      <c r="AG616" s="148"/>
      <c r="AH616" s="148"/>
      <c r="AI616" s="148"/>
    </row>
    <row r="617" spans="1:35" s="145" customFormat="1" x14ac:dyDescent="0.2">
      <c r="A617" s="160">
        <v>481</v>
      </c>
      <c r="B617" s="144">
        <v>481035018</v>
      </c>
      <c r="C617" s="161" t="s">
        <v>66</v>
      </c>
      <c r="D617" s="144">
        <v>35</v>
      </c>
      <c r="E617" s="144">
        <v>18</v>
      </c>
      <c r="F617" s="161" t="s">
        <v>581</v>
      </c>
      <c r="G617" s="180" t="str">
        <f t="shared" si="99"/>
        <v/>
      </c>
      <c r="H617" s="181" t="str">
        <f t="shared" si="100"/>
        <v/>
      </c>
      <c r="I617" s="184">
        <v>0</v>
      </c>
      <c r="J617" s="176">
        <v>1</v>
      </c>
      <c r="K617" s="181">
        <f t="shared" si="105"/>
        <v>0</v>
      </c>
      <c r="L617" s="161"/>
      <c r="M617" s="187">
        <f t="shared" si="101"/>
        <v>0.48959999999999998</v>
      </c>
      <c r="N617" s="162">
        <f t="shared" si="102"/>
        <v>0.48930000000000001</v>
      </c>
      <c r="O617" s="188">
        <f t="shared" si="103"/>
        <v>7</v>
      </c>
      <c r="P617" s="161"/>
      <c r="Q617" s="192">
        <f t="shared" si="106"/>
        <v>0</v>
      </c>
      <c r="R617" s="174">
        <f t="shared" si="107"/>
        <v>0</v>
      </c>
      <c r="S617" s="174">
        <f t="shared" si="108"/>
        <v>0</v>
      </c>
      <c r="T617" s="175" t="str">
        <f t="shared" si="104"/>
        <v>cha22</v>
      </c>
      <c r="U617" s="193">
        <f t="shared" si="109"/>
        <v>3</v>
      </c>
      <c r="V617" s="148"/>
      <c r="W617" s="148"/>
      <c r="X617" s="148"/>
      <c r="Y617" s="148"/>
      <c r="Z617" s="148"/>
      <c r="AA617" s="148"/>
      <c r="AB617" s="148"/>
      <c r="AC617" s="148"/>
      <c r="AD617" s="148"/>
      <c r="AE617" s="148"/>
      <c r="AF617" s="148"/>
      <c r="AG617" s="148"/>
      <c r="AH617" s="148"/>
      <c r="AI617" s="148"/>
    </row>
    <row r="618" spans="1:35" s="145" customFormat="1" x14ac:dyDescent="0.2">
      <c r="A618" s="160">
        <v>481</v>
      </c>
      <c r="B618" s="144">
        <v>481035035</v>
      </c>
      <c r="C618" s="161" t="s">
        <v>66</v>
      </c>
      <c r="D618" s="144">
        <v>35</v>
      </c>
      <c r="E618" s="144">
        <v>35</v>
      </c>
      <c r="F618" s="161" t="s">
        <v>600</v>
      </c>
      <c r="G618" s="180" t="str">
        <f t="shared" si="99"/>
        <v>yes</v>
      </c>
      <c r="H618" s="181">
        <f t="shared" si="100"/>
        <v>0.79149999999999998</v>
      </c>
      <c r="I618" s="184">
        <v>566</v>
      </c>
      <c r="J618" s="176">
        <v>828</v>
      </c>
      <c r="K618" s="181">
        <f t="shared" si="105"/>
        <v>0.68359999999999999</v>
      </c>
      <c r="L618" s="161"/>
      <c r="M618" s="187">
        <f t="shared" si="101"/>
        <v>0.77190000000000003</v>
      </c>
      <c r="N618" s="162">
        <f t="shared" si="102"/>
        <v>0.66790000000000005</v>
      </c>
      <c r="O618" s="188">
        <f t="shared" si="103"/>
        <v>11</v>
      </c>
      <c r="P618" s="161"/>
      <c r="Q618" s="192">
        <f t="shared" si="106"/>
        <v>0.79149999999999998</v>
      </c>
      <c r="R618" s="174">
        <f t="shared" si="107"/>
        <v>655</v>
      </c>
      <c r="S618" s="174">
        <f t="shared" si="108"/>
        <v>89</v>
      </c>
      <c r="T618" s="175" t="str">
        <f t="shared" si="104"/>
        <v>cha16</v>
      </c>
      <c r="U618" s="193">
        <f t="shared" si="109"/>
        <v>1</v>
      </c>
      <c r="V618" s="148"/>
      <c r="W618" s="148"/>
      <c r="X618" s="148"/>
      <c r="Y618" s="148"/>
      <c r="Z618" s="148"/>
      <c r="AA618" s="148"/>
      <c r="AB618" s="148"/>
      <c r="AC618" s="148"/>
      <c r="AD618" s="148"/>
      <c r="AE618" s="148"/>
      <c r="AF618" s="148"/>
      <c r="AG618" s="148"/>
      <c r="AH618" s="148"/>
      <c r="AI618" s="148"/>
    </row>
    <row r="619" spans="1:35" s="145" customFormat="1" x14ac:dyDescent="0.2">
      <c r="A619" s="160">
        <v>481</v>
      </c>
      <c r="B619" s="144">
        <v>481035044</v>
      </c>
      <c r="C619" s="161" t="s">
        <v>66</v>
      </c>
      <c r="D619" s="144">
        <v>35</v>
      </c>
      <c r="E619" s="144">
        <v>44</v>
      </c>
      <c r="F619" s="161" t="s">
        <v>609</v>
      </c>
      <c r="G619" s="180" t="str">
        <f t="shared" si="99"/>
        <v>yes</v>
      </c>
      <c r="H619" s="181">
        <f t="shared" si="100"/>
        <v>0.90910000000000002</v>
      </c>
      <c r="I619" s="184">
        <v>7</v>
      </c>
      <c r="J619" s="176">
        <v>11</v>
      </c>
      <c r="K619" s="181">
        <f t="shared" si="105"/>
        <v>0.63639999999999997</v>
      </c>
      <c r="L619" s="161"/>
      <c r="M619" s="187">
        <f t="shared" si="101"/>
        <v>0.81100000000000005</v>
      </c>
      <c r="N619" s="162">
        <f t="shared" si="102"/>
        <v>0.67620000000000002</v>
      </c>
      <c r="O619" s="188">
        <f t="shared" si="103"/>
        <v>12</v>
      </c>
      <c r="P619" s="161"/>
      <c r="Q619" s="192">
        <f t="shared" si="106"/>
        <v>0.90910000000000002</v>
      </c>
      <c r="R619" s="174">
        <f t="shared" si="107"/>
        <v>10</v>
      </c>
      <c r="S619" s="174">
        <f t="shared" si="108"/>
        <v>3</v>
      </c>
      <c r="T619" s="175" t="str">
        <f t="shared" si="104"/>
        <v>cha16</v>
      </c>
      <c r="U619" s="193">
        <f t="shared" si="109"/>
        <v>1</v>
      </c>
      <c r="V619" s="148"/>
      <c r="W619" s="148"/>
      <c r="X619" s="148"/>
      <c r="Y619" s="148"/>
      <c r="Z619" s="148"/>
      <c r="AA619" s="148"/>
      <c r="AB619" s="148"/>
      <c r="AC619" s="148"/>
      <c r="AD619" s="148"/>
      <c r="AE619" s="148"/>
      <c r="AF619" s="148"/>
      <c r="AG619" s="148"/>
      <c r="AH619" s="148"/>
      <c r="AI619" s="148"/>
    </row>
    <row r="620" spans="1:35" s="145" customFormat="1" x14ac:dyDescent="0.2">
      <c r="A620" s="160">
        <v>481</v>
      </c>
      <c r="B620" s="144">
        <v>481035050</v>
      </c>
      <c r="C620" s="161" t="s">
        <v>66</v>
      </c>
      <c r="D620" s="144">
        <v>35</v>
      </c>
      <c r="E620" s="144">
        <v>50</v>
      </c>
      <c r="F620" s="161" t="s">
        <v>615</v>
      </c>
      <c r="G620" s="180" t="str">
        <f t="shared" si="99"/>
        <v/>
      </c>
      <c r="H620" s="181" t="str">
        <f t="shared" si="100"/>
        <v/>
      </c>
      <c r="I620" s="184">
        <v>2</v>
      </c>
      <c r="J620" s="176">
        <v>4</v>
      </c>
      <c r="K620" s="181">
        <f t="shared" si="105"/>
        <v>0.5</v>
      </c>
      <c r="L620" s="161"/>
      <c r="M620" s="187">
        <f t="shared" si="101"/>
        <v>0.1734</v>
      </c>
      <c r="N620" s="162">
        <f t="shared" si="102"/>
        <v>0.18679999999999999</v>
      </c>
      <c r="O620" s="188">
        <f t="shared" si="103"/>
        <v>4</v>
      </c>
      <c r="P620" s="161"/>
      <c r="Q620" s="192">
        <f t="shared" si="106"/>
        <v>0.5</v>
      </c>
      <c r="R620" s="174">
        <f t="shared" si="107"/>
        <v>2</v>
      </c>
      <c r="S620" s="174">
        <f t="shared" si="108"/>
        <v>0</v>
      </c>
      <c r="T620" s="175" t="str">
        <f t="shared" si="104"/>
        <v>cha22</v>
      </c>
      <c r="U620" s="193">
        <f t="shared" si="109"/>
        <v>3</v>
      </c>
      <c r="V620" s="148"/>
      <c r="W620" s="148"/>
      <c r="X620" s="148"/>
      <c r="Y620" s="148"/>
      <c r="Z620" s="148"/>
      <c r="AA620" s="148"/>
      <c r="AB620" s="148"/>
      <c r="AC620" s="148"/>
      <c r="AD620" s="148"/>
      <c r="AE620" s="148"/>
      <c r="AF620" s="148"/>
      <c r="AG620" s="148"/>
      <c r="AH620" s="148"/>
      <c r="AI620" s="148"/>
    </row>
    <row r="621" spans="1:35" s="145" customFormat="1" x14ac:dyDescent="0.2">
      <c r="A621" s="160">
        <v>481</v>
      </c>
      <c r="B621" s="144">
        <v>481035057</v>
      </c>
      <c r="C621" s="161" t="s">
        <v>66</v>
      </c>
      <c r="D621" s="144">
        <v>35</v>
      </c>
      <c r="E621" s="144">
        <v>57</v>
      </c>
      <c r="F621" s="161" t="s">
        <v>623</v>
      </c>
      <c r="G621" s="180" t="str">
        <f t="shared" si="99"/>
        <v/>
      </c>
      <c r="H621" s="181" t="str">
        <f t="shared" si="100"/>
        <v/>
      </c>
      <c r="I621" s="184">
        <v>0</v>
      </c>
      <c r="J621" s="176">
        <v>1</v>
      </c>
      <c r="K621" s="181">
        <f t="shared" si="105"/>
        <v>0</v>
      </c>
      <c r="L621" s="161"/>
      <c r="M621" s="187">
        <f t="shared" si="101"/>
        <v>0.84240000000000004</v>
      </c>
      <c r="N621" s="162">
        <f t="shared" si="102"/>
        <v>0.72060000000000002</v>
      </c>
      <c r="O621" s="188">
        <f t="shared" si="103"/>
        <v>12</v>
      </c>
      <c r="P621" s="161"/>
      <c r="Q621" s="192">
        <f t="shared" si="106"/>
        <v>0.84240000000000004</v>
      </c>
      <c r="R621" s="174">
        <f t="shared" si="107"/>
        <v>1</v>
      </c>
      <c r="S621" s="174">
        <f t="shared" si="108"/>
        <v>1</v>
      </c>
      <c r="T621" s="175" t="str">
        <f t="shared" si="104"/>
        <v>dist16</v>
      </c>
      <c r="U621" s="193">
        <f t="shared" si="109"/>
        <v>2</v>
      </c>
      <c r="V621" s="148"/>
      <c r="W621" s="148"/>
      <c r="X621" s="148"/>
      <c r="Y621" s="148"/>
      <c r="Z621" s="148"/>
      <c r="AA621" s="148"/>
      <c r="AB621" s="148"/>
      <c r="AC621" s="148"/>
      <c r="AD621" s="148"/>
      <c r="AE621" s="148"/>
      <c r="AF621" s="148"/>
      <c r="AG621" s="148"/>
      <c r="AH621" s="148"/>
      <c r="AI621" s="148"/>
    </row>
    <row r="622" spans="1:35" s="145" customFormat="1" x14ac:dyDescent="0.2">
      <c r="A622" s="160">
        <v>481</v>
      </c>
      <c r="B622" s="144">
        <v>481035073</v>
      </c>
      <c r="C622" s="161" t="s">
        <v>66</v>
      </c>
      <c r="D622" s="144">
        <v>35</v>
      </c>
      <c r="E622" s="144">
        <v>73</v>
      </c>
      <c r="F622" s="161" t="s">
        <v>639</v>
      </c>
      <c r="G622" s="180" t="str">
        <f t="shared" si="99"/>
        <v>yes</v>
      </c>
      <c r="H622" s="181">
        <f t="shared" si="100"/>
        <v>0.5</v>
      </c>
      <c r="I622" s="184">
        <v>1</v>
      </c>
      <c r="J622" s="176">
        <v>3</v>
      </c>
      <c r="K622" s="181">
        <f t="shared" si="105"/>
        <v>0.33329999999999999</v>
      </c>
      <c r="L622" s="161"/>
      <c r="M622" s="187">
        <f t="shared" si="101"/>
        <v>0.28010000000000002</v>
      </c>
      <c r="N622" s="162">
        <f t="shared" si="102"/>
        <v>0.27179999999999999</v>
      </c>
      <c r="O622" s="188">
        <f t="shared" si="103"/>
        <v>5</v>
      </c>
      <c r="P622" s="161"/>
      <c r="Q622" s="192">
        <f t="shared" si="106"/>
        <v>0.5</v>
      </c>
      <c r="R622" s="174">
        <f t="shared" si="107"/>
        <v>2</v>
      </c>
      <c r="S622" s="174">
        <f t="shared" si="108"/>
        <v>1</v>
      </c>
      <c r="T622" s="175" t="str">
        <f t="shared" si="104"/>
        <v>cha16</v>
      </c>
      <c r="U622" s="193">
        <f t="shared" si="109"/>
        <v>1</v>
      </c>
      <c r="V622" s="148"/>
      <c r="W622" s="148"/>
      <c r="X622" s="148"/>
      <c r="Y622" s="148"/>
      <c r="Z622" s="148"/>
      <c r="AA622" s="148"/>
      <c r="AB622" s="148"/>
      <c r="AC622" s="148"/>
      <c r="AD622" s="148"/>
      <c r="AE622" s="148"/>
      <c r="AF622" s="148"/>
      <c r="AG622" s="148"/>
      <c r="AH622" s="148"/>
      <c r="AI622" s="148"/>
    </row>
    <row r="623" spans="1:35" s="145" customFormat="1" x14ac:dyDescent="0.2">
      <c r="A623" s="160">
        <v>481</v>
      </c>
      <c r="B623" s="144">
        <v>481035189</v>
      </c>
      <c r="C623" s="161" t="s">
        <v>66</v>
      </c>
      <c r="D623" s="144">
        <v>35</v>
      </c>
      <c r="E623" s="144">
        <v>189</v>
      </c>
      <c r="F623" s="161" t="s">
        <v>755</v>
      </c>
      <c r="G623" s="180" t="str">
        <f t="shared" si="99"/>
        <v>yes</v>
      </c>
      <c r="H623" s="181">
        <f t="shared" si="100"/>
        <v>1</v>
      </c>
      <c r="I623" s="184">
        <v>1</v>
      </c>
      <c r="J623" s="176">
        <v>2</v>
      </c>
      <c r="K623" s="181">
        <f t="shared" si="105"/>
        <v>0.5</v>
      </c>
      <c r="L623" s="161"/>
      <c r="M623" s="187">
        <f t="shared" si="101"/>
        <v>0.129</v>
      </c>
      <c r="N623" s="162">
        <f t="shared" si="102"/>
        <v>0.1263</v>
      </c>
      <c r="O623" s="188">
        <f t="shared" si="103"/>
        <v>3</v>
      </c>
      <c r="P623" s="161"/>
      <c r="Q623" s="192">
        <f t="shared" si="106"/>
        <v>1</v>
      </c>
      <c r="R623" s="174">
        <f t="shared" si="107"/>
        <v>2</v>
      </c>
      <c r="S623" s="174">
        <f t="shared" si="108"/>
        <v>1</v>
      </c>
      <c r="T623" s="175" t="str">
        <f t="shared" si="104"/>
        <v>cha16</v>
      </c>
      <c r="U623" s="193">
        <f t="shared" si="109"/>
        <v>1</v>
      </c>
      <c r="V623" s="148"/>
      <c r="W623" s="148"/>
      <c r="X623" s="148"/>
      <c r="Y623" s="148"/>
      <c r="Z623" s="148"/>
      <c r="AA623" s="148"/>
      <c r="AB623" s="148"/>
      <c r="AC623" s="148"/>
      <c r="AD623" s="148"/>
      <c r="AE623" s="148"/>
      <c r="AF623" s="148"/>
      <c r="AG623" s="148"/>
      <c r="AH623" s="148"/>
      <c r="AI623" s="148"/>
    </row>
    <row r="624" spans="1:35" s="145" customFormat="1" x14ac:dyDescent="0.2">
      <c r="A624" s="160">
        <v>481</v>
      </c>
      <c r="B624" s="144">
        <v>481035212</v>
      </c>
      <c r="C624" s="161" t="s">
        <v>66</v>
      </c>
      <c r="D624" s="144">
        <v>35</v>
      </c>
      <c r="E624" s="144">
        <v>212</v>
      </c>
      <c r="F624" s="161" t="s">
        <v>778</v>
      </c>
      <c r="G624" s="180" t="str">
        <f t="shared" si="99"/>
        <v/>
      </c>
      <c r="H624" s="181" t="str">
        <f t="shared" si="100"/>
        <v/>
      </c>
      <c r="I624" s="184">
        <v>0</v>
      </c>
      <c r="J624" s="176">
        <v>2</v>
      </c>
      <c r="K624" s="181">
        <f t="shared" si="105"/>
        <v>0</v>
      </c>
      <c r="L624" s="161"/>
      <c r="M624" s="187">
        <f t="shared" si="101"/>
        <v>0.1779</v>
      </c>
      <c r="N624" s="162">
        <f t="shared" si="102"/>
        <v>0.22309999999999999</v>
      </c>
      <c r="O624" s="188">
        <f t="shared" si="103"/>
        <v>4</v>
      </c>
      <c r="P624" s="161"/>
      <c r="Q624" s="192">
        <f t="shared" si="106"/>
        <v>0</v>
      </c>
      <c r="R624" s="174">
        <f t="shared" si="107"/>
        <v>0</v>
      </c>
      <c r="S624" s="174">
        <f t="shared" si="108"/>
        <v>0</v>
      </c>
      <c r="T624" s="175" t="str">
        <f t="shared" si="104"/>
        <v>cha22</v>
      </c>
      <c r="U624" s="193">
        <f t="shared" si="109"/>
        <v>3</v>
      </c>
      <c r="V624" s="148"/>
      <c r="W624" s="148"/>
      <c r="X624" s="148"/>
      <c r="Y624" s="148"/>
      <c r="Z624" s="148"/>
      <c r="AA624" s="148"/>
      <c r="AB624" s="148"/>
      <c r="AC624" s="148"/>
      <c r="AD624" s="148"/>
      <c r="AE624" s="148"/>
      <c r="AF624" s="148"/>
      <c r="AG624" s="148"/>
      <c r="AH624" s="148"/>
      <c r="AI624" s="148"/>
    </row>
    <row r="625" spans="1:35" s="145" customFormat="1" x14ac:dyDescent="0.2">
      <c r="A625" s="160">
        <v>481</v>
      </c>
      <c r="B625" s="144">
        <v>481035218</v>
      </c>
      <c r="C625" s="161" t="s">
        <v>66</v>
      </c>
      <c r="D625" s="144">
        <v>35</v>
      </c>
      <c r="E625" s="144">
        <v>218</v>
      </c>
      <c r="F625" s="161" t="s">
        <v>784</v>
      </c>
      <c r="G625" s="180" t="str">
        <f t="shared" si="99"/>
        <v/>
      </c>
      <c r="H625" s="181" t="str">
        <f t="shared" si="100"/>
        <v/>
      </c>
      <c r="I625" s="184">
        <v>0</v>
      </c>
      <c r="J625" s="176">
        <v>1</v>
      </c>
      <c r="K625" s="181">
        <f t="shared" si="105"/>
        <v>0</v>
      </c>
      <c r="L625" s="161"/>
      <c r="M625" s="187">
        <f t="shared" si="101"/>
        <v>0.18809999999999999</v>
      </c>
      <c r="N625" s="162">
        <f t="shared" si="102"/>
        <v>0.25290000000000001</v>
      </c>
      <c r="O625" s="188">
        <f t="shared" si="103"/>
        <v>5</v>
      </c>
      <c r="P625" s="161"/>
      <c r="Q625" s="192">
        <f t="shared" si="106"/>
        <v>0</v>
      </c>
      <c r="R625" s="174">
        <f t="shared" si="107"/>
        <v>0</v>
      </c>
      <c r="S625" s="174">
        <f t="shared" si="108"/>
        <v>0</v>
      </c>
      <c r="T625" s="175" t="str">
        <f t="shared" si="104"/>
        <v>cha22</v>
      </c>
      <c r="U625" s="193">
        <f t="shared" si="109"/>
        <v>3</v>
      </c>
      <c r="V625" s="148"/>
      <c r="W625" s="148"/>
      <c r="X625" s="148"/>
      <c r="Y625" s="148"/>
      <c r="Z625" s="148"/>
      <c r="AA625" s="148"/>
      <c r="AB625" s="148"/>
      <c r="AC625" s="148"/>
      <c r="AD625" s="148"/>
      <c r="AE625" s="148"/>
      <c r="AF625" s="148"/>
      <c r="AG625" s="148"/>
      <c r="AH625" s="148"/>
      <c r="AI625" s="148"/>
    </row>
    <row r="626" spans="1:35" s="145" customFormat="1" x14ac:dyDescent="0.2">
      <c r="A626" s="160">
        <v>481</v>
      </c>
      <c r="B626" s="144">
        <v>481035220</v>
      </c>
      <c r="C626" s="161" t="s">
        <v>66</v>
      </c>
      <c r="D626" s="144">
        <v>35</v>
      </c>
      <c r="E626" s="144">
        <v>220</v>
      </c>
      <c r="F626" s="161" t="s">
        <v>786</v>
      </c>
      <c r="G626" s="180" t="str">
        <f t="shared" si="99"/>
        <v>yes</v>
      </c>
      <c r="H626" s="181">
        <f t="shared" si="100"/>
        <v>0</v>
      </c>
      <c r="I626" s="184">
        <v>1</v>
      </c>
      <c r="J626" s="176">
        <v>7</v>
      </c>
      <c r="K626" s="181">
        <f t="shared" si="105"/>
        <v>0.1429</v>
      </c>
      <c r="L626" s="161"/>
      <c r="M626" s="187">
        <f t="shared" si="101"/>
        <v>0.29039999999999999</v>
      </c>
      <c r="N626" s="162">
        <f t="shared" si="102"/>
        <v>0.31969999999999998</v>
      </c>
      <c r="O626" s="188">
        <f t="shared" si="103"/>
        <v>6</v>
      </c>
      <c r="P626" s="161"/>
      <c r="Q626" s="192">
        <f t="shared" si="106"/>
        <v>0.1429</v>
      </c>
      <c r="R626" s="174">
        <f t="shared" si="107"/>
        <v>1</v>
      </c>
      <c r="S626" s="174">
        <f t="shared" si="108"/>
        <v>0</v>
      </c>
      <c r="T626" s="175" t="str">
        <f t="shared" si="104"/>
        <v>cha22</v>
      </c>
      <c r="U626" s="193">
        <f t="shared" si="109"/>
        <v>1</v>
      </c>
      <c r="V626" s="148"/>
      <c r="W626" s="148"/>
      <c r="X626" s="148"/>
      <c r="Y626" s="148"/>
      <c r="Z626" s="148"/>
      <c r="AA626" s="148"/>
      <c r="AB626" s="148"/>
      <c r="AC626" s="148"/>
      <c r="AD626" s="148"/>
      <c r="AE626" s="148"/>
      <c r="AF626" s="148"/>
      <c r="AG626" s="148"/>
      <c r="AH626" s="148"/>
      <c r="AI626" s="148"/>
    </row>
    <row r="627" spans="1:35" s="145" customFormat="1" x14ac:dyDescent="0.2">
      <c r="A627" s="160">
        <v>481</v>
      </c>
      <c r="B627" s="144">
        <v>481035243</v>
      </c>
      <c r="C627" s="161" t="s">
        <v>66</v>
      </c>
      <c r="D627" s="144">
        <v>35</v>
      </c>
      <c r="E627" s="144">
        <v>243</v>
      </c>
      <c r="F627" s="161" t="s">
        <v>809</v>
      </c>
      <c r="G627" s="180" t="str">
        <f t="shared" si="99"/>
        <v>yes</v>
      </c>
      <c r="H627" s="181">
        <f t="shared" si="100"/>
        <v>0.66669999999999996</v>
      </c>
      <c r="I627" s="184">
        <v>3</v>
      </c>
      <c r="J627" s="176">
        <v>3</v>
      </c>
      <c r="K627" s="181">
        <f t="shared" si="105"/>
        <v>1</v>
      </c>
      <c r="L627" s="161"/>
      <c r="M627" s="187">
        <f t="shared" si="101"/>
        <v>0.52959999999999996</v>
      </c>
      <c r="N627" s="162">
        <f t="shared" si="102"/>
        <v>0.42309999999999998</v>
      </c>
      <c r="O627" s="188">
        <f t="shared" si="103"/>
        <v>9</v>
      </c>
      <c r="P627" s="161"/>
      <c r="Q627" s="192">
        <f t="shared" si="106"/>
        <v>1</v>
      </c>
      <c r="R627" s="174">
        <f t="shared" si="107"/>
        <v>3</v>
      </c>
      <c r="S627" s="174">
        <f t="shared" si="108"/>
        <v>0</v>
      </c>
      <c r="T627" s="175" t="str">
        <f t="shared" si="104"/>
        <v>cha22</v>
      </c>
      <c r="U627" s="193">
        <f t="shared" si="109"/>
        <v>1</v>
      </c>
      <c r="V627" s="148"/>
      <c r="W627" s="148"/>
      <c r="X627" s="148"/>
      <c r="Y627" s="148"/>
      <c r="Z627" s="148"/>
      <c r="AA627" s="148"/>
      <c r="AB627" s="148"/>
      <c r="AC627" s="148"/>
      <c r="AD627" s="148"/>
      <c r="AE627" s="148"/>
      <c r="AF627" s="148"/>
      <c r="AG627" s="148"/>
      <c r="AH627" s="148"/>
      <c r="AI627" s="148"/>
    </row>
    <row r="628" spans="1:35" s="145" customFormat="1" x14ac:dyDescent="0.2">
      <c r="A628" s="160">
        <v>481</v>
      </c>
      <c r="B628" s="144">
        <v>481035244</v>
      </c>
      <c r="C628" s="161" t="s">
        <v>66</v>
      </c>
      <c r="D628" s="144">
        <v>35</v>
      </c>
      <c r="E628" s="144">
        <v>244</v>
      </c>
      <c r="F628" s="161" t="s">
        <v>810</v>
      </c>
      <c r="G628" s="180" t="str">
        <f t="shared" si="99"/>
        <v>yes</v>
      </c>
      <c r="H628" s="181">
        <f t="shared" si="100"/>
        <v>0.63639999999999997</v>
      </c>
      <c r="I628" s="184">
        <v>7</v>
      </c>
      <c r="J628" s="176">
        <v>13</v>
      </c>
      <c r="K628" s="181">
        <f t="shared" si="105"/>
        <v>0.53849999999999998</v>
      </c>
      <c r="L628" s="161"/>
      <c r="M628" s="187">
        <f t="shared" si="101"/>
        <v>0.53569999999999995</v>
      </c>
      <c r="N628" s="162">
        <f t="shared" si="102"/>
        <v>0.53939999999999999</v>
      </c>
      <c r="O628" s="188">
        <f t="shared" si="103"/>
        <v>10</v>
      </c>
      <c r="P628" s="161"/>
      <c r="Q628" s="192">
        <f t="shared" si="106"/>
        <v>0.63639999999999997</v>
      </c>
      <c r="R628" s="174">
        <f t="shared" si="107"/>
        <v>8</v>
      </c>
      <c r="S628" s="174">
        <f t="shared" si="108"/>
        <v>1</v>
      </c>
      <c r="T628" s="175" t="str">
        <f t="shared" si="104"/>
        <v>cha16</v>
      </c>
      <c r="U628" s="193">
        <f t="shared" si="109"/>
        <v>1</v>
      </c>
      <c r="V628" s="148"/>
      <c r="W628" s="148"/>
      <c r="X628" s="148"/>
      <c r="Y628" s="148"/>
      <c r="Z628" s="148"/>
      <c r="AA628" s="148"/>
      <c r="AB628" s="148"/>
      <c r="AC628" s="148"/>
      <c r="AD628" s="148"/>
      <c r="AE628" s="148"/>
      <c r="AF628" s="148"/>
      <c r="AG628" s="148"/>
      <c r="AH628" s="148"/>
      <c r="AI628" s="148"/>
    </row>
    <row r="629" spans="1:35" s="145" customFormat="1" x14ac:dyDescent="0.2">
      <c r="A629" s="160">
        <v>481</v>
      </c>
      <c r="B629" s="144">
        <v>481035251</v>
      </c>
      <c r="C629" s="161" t="s">
        <v>66</v>
      </c>
      <c r="D629" s="144">
        <v>35</v>
      </c>
      <c r="E629" s="144">
        <v>251</v>
      </c>
      <c r="F629" s="161" t="s">
        <v>817</v>
      </c>
      <c r="G629" s="180" t="str">
        <f t="shared" si="99"/>
        <v/>
      </c>
      <c r="H629" s="181" t="str">
        <f t="shared" si="100"/>
        <v/>
      </c>
      <c r="I629" s="184">
        <v>1</v>
      </c>
      <c r="J629" s="176">
        <v>1</v>
      </c>
      <c r="K629" s="181">
        <f t="shared" si="105"/>
        <v>1</v>
      </c>
      <c r="L629" s="161"/>
      <c r="M629" s="187">
        <f t="shared" si="101"/>
        <v>0.44879999999999998</v>
      </c>
      <c r="N629" s="162">
        <f t="shared" si="102"/>
        <v>0.44019999999999998</v>
      </c>
      <c r="O629" s="188">
        <f t="shared" si="103"/>
        <v>8</v>
      </c>
      <c r="P629" s="161"/>
      <c r="Q629" s="192">
        <f t="shared" si="106"/>
        <v>1</v>
      </c>
      <c r="R629" s="174">
        <f t="shared" si="107"/>
        <v>1</v>
      </c>
      <c r="S629" s="174">
        <f t="shared" si="108"/>
        <v>0</v>
      </c>
      <c r="T629" s="175" t="str">
        <f t="shared" si="104"/>
        <v>cha22</v>
      </c>
      <c r="U629" s="193">
        <f t="shared" si="109"/>
        <v>3</v>
      </c>
      <c r="V629" s="148"/>
      <c r="W629" s="148"/>
      <c r="X629" s="148"/>
      <c r="Y629" s="148"/>
      <c r="Z629" s="148"/>
      <c r="AA629" s="148"/>
      <c r="AB629" s="148"/>
      <c r="AC629" s="148"/>
      <c r="AD629" s="148"/>
      <c r="AE629" s="148"/>
      <c r="AF629" s="148"/>
      <c r="AG629" s="148"/>
      <c r="AH629" s="148"/>
      <c r="AI629" s="148"/>
    </row>
    <row r="630" spans="1:35" s="145" customFormat="1" x14ac:dyDescent="0.2">
      <c r="A630" s="160">
        <v>481</v>
      </c>
      <c r="B630" s="144">
        <v>481035285</v>
      </c>
      <c r="C630" s="161" t="s">
        <v>66</v>
      </c>
      <c r="D630" s="144">
        <v>35</v>
      </c>
      <c r="E630" s="144">
        <v>285</v>
      </c>
      <c r="F630" s="161" t="s">
        <v>851</v>
      </c>
      <c r="G630" s="180" t="str">
        <f t="shared" si="99"/>
        <v/>
      </c>
      <c r="H630" s="181" t="str">
        <f t="shared" si="100"/>
        <v/>
      </c>
      <c r="I630" s="184">
        <v>3</v>
      </c>
      <c r="J630" s="176">
        <v>8</v>
      </c>
      <c r="K630" s="181">
        <f t="shared" si="105"/>
        <v>0.375</v>
      </c>
      <c r="L630" s="161"/>
      <c r="M630" s="187">
        <f t="shared" si="101"/>
        <v>0.36309999999999998</v>
      </c>
      <c r="N630" s="162">
        <f t="shared" si="102"/>
        <v>0.39889999999999998</v>
      </c>
      <c r="O630" s="188">
        <f t="shared" si="103"/>
        <v>7</v>
      </c>
      <c r="P630" s="161"/>
      <c r="Q630" s="192">
        <f t="shared" si="106"/>
        <v>0.375</v>
      </c>
      <c r="R630" s="174">
        <f t="shared" si="107"/>
        <v>3</v>
      </c>
      <c r="S630" s="174">
        <f t="shared" si="108"/>
        <v>0</v>
      </c>
      <c r="T630" s="175" t="str">
        <f t="shared" si="104"/>
        <v>cha22</v>
      </c>
      <c r="U630" s="193">
        <f t="shared" si="109"/>
        <v>3</v>
      </c>
      <c r="V630" s="148"/>
      <c r="W630" s="148"/>
      <c r="X630" s="148"/>
      <c r="Y630" s="148"/>
      <c r="Z630" s="148"/>
      <c r="AA630" s="148"/>
      <c r="AB630" s="148"/>
      <c r="AC630" s="148"/>
      <c r="AD630" s="148"/>
      <c r="AE630" s="148"/>
      <c r="AF630" s="148"/>
      <c r="AG630" s="148"/>
      <c r="AH630" s="148"/>
      <c r="AI630" s="148"/>
    </row>
    <row r="631" spans="1:35" s="145" customFormat="1" x14ac:dyDescent="0.2">
      <c r="A631" s="160">
        <v>481</v>
      </c>
      <c r="B631" s="144">
        <v>481035307</v>
      </c>
      <c r="C631" s="161" t="s">
        <v>66</v>
      </c>
      <c r="D631" s="144">
        <v>35</v>
      </c>
      <c r="E631" s="144">
        <v>307</v>
      </c>
      <c r="F631" s="161" t="s">
        <v>873</v>
      </c>
      <c r="G631" s="180" t="str">
        <f t="shared" si="99"/>
        <v>yes</v>
      </c>
      <c r="H631" s="181">
        <f t="shared" si="100"/>
        <v>0</v>
      </c>
      <c r="I631" s="184">
        <v>0</v>
      </c>
      <c r="J631" s="176">
        <v>1</v>
      </c>
      <c r="K631" s="181">
        <f t="shared" si="105"/>
        <v>0</v>
      </c>
      <c r="L631" s="161"/>
      <c r="M631" s="187">
        <f t="shared" si="101"/>
        <v>0.16850000000000001</v>
      </c>
      <c r="N631" s="162">
        <f t="shared" si="102"/>
        <v>0.15</v>
      </c>
      <c r="O631" s="188">
        <f t="shared" si="103"/>
        <v>3</v>
      </c>
      <c r="P631" s="161"/>
      <c r="Q631" s="192">
        <f t="shared" si="106"/>
        <v>0</v>
      </c>
      <c r="R631" s="174">
        <f t="shared" si="107"/>
        <v>0</v>
      </c>
      <c r="S631" s="174">
        <f t="shared" si="108"/>
        <v>0</v>
      </c>
      <c r="T631" s="175" t="str">
        <f t="shared" si="104"/>
        <v>cha16</v>
      </c>
      <c r="U631" s="193">
        <f t="shared" si="109"/>
        <v>1</v>
      </c>
      <c r="V631" s="148"/>
      <c r="W631" s="148"/>
      <c r="X631" s="148"/>
      <c r="Y631" s="148"/>
      <c r="Z631" s="148"/>
      <c r="AA631" s="148"/>
      <c r="AB631" s="148"/>
      <c r="AC631" s="148"/>
      <c r="AD631" s="148"/>
      <c r="AE631" s="148"/>
      <c r="AF631" s="148"/>
      <c r="AG631" s="148"/>
      <c r="AH631" s="148"/>
      <c r="AI631" s="148"/>
    </row>
    <row r="632" spans="1:35" s="145" customFormat="1" x14ac:dyDescent="0.2">
      <c r="A632" s="160">
        <v>481</v>
      </c>
      <c r="B632" s="144">
        <v>481035336</v>
      </c>
      <c r="C632" s="161" t="s">
        <v>66</v>
      </c>
      <c r="D632" s="144">
        <v>35</v>
      </c>
      <c r="E632" s="144">
        <v>336</v>
      </c>
      <c r="F632" s="161" t="s">
        <v>902</v>
      </c>
      <c r="G632" s="180" t="str">
        <f t="shared" si="99"/>
        <v>yes</v>
      </c>
      <c r="H632" s="181">
        <f t="shared" si="100"/>
        <v>1</v>
      </c>
      <c r="I632" s="184">
        <v>0</v>
      </c>
      <c r="J632" s="176">
        <v>1</v>
      </c>
      <c r="K632" s="181">
        <f t="shared" si="105"/>
        <v>0</v>
      </c>
      <c r="L632" s="161"/>
      <c r="M632" s="187">
        <f t="shared" si="101"/>
        <v>0.32319999999999999</v>
      </c>
      <c r="N632" s="162">
        <f t="shared" si="102"/>
        <v>0.35859999999999997</v>
      </c>
      <c r="O632" s="188">
        <f t="shared" si="103"/>
        <v>7</v>
      </c>
      <c r="P632" s="161"/>
      <c r="Q632" s="192">
        <f t="shared" si="106"/>
        <v>1</v>
      </c>
      <c r="R632" s="174">
        <f t="shared" si="107"/>
        <v>1</v>
      </c>
      <c r="S632" s="174">
        <f t="shared" si="108"/>
        <v>1</v>
      </c>
      <c r="T632" s="175" t="str">
        <f t="shared" si="104"/>
        <v>cha16</v>
      </c>
      <c r="U632" s="193">
        <f t="shared" si="109"/>
        <v>1</v>
      </c>
      <c r="V632" s="148"/>
      <c r="W632" s="148"/>
      <c r="X632" s="148"/>
      <c r="Y632" s="148"/>
      <c r="Z632" s="148"/>
      <c r="AA632" s="148"/>
      <c r="AB632" s="148"/>
      <c r="AC632" s="148"/>
      <c r="AD632" s="148"/>
      <c r="AE632" s="148"/>
      <c r="AF632" s="148"/>
      <c r="AG632" s="148"/>
      <c r="AH632" s="148"/>
      <c r="AI632" s="148"/>
    </row>
    <row r="633" spans="1:35" s="145" customFormat="1" x14ac:dyDescent="0.2">
      <c r="A633" s="160">
        <v>482</v>
      </c>
      <c r="B633" s="144">
        <v>482204007</v>
      </c>
      <c r="C633" s="161" t="s">
        <v>67</v>
      </c>
      <c r="D633" s="144">
        <v>204</v>
      </c>
      <c r="E633" s="144">
        <v>7</v>
      </c>
      <c r="F633" s="161" t="s">
        <v>570</v>
      </c>
      <c r="G633" s="180" t="str">
        <f t="shared" si="99"/>
        <v>yes</v>
      </c>
      <c r="H633" s="181">
        <f t="shared" si="100"/>
        <v>2.1700000000000001E-2</v>
      </c>
      <c r="I633" s="184">
        <v>5</v>
      </c>
      <c r="J633" s="176">
        <v>64</v>
      </c>
      <c r="K633" s="181">
        <f t="shared" si="105"/>
        <v>7.8100000000000003E-2</v>
      </c>
      <c r="L633" s="161"/>
      <c r="M633" s="187">
        <f t="shared" si="101"/>
        <v>0.27400000000000002</v>
      </c>
      <c r="N633" s="162">
        <f t="shared" si="102"/>
        <v>0.3</v>
      </c>
      <c r="O633" s="188">
        <f t="shared" si="103"/>
        <v>6</v>
      </c>
      <c r="P633" s="161"/>
      <c r="Q633" s="192">
        <f t="shared" si="106"/>
        <v>7.8100000000000003E-2</v>
      </c>
      <c r="R633" s="174">
        <f t="shared" si="107"/>
        <v>5</v>
      </c>
      <c r="S633" s="174">
        <f t="shared" si="108"/>
        <v>0</v>
      </c>
      <c r="T633" s="175" t="str">
        <f t="shared" si="104"/>
        <v>cha22</v>
      </c>
      <c r="U633" s="193">
        <f t="shared" si="109"/>
        <v>1</v>
      </c>
      <c r="V633" s="148"/>
      <c r="W633" s="148"/>
      <c r="X633" s="148"/>
      <c r="Y633" s="148"/>
      <c r="Z633" s="148"/>
      <c r="AA633" s="148"/>
      <c r="AB633" s="148"/>
      <c r="AC633" s="148"/>
      <c r="AD633" s="148"/>
      <c r="AE633" s="148"/>
      <c r="AF633" s="148"/>
      <c r="AG633" s="148"/>
      <c r="AH633" s="148"/>
      <c r="AI633" s="148"/>
    </row>
    <row r="634" spans="1:35" s="145" customFormat="1" x14ac:dyDescent="0.2">
      <c r="A634" s="160">
        <v>482</v>
      </c>
      <c r="B634" s="144">
        <v>482204030</v>
      </c>
      <c r="C634" s="161" t="s">
        <v>67</v>
      </c>
      <c r="D634" s="144">
        <v>204</v>
      </c>
      <c r="E634" s="144">
        <v>30</v>
      </c>
      <c r="F634" s="161" t="s">
        <v>595</v>
      </c>
      <c r="G634" s="180" t="str">
        <f t="shared" si="99"/>
        <v/>
      </c>
      <c r="H634" s="181" t="str">
        <f t="shared" si="100"/>
        <v/>
      </c>
      <c r="I634" s="184">
        <v>0</v>
      </c>
      <c r="J634" s="176">
        <v>2</v>
      </c>
      <c r="K634" s="181">
        <f t="shared" si="105"/>
        <v>0</v>
      </c>
      <c r="L634" s="161"/>
      <c r="M634" s="187">
        <f t="shared" si="101"/>
        <v>0.27750000000000002</v>
      </c>
      <c r="N634" s="162">
        <f t="shared" si="102"/>
        <v>0.30630000000000002</v>
      </c>
      <c r="O634" s="188">
        <f t="shared" si="103"/>
        <v>6</v>
      </c>
      <c r="P634" s="161"/>
      <c r="Q634" s="192">
        <f t="shared" si="106"/>
        <v>0</v>
      </c>
      <c r="R634" s="174">
        <f t="shared" si="107"/>
        <v>0</v>
      </c>
      <c r="S634" s="174">
        <f t="shared" si="108"/>
        <v>0</v>
      </c>
      <c r="T634" s="175" t="str">
        <f t="shared" si="104"/>
        <v>cha22</v>
      </c>
      <c r="U634" s="193">
        <f t="shared" si="109"/>
        <v>3</v>
      </c>
      <c r="V634" s="148"/>
      <c r="W634" s="148"/>
      <c r="X634" s="148"/>
      <c r="Y634" s="148"/>
      <c r="Z634" s="148"/>
      <c r="AA634" s="148"/>
      <c r="AB634" s="148"/>
      <c r="AC634" s="148"/>
      <c r="AD634" s="148"/>
      <c r="AE634" s="148"/>
      <c r="AF634" s="148"/>
      <c r="AG634" s="148"/>
      <c r="AH634" s="148"/>
      <c r="AI634" s="148"/>
    </row>
    <row r="635" spans="1:35" s="145" customFormat="1" x14ac:dyDescent="0.2">
      <c r="A635" s="160">
        <v>482</v>
      </c>
      <c r="B635" s="144">
        <v>482204038</v>
      </c>
      <c r="C635" s="161" t="s">
        <v>67</v>
      </c>
      <c r="D635" s="144">
        <v>204</v>
      </c>
      <c r="E635" s="144">
        <v>38</v>
      </c>
      <c r="F635" s="161" t="s">
        <v>603</v>
      </c>
      <c r="G635" s="180" t="str">
        <f t="shared" si="99"/>
        <v/>
      </c>
      <c r="H635" s="181" t="str">
        <f t="shared" si="100"/>
        <v/>
      </c>
      <c r="I635" s="184">
        <v>0</v>
      </c>
      <c r="J635" s="176">
        <v>1</v>
      </c>
      <c r="K635" s="181">
        <f t="shared" si="105"/>
        <v>0</v>
      </c>
      <c r="L635" s="161"/>
      <c r="M635" s="187">
        <f t="shared" si="101"/>
        <v>2.06E-2</v>
      </c>
      <c r="N635" s="162">
        <f t="shared" si="102"/>
        <v>8.3199999999999996E-2</v>
      </c>
      <c r="O635" s="188">
        <f t="shared" si="103"/>
        <v>2</v>
      </c>
      <c r="P635" s="161"/>
      <c r="Q635" s="192">
        <f t="shared" si="106"/>
        <v>0</v>
      </c>
      <c r="R635" s="174">
        <f t="shared" si="107"/>
        <v>0</v>
      </c>
      <c r="S635" s="174">
        <f t="shared" si="108"/>
        <v>0</v>
      </c>
      <c r="T635" s="175" t="str">
        <f t="shared" si="104"/>
        <v>cha22</v>
      </c>
      <c r="U635" s="193">
        <f t="shared" si="109"/>
        <v>3</v>
      </c>
      <c r="V635" s="148"/>
      <c r="W635" s="148"/>
      <c r="X635" s="148"/>
      <c r="Y635" s="148"/>
      <c r="Z635" s="148"/>
      <c r="AA635" s="148"/>
      <c r="AB635" s="148"/>
      <c r="AC635" s="148"/>
      <c r="AD635" s="148"/>
      <c r="AE635" s="148"/>
      <c r="AF635" s="148"/>
      <c r="AG635" s="148"/>
      <c r="AH635" s="148"/>
      <c r="AI635" s="148"/>
    </row>
    <row r="636" spans="1:35" s="145" customFormat="1" x14ac:dyDescent="0.2">
      <c r="A636" s="160">
        <v>482</v>
      </c>
      <c r="B636" s="144">
        <v>482204105</v>
      </c>
      <c r="C636" s="161" t="s">
        <v>67</v>
      </c>
      <c r="D636" s="144">
        <v>204</v>
      </c>
      <c r="E636" s="144">
        <v>105</v>
      </c>
      <c r="F636" s="161" t="s">
        <v>670</v>
      </c>
      <c r="G636" s="180" t="str">
        <f t="shared" si="99"/>
        <v/>
      </c>
      <c r="H636" s="181" t="str">
        <f t="shared" si="100"/>
        <v/>
      </c>
      <c r="I636" s="184">
        <v>0</v>
      </c>
      <c r="J636" s="176">
        <v>2</v>
      </c>
      <c r="K636" s="181">
        <f t="shared" si="105"/>
        <v>0</v>
      </c>
      <c r="L636" s="161"/>
      <c r="M636" s="187">
        <f t="shared" si="101"/>
        <v>0.1037</v>
      </c>
      <c r="N636" s="162">
        <f t="shared" si="102"/>
        <v>0.1195</v>
      </c>
      <c r="O636" s="188">
        <f t="shared" si="103"/>
        <v>3</v>
      </c>
      <c r="P636" s="161"/>
      <c r="Q636" s="192">
        <f t="shared" si="106"/>
        <v>0</v>
      </c>
      <c r="R636" s="174">
        <f t="shared" si="107"/>
        <v>0</v>
      </c>
      <c r="S636" s="174">
        <f t="shared" si="108"/>
        <v>0</v>
      </c>
      <c r="T636" s="175" t="str">
        <f t="shared" si="104"/>
        <v>cha22</v>
      </c>
      <c r="U636" s="193">
        <f t="shared" si="109"/>
        <v>3</v>
      </c>
      <c r="V636" s="148"/>
      <c r="W636" s="148"/>
      <c r="X636" s="148"/>
      <c r="Y636" s="148"/>
      <c r="Z636" s="148"/>
      <c r="AA636" s="148"/>
      <c r="AB636" s="148"/>
      <c r="AC636" s="148"/>
      <c r="AD636" s="148"/>
      <c r="AE636" s="148"/>
      <c r="AF636" s="148"/>
      <c r="AG636" s="148"/>
      <c r="AH636" s="148"/>
      <c r="AI636" s="148"/>
    </row>
    <row r="637" spans="1:35" s="145" customFormat="1" x14ac:dyDescent="0.2">
      <c r="A637" s="160">
        <v>482</v>
      </c>
      <c r="B637" s="144">
        <v>482204128</v>
      </c>
      <c r="C637" s="161" t="s">
        <v>67</v>
      </c>
      <c r="D637" s="144">
        <v>204</v>
      </c>
      <c r="E637" s="144">
        <v>128</v>
      </c>
      <c r="F637" s="161" t="s">
        <v>693</v>
      </c>
      <c r="G637" s="180" t="str">
        <f t="shared" si="99"/>
        <v>yes</v>
      </c>
      <c r="H637" s="181">
        <f t="shared" si="100"/>
        <v>0</v>
      </c>
      <c r="I637" s="184">
        <v>2</v>
      </c>
      <c r="J637" s="176">
        <v>3</v>
      </c>
      <c r="K637" s="181">
        <f t="shared" si="105"/>
        <v>0.66669999999999996</v>
      </c>
      <c r="L637" s="161"/>
      <c r="M637" s="187">
        <f t="shared" si="101"/>
        <v>0.49669999999999997</v>
      </c>
      <c r="N637" s="162">
        <f t="shared" si="102"/>
        <v>0.54890000000000005</v>
      </c>
      <c r="O637" s="188">
        <f t="shared" si="103"/>
        <v>10</v>
      </c>
      <c r="P637" s="161"/>
      <c r="Q637" s="192">
        <f t="shared" si="106"/>
        <v>0.66669999999999996</v>
      </c>
      <c r="R637" s="174">
        <f t="shared" si="107"/>
        <v>2</v>
      </c>
      <c r="S637" s="174">
        <f t="shared" si="108"/>
        <v>0</v>
      </c>
      <c r="T637" s="175" t="str">
        <f t="shared" si="104"/>
        <v>cha22</v>
      </c>
      <c r="U637" s="193">
        <f t="shared" si="109"/>
        <v>1</v>
      </c>
      <c r="V637" s="148"/>
      <c r="W637" s="148"/>
      <c r="X637" s="148"/>
      <c r="Y637" s="148"/>
      <c r="Z637" s="148"/>
      <c r="AA637" s="148"/>
      <c r="AB637" s="148"/>
      <c r="AC637" s="148"/>
      <c r="AD637" s="148"/>
      <c r="AE637" s="148"/>
      <c r="AF637" s="148"/>
      <c r="AG637" s="148"/>
      <c r="AH637" s="148"/>
      <c r="AI637" s="148"/>
    </row>
    <row r="638" spans="1:35" s="145" customFormat="1" x14ac:dyDescent="0.2">
      <c r="A638" s="160">
        <v>482</v>
      </c>
      <c r="B638" s="144">
        <v>482204204</v>
      </c>
      <c r="C638" s="161" t="s">
        <v>67</v>
      </c>
      <c r="D638" s="144">
        <v>204</v>
      </c>
      <c r="E638" s="144">
        <v>204</v>
      </c>
      <c r="F638" s="161" t="s">
        <v>770</v>
      </c>
      <c r="G638" s="180" t="str">
        <f t="shared" si="99"/>
        <v>yes</v>
      </c>
      <c r="H638" s="181">
        <f t="shared" si="100"/>
        <v>6.3E-3</v>
      </c>
      <c r="I638" s="184">
        <v>13</v>
      </c>
      <c r="J638" s="176">
        <v>139</v>
      </c>
      <c r="K638" s="181">
        <f t="shared" si="105"/>
        <v>9.35E-2</v>
      </c>
      <c r="L638" s="161"/>
      <c r="M638" s="187">
        <f t="shared" si="101"/>
        <v>8.6300000000000002E-2</v>
      </c>
      <c r="N638" s="162">
        <f t="shared" si="102"/>
        <v>0.12479999999999999</v>
      </c>
      <c r="O638" s="188">
        <f t="shared" si="103"/>
        <v>3</v>
      </c>
      <c r="P638" s="161"/>
      <c r="Q638" s="192">
        <f t="shared" si="106"/>
        <v>9.35E-2</v>
      </c>
      <c r="R638" s="174">
        <f t="shared" si="107"/>
        <v>13</v>
      </c>
      <c r="S638" s="174">
        <f t="shared" si="108"/>
        <v>0</v>
      </c>
      <c r="T638" s="175" t="str">
        <f t="shared" si="104"/>
        <v>cha22</v>
      </c>
      <c r="U638" s="193">
        <f t="shared" si="109"/>
        <v>1</v>
      </c>
      <c r="V638" s="148"/>
      <c r="W638" s="148"/>
      <c r="X638" s="148"/>
      <c r="Y638" s="148"/>
      <c r="Z638" s="148"/>
      <c r="AA638" s="148"/>
      <c r="AB638" s="148"/>
      <c r="AC638" s="148"/>
      <c r="AD638" s="148"/>
      <c r="AE638" s="148"/>
      <c r="AF638" s="148"/>
      <c r="AG638" s="148"/>
      <c r="AH638" s="148"/>
      <c r="AI638" s="148"/>
    </row>
    <row r="639" spans="1:35" s="145" customFormat="1" x14ac:dyDescent="0.2">
      <c r="A639" s="160">
        <v>482</v>
      </c>
      <c r="B639" s="144">
        <v>482204705</v>
      </c>
      <c r="C639" s="161" t="s">
        <v>67</v>
      </c>
      <c r="D639" s="144">
        <v>204</v>
      </c>
      <c r="E639" s="144">
        <v>705</v>
      </c>
      <c r="F639" s="161" t="s">
        <v>948</v>
      </c>
      <c r="G639" s="180" t="str">
        <f t="shared" si="99"/>
        <v>yes</v>
      </c>
      <c r="H639" s="181">
        <f t="shared" si="100"/>
        <v>0</v>
      </c>
      <c r="I639" s="184">
        <v>0</v>
      </c>
      <c r="J639" s="176">
        <v>1</v>
      </c>
      <c r="K639" s="181">
        <f t="shared" si="105"/>
        <v>0</v>
      </c>
      <c r="L639" s="161"/>
      <c r="M639" s="187">
        <f t="shared" si="101"/>
        <v>2.93E-2</v>
      </c>
      <c r="N639" s="162">
        <f t="shared" si="102"/>
        <v>8.9399999999999993E-2</v>
      </c>
      <c r="O639" s="188">
        <f t="shared" si="103"/>
        <v>2</v>
      </c>
      <c r="P639" s="161"/>
      <c r="Q639" s="192">
        <f t="shared" si="106"/>
        <v>0</v>
      </c>
      <c r="R639" s="174">
        <f t="shared" si="107"/>
        <v>0</v>
      </c>
      <c r="S639" s="174">
        <f t="shared" si="108"/>
        <v>0</v>
      </c>
      <c r="T639" s="175" t="str">
        <f t="shared" si="104"/>
        <v>cha16</v>
      </c>
      <c r="U639" s="193">
        <f t="shared" si="109"/>
        <v>1</v>
      </c>
      <c r="V639" s="148"/>
      <c r="W639" s="148"/>
      <c r="X639" s="148"/>
      <c r="Y639" s="148"/>
      <c r="Z639" s="148"/>
      <c r="AA639" s="148"/>
      <c r="AB639" s="148"/>
      <c r="AC639" s="148"/>
      <c r="AD639" s="148"/>
      <c r="AE639" s="148"/>
      <c r="AF639" s="148"/>
      <c r="AG639" s="148"/>
      <c r="AH639" s="148"/>
      <c r="AI639" s="148"/>
    </row>
    <row r="640" spans="1:35" s="145" customFormat="1" x14ac:dyDescent="0.2">
      <c r="A640" s="160">
        <v>482</v>
      </c>
      <c r="B640" s="144">
        <v>482204745</v>
      </c>
      <c r="C640" s="161" t="s">
        <v>67</v>
      </c>
      <c r="D640" s="144">
        <v>204</v>
      </c>
      <c r="E640" s="144">
        <v>745</v>
      </c>
      <c r="F640" s="161" t="s">
        <v>958</v>
      </c>
      <c r="G640" s="180" t="str">
        <f t="shared" si="99"/>
        <v>yes</v>
      </c>
      <c r="H640" s="181">
        <f t="shared" si="100"/>
        <v>0.04</v>
      </c>
      <c r="I640" s="184">
        <v>3</v>
      </c>
      <c r="J640" s="176">
        <v>30</v>
      </c>
      <c r="K640" s="181">
        <f t="shared" si="105"/>
        <v>0.1</v>
      </c>
      <c r="L640" s="161"/>
      <c r="M640" s="187">
        <f t="shared" si="101"/>
        <v>0.1108</v>
      </c>
      <c r="N640" s="162">
        <f t="shared" si="102"/>
        <v>0.14460000000000001</v>
      </c>
      <c r="O640" s="188">
        <f t="shared" si="103"/>
        <v>3</v>
      </c>
      <c r="P640" s="161"/>
      <c r="Q640" s="192">
        <f t="shared" si="106"/>
        <v>0.1</v>
      </c>
      <c r="R640" s="174">
        <f t="shared" si="107"/>
        <v>3</v>
      </c>
      <c r="S640" s="174">
        <f t="shared" si="108"/>
        <v>0</v>
      </c>
      <c r="T640" s="175" t="str">
        <f t="shared" si="104"/>
        <v>cha22</v>
      </c>
      <c r="U640" s="193">
        <f t="shared" si="109"/>
        <v>1</v>
      </c>
      <c r="V640" s="148"/>
      <c r="W640" s="148"/>
      <c r="X640" s="148"/>
      <c r="Y640" s="148"/>
      <c r="Z640" s="148"/>
      <c r="AA640" s="148"/>
      <c r="AB640" s="148"/>
      <c r="AC640" s="148"/>
      <c r="AD640" s="148"/>
      <c r="AE640" s="148"/>
      <c r="AF640" s="148"/>
      <c r="AG640" s="148"/>
      <c r="AH640" s="148"/>
      <c r="AI640" s="148"/>
    </row>
    <row r="641" spans="1:35" s="145" customFormat="1" x14ac:dyDescent="0.2">
      <c r="A641" s="160">
        <v>482</v>
      </c>
      <c r="B641" s="144">
        <v>482204773</v>
      </c>
      <c r="C641" s="161" t="s">
        <v>67</v>
      </c>
      <c r="D641" s="144">
        <v>204</v>
      </c>
      <c r="E641" s="144">
        <v>773</v>
      </c>
      <c r="F641" s="161" t="s">
        <v>966</v>
      </c>
      <c r="G641" s="180" t="str">
        <f t="shared" si="99"/>
        <v>yes</v>
      </c>
      <c r="H641" s="181">
        <f t="shared" si="100"/>
        <v>3.85E-2</v>
      </c>
      <c r="I641" s="184">
        <v>4</v>
      </c>
      <c r="J641" s="176">
        <v>46</v>
      </c>
      <c r="K641" s="181">
        <f t="shared" si="105"/>
        <v>8.6999999999999994E-2</v>
      </c>
      <c r="L641" s="161"/>
      <c r="M641" s="187">
        <f t="shared" si="101"/>
        <v>0.23330000000000001</v>
      </c>
      <c r="N641" s="162">
        <f t="shared" si="102"/>
        <v>0.27079999999999999</v>
      </c>
      <c r="O641" s="188">
        <f t="shared" si="103"/>
        <v>5</v>
      </c>
      <c r="P641" s="161"/>
      <c r="Q641" s="192">
        <f t="shared" si="106"/>
        <v>8.6999999999999994E-2</v>
      </c>
      <c r="R641" s="174">
        <f t="shared" si="107"/>
        <v>4</v>
      </c>
      <c r="S641" s="174">
        <f t="shared" si="108"/>
        <v>0</v>
      </c>
      <c r="T641" s="175" t="str">
        <f t="shared" si="104"/>
        <v>cha22</v>
      </c>
      <c r="U641" s="193">
        <f t="shared" si="109"/>
        <v>1</v>
      </c>
      <c r="V641" s="148"/>
      <c r="W641" s="148"/>
      <c r="X641" s="148"/>
      <c r="Y641" s="148"/>
      <c r="Z641" s="148"/>
      <c r="AA641" s="148"/>
      <c r="AB641" s="148"/>
      <c r="AC641" s="148"/>
      <c r="AD641" s="148"/>
      <c r="AE641" s="148"/>
      <c r="AF641" s="148"/>
      <c r="AG641" s="148"/>
      <c r="AH641" s="148"/>
      <c r="AI641" s="148"/>
    </row>
    <row r="642" spans="1:35" s="145" customFormat="1" x14ac:dyDescent="0.2">
      <c r="A642" s="160">
        <v>483</v>
      </c>
      <c r="B642" s="144">
        <v>483239020</v>
      </c>
      <c r="C642" s="161" t="s">
        <v>68</v>
      </c>
      <c r="D642" s="144">
        <v>239</v>
      </c>
      <c r="E642" s="144">
        <v>20</v>
      </c>
      <c r="F642" s="161" t="s">
        <v>584</v>
      </c>
      <c r="G642" s="180" t="str">
        <f t="shared" si="99"/>
        <v>yes</v>
      </c>
      <c r="H642" s="181">
        <f t="shared" si="100"/>
        <v>0.5</v>
      </c>
      <c r="I642" s="184">
        <v>5</v>
      </c>
      <c r="J642" s="176">
        <v>15</v>
      </c>
      <c r="K642" s="181">
        <f t="shared" si="105"/>
        <v>0.33329999999999999</v>
      </c>
      <c r="L642" s="161"/>
      <c r="M642" s="187">
        <f t="shared" si="101"/>
        <v>0.34210000000000002</v>
      </c>
      <c r="N642" s="162">
        <f t="shared" si="102"/>
        <v>0.435</v>
      </c>
      <c r="O642" s="188">
        <f t="shared" si="103"/>
        <v>8</v>
      </c>
      <c r="P642" s="161"/>
      <c r="Q642" s="192">
        <f t="shared" si="106"/>
        <v>0.5</v>
      </c>
      <c r="R642" s="174">
        <f t="shared" si="107"/>
        <v>8</v>
      </c>
      <c r="S642" s="174">
        <f t="shared" si="108"/>
        <v>3</v>
      </c>
      <c r="T642" s="175" t="str">
        <f t="shared" si="104"/>
        <v>cha16</v>
      </c>
      <c r="U642" s="193">
        <f t="shared" si="109"/>
        <v>1</v>
      </c>
      <c r="V642" s="148"/>
      <c r="W642" s="148"/>
      <c r="X642" s="148"/>
      <c r="Y642" s="148"/>
      <c r="Z642" s="148"/>
      <c r="AA642" s="148"/>
      <c r="AB642" s="148"/>
      <c r="AC642" s="148"/>
      <c r="AD642" s="148"/>
      <c r="AE642" s="148"/>
      <c r="AF642" s="148"/>
      <c r="AG642" s="148"/>
      <c r="AH642" s="148"/>
      <c r="AI642" s="148"/>
    </row>
    <row r="643" spans="1:35" s="145" customFormat="1" x14ac:dyDescent="0.2">
      <c r="A643" s="160">
        <v>483</v>
      </c>
      <c r="B643" s="144">
        <v>483239036</v>
      </c>
      <c r="C643" s="161" t="s">
        <v>68</v>
      </c>
      <c r="D643" s="144">
        <v>239</v>
      </c>
      <c r="E643" s="144">
        <v>36</v>
      </c>
      <c r="F643" s="161" t="s">
        <v>601</v>
      </c>
      <c r="G643" s="180" t="str">
        <f t="shared" si="99"/>
        <v>yes</v>
      </c>
      <c r="H643" s="181">
        <f t="shared" si="100"/>
        <v>0</v>
      </c>
      <c r="I643" s="184">
        <v>9</v>
      </c>
      <c r="J643" s="176">
        <v>29</v>
      </c>
      <c r="K643" s="181">
        <f t="shared" si="105"/>
        <v>0.31030000000000002</v>
      </c>
      <c r="L643" s="161"/>
      <c r="M643" s="187">
        <f t="shared" si="101"/>
        <v>0.28339999999999999</v>
      </c>
      <c r="N643" s="162">
        <f t="shared" si="102"/>
        <v>0.32700000000000001</v>
      </c>
      <c r="O643" s="188">
        <f t="shared" si="103"/>
        <v>6</v>
      </c>
      <c r="P643" s="161"/>
      <c r="Q643" s="192">
        <f t="shared" si="106"/>
        <v>0.31030000000000002</v>
      </c>
      <c r="R643" s="174">
        <f t="shared" si="107"/>
        <v>9</v>
      </c>
      <c r="S643" s="174">
        <f t="shared" si="108"/>
        <v>0</v>
      </c>
      <c r="T643" s="175" t="str">
        <f t="shared" si="104"/>
        <v>cha22</v>
      </c>
      <c r="U643" s="193">
        <f t="shared" si="109"/>
        <v>1</v>
      </c>
      <c r="V643" s="148"/>
      <c r="W643" s="148"/>
      <c r="X643" s="148"/>
      <c r="Y643" s="148"/>
      <c r="Z643" s="148"/>
      <c r="AA643" s="148"/>
      <c r="AB643" s="148"/>
      <c r="AC643" s="148"/>
      <c r="AD643" s="148"/>
      <c r="AE643" s="148"/>
      <c r="AF643" s="148"/>
      <c r="AG643" s="148"/>
      <c r="AH643" s="148"/>
      <c r="AI643" s="148"/>
    </row>
    <row r="644" spans="1:35" s="145" customFormat="1" x14ac:dyDescent="0.2">
      <c r="A644" s="160">
        <v>483</v>
      </c>
      <c r="B644" s="144">
        <v>483239052</v>
      </c>
      <c r="C644" s="161" t="s">
        <v>68</v>
      </c>
      <c r="D644" s="144">
        <v>239</v>
      </c>
      <c r="E644" s="144">
        <v>52</v>
      </c>
      <c r="F644" s="161" t="s">
        <v>617</v>
      </c>
      <c r="G644" s="180" t="str">
        <f t="shared" si="99"/>
        <v>yes</v>
      </c>
      <c r="H644" s="181">
        <f t="shared" si="100"/>
        <v>0.05</v>
      </c>
      <c r="I644" s="184">
        <v>1</v>
      </c>
      <c r="J644" s="176">
        <v>39</v>
      </c>
      <c r="K644" s="181">
        <f t="shared" si="105"/>
        <v>2.5600000000000001E-2</v>
      </c>
      <c r="L644" s="161"/>
      <c r="M644" s="187">
        <f t="shared" si="101"/>
        <v>0.24679999999999999</v>
      </c>
      <c r="N644" s="162">
        <f t="shared" si="102"/>
        <v>0.28449999999999998</v>
      </c>
      <c r="O644" s="188">
        <f t="shared" si="103"/>
        <v>5</v>
      </c>
      <c r="P644" s="161"/>
      <c r="Q644" s="192">
        <f t="shared" si="106"/>
        <v>0.05</v>
      </c>
      <c r="R644" s="174">
        <f t="shared" si="107"/>
        <v>2</v>
      </c>
      <c r="S644" s="174">
        <f t="shared" si="108"/>
        <v>1</v>
      </c>
      <c r="T644" s="175" t="str">
        <f t="shared" si="104"/>
        <v>cha16</v>
      </c>
      <c r="U644" s="193">
        <f t="shared" si="109"/>
        <v>1</v>
      </c>
      <c r="V644" s="148"/>
      <c r="W644" s="148"/>
      <c r="X644" s="148"/>
      <c r="Y644" s="148"/>
      <c r="Z644" s="148"/>
      <c r="AA644" s="148"/>
      <c r="AB644" s="148"/>
      <c r="AC644" s="148"/>
      <c r="AD644" s="148"/>
      <c r="AE644" s="148"/>
      <c r="AF644" s="148"/>
      <c r="AG644" s="148"/>
      <c r="AH644" s="148"/>
      <c r="AI644" s="148"/>
    </row>
    <row r="645" spans="1:35" s="145" customFormat="1" x14ac:dyDescent="0.2">
      <c r="A645" s="160">
        <v>483</v>
      </c>
      <c r="B645" s="144">
        <v>483239082</v>
      </c>
      <c r="C645" s="161" t="s">
        <v>68</v>
      </c>
      <c r="D645" s="144">
        <v>239</v>
      </c>
      <c r="E645" s="144">
        <v>82</v>
      </c>
      <c r="F645" s="161" t="s">
        <v>648</v>
      </c>
      <c r="G645" s="180" t="str">
        <f t="shared" si="99"/>
        <v>yes</v>
      </c>
      <c r="H645" s="181">
        <f t="shared" si="100"/>
        <v>0.2</v>
      </c>
      <c r="I645" s="184">
        <v>0</v>
      </c>
      <c r="J645" s="176">
        <v>6</v>
      </c>
      <c r="K645" s="181">
        <f t="shared" si="105"/>
        <v>0</v>
      </c>
      <c r="L645" s="161"/>
      <c r="M645" s="187">
        <f t="shared" si="101"/>
        <v>6.0900000000000003E-2</v>
      </c>
      <c r="N645" s="162">
        <f t="shared" si="102"/>
        <v>7.3999999999999996E-2</v>
      </c>
      <c r="O645" s="188">
        <f t="shared" si="103"/>
        <v>2</v>
      </c>
      <c r="P645" s="161"/>
      <c r="Q645" s="192">
        <f t="shared" si="106"/>
        <v>0.2</v>
      </c>
      <c r="R645" s="174">
        <f t="shared" si="107"/>
        <v>1</v>
      </c>
      <c r="S645" s="174">
        <f t="shared" si="108"/>
        <v>1</v>
      </c>
      <c r="T645" s="175" t="str">
        <f t="shared" si="104"/>
        <v>cha16</v>
      </c>
      <c r="U645" s="193">
        <f t="shared" si="109"/>
        <v>1</v>
      </c>
      <c r="V645" s="148"/>
      <c r="W645" s="148"/>
      <c r="X645" s="148"/>
      <c r="Y645" s="148"/>
      <c r="Z645" s="148"/>
      <c r="AA645" s="148"/>
      <c r="AB645" s="148"/>
      <c r="AC645" s="148"/>
      <c r="AD645" s="148"/>
      <c r="AE645" s="148"/>
      <c r="AF645" s="148"/>
      <c r="AG645" s="148"/>
      <c r="AH645" s="148"/>
      <c r="AI645" s="148"/>
    </row>
    <row r="646" spans="1:35" s="145" customFormat="1" x14ac:dyDescent="0.2">
      <c r="A646" s="160">
        <v>483</v>
      </c>
      <c r="B646" s="144">
        <v>483239083</v>
      </c>
      <c r="C646" s="161" t="s">
        <v>68</v>
      </c>
      <c r="D646" s="144">
        <v>239</v>
      </c>
      <c r="E646" s="144">
        <v>83</v>
      </c>
      <c r="F646" s="161" t="s">
        <v>649</v>
      </c>
      <c r="G646" s="180" t="str">
        <f t="shared" si="99"/>
        <v>yes</v>
      </c>
      <c r="H646" s="181">
        <f t="shared" si="100"/>
        <v>0</v>
      </c>
      <c r="I646" s="184">
        <v>0</v>
      </c>
      <c r="J646" s="176">
        <v>1</v>
      </c>
      <c r="K646" s="181">
        <f t="shared" si="105"/>
        <v>0</v>
      </c>
      <c r="L646" s="161"/>
      <c r="M646" s="187">
        <f t="shared" si="101"/>
        <v>0.19500000000000001</v>
      </c>
      <c r="N646" s="162">
        <f t="shared" si="102"/>
        <v>0.24479999999999999</v>
      </c>
      <c r="O646" s="188">
        <f t="shared" si="103"/>
        <v>5</v>
      </c>
      <c r="P646" s="161"/>
      <c r="Q646" s="192">
        <f t="shared" si="106"/>
        <v>0</v>
      </c>
      <c r="R646" s="174">
        <f t="shared" si="107"/>
        <v>0</v>
      </c>
      <c r="S646" s="174">
        <f t="shared" si="108"/>
        <v>0</v>
      </c>
      <c r="T646" s="175" t="str">
        <f t="shared" si="104"/>
        <v>cha16</v>
      </c>
      <c r="U646" s="193">
        <f t="shared" si="109"/>
        <v>1</v>
      </c>
      <c r="V646" s="148"/>
      <c r="W646" s="148"/>
      <c r="X646" s="148"/>
      <c r="Y646" s="148"/>
      <c r="Z646" s="148"/>
      <c r="AA646" s="148"/>
      <c r="AB646" s="148"/>
      <c r="AC646" s="148"/>
      <c r="AD646" s="148"/>
      <c r="AE646" s="148"/>
      <c r="AF646" s="148"/>
      <c r="AG646" s="148"/>
      <c r="AH646" s="148"/>
      <c r="AI646" s="148"/>
    </row>
    <row r="647" spans="1:35" s="145" customFormat="1" x14ac:dyDescent="0.2">
      <c r="A647" s="160">
        <v>483</v>
      </c>
      <c r="B647" s="144">
        <v>483239096</v>
      </c>
      <c r="C647" s="161" t="s">
        <v>68</v>
      </c>
      <c r="D647" s="144">
        <v>239</v>
      </c>
      <c r="E647" s="144">
        <v>96</v>
      </c>
      <c r="F647" s="161" t="s">
        <v>662</v>
      </c>
      <c r="G647" s="180" t="str">
        <f t="shared" si="99"/>
        <v>yes</v>
      </c>
      <c r="H647" s="181">
        <f t="shared" si="100"/>
        <v>0</v>
      </c>
      <c r="I647" s="184">
        <v>1</v>
      </c>
      <c r="J647" s="176">
        <v>2</v>
      </c>
      <c r="K647" s="181">
        <f t="shared" si="105"/>
        <v>0.5</v>
      </c>
      <c r="L647" s="161"/>
      <c r="M647" s="187">
        <f t="shared" si="101"/>
        <v>0.30969999999999998</v>
      </c>
      <c r="N647" s="162">
        <f t="shared" si="102"/>
        <v>0.36220000000000002</v>
      </c>
      <c r="O647" s="188">
        <f t="shared" si="103"/>
        <v>6</v>
      </c>
      <c r="P647" s="161"/>
      <c r="Q647" s="192">
        <f t="shared" si="106"/>
        <v>0.5</v>
      </c>
      <c r="R647" s="174">
        <f t="shared" si="107"/>
        <v>1</v>
      </c>
      <c r="S647" s="174">
        <f t="shared" si="108"/>
        <v>0</v>
      </c>
      <c r="T647" s="175" t="str">
        <f t="shared" si="104"/>
        <v>cha22</v>
      </c>
      <c r="U647" s="193">
        <f t="shared" si="109"/>
        <v>1</v>
      </c>
      <c r="V647" s="148"/>
      <c r="W647" s="148"/>
      <c r="X647" s="148"/>
      <c r="Y647" s="148"/>
      <c r="Z647" s="148"/>
      <c r="AA647" s="148"/>
      <c r="AB647" s="148"/>
      <c r="AC647" s="148"/>
      <c r="AD647" s="148"/>
      <c r="AE647" s="148"/>
      <c r="AF647" s="148"/>
      <c r="AG647" s="148"/>
      <c r="AH647" s="148"/>
      <c r="AI647" s="148"/>
    </row>
    <row r="648" spans="1:35" s="145" customFormat="1" x14ac:dyDescent="0.2">
      <c r="A648" s="160">
        <v>483</v>
      </c>
      <c r="B648" s="144">
        <v>483239118</v>
      </c>
      <c r="C648" s="161" t="s">
        <v>68</v>
      </c>
      <c r="D648" s="144">
        <v>239</v>
      </c>
      <c r="E648" s="144">
        <v>118</v>
      </c>
      <c r="F648" s="161" t="s">
        <v>683</v>
      </c>
      <c r="G648" s="180" t="str">
        <f t="shared" si="99"/>
        <v>yes</v>
      </c>
      <c r="H648" s="181">
        <f t="shared" si="100"/>
        <v>0</v>
      </c>
      <c r="I648" s="184">
        <v>2</v>
      </c>
      <c r="J648" s="176">
        <v>2</v>
      </c>
      <c r="K648" s="181">
        <f t="shared" si="105"/>
        <v>1</v>
      </c>
      <c r="L648" s="161"/>
      <c r="M648" s="187">
        <f t="shared" si="101"/>
        <v>0.25169999999999998</v>
      </c>
      <c r="N648" s="162">
        <f t="shared" si="102"/>
        <v>0.21790000000000001</v>
      </c>
      <c r="O648" s="188">
        <f t="shared" si="103"/>
        <v>5</v>
      </c>
      <c r="P648" s="161"/>
      <c r="Q648" s="192">
        <f t="shared" si="106"/>
        <v>1</v>
      </c>
      <c r="R648" s="174">
        <f t="shared" si="107"/>
        <v>2</v>
      </c>
      <c r="S648" s="174">
        <f t="shared" si="108"/>
        <v>0</v>
      </c>
      <c r="T648" s="175" t="str">
        <f t="shared" si="104"/>
        <v>cha22</v>
      </c>
      <c r="U648" s="193">
        <f t="shared" si="109"/>
        <v>1</v>
      </c>
      <c r="V648" s="148"/>
      <c r="W648" s="148"/>
      <c r="X648" s="148"/>
      <c r="Y648" s="148"/>
      <c r="Z648" s="148"/>
      <c r="AA648" s="148"/>
      <c r="AB648" s="148"/>
      <c r="AC648" s="148"/>
      <c r="AD648" s="148"/>
      <c r="AE648" s="148"/>
      <c r="AF648" s="148"/>
      <c r="AG648" s="148"/>
      <c r="AH648" s="148"/>
      <c r="AI648" s="148"/>
    </row>
    <row r="649" spans="1:35" s="145" customFormat="1" x14ac:dyDescent="0.2">
      <c r="A649" s="160">
        <v>483</v>
      </c>
      <c r="B649" s="144">
        <v>483239131</v>
      </c>
      <c r="C649" s="161" t="s">
        <v>68</v>
      </c>
      <c r="D649" s="144">
        <v>239</v>
      </c>
      <c r="E649" s="144">
        <v>131</v>
      </c>
      <c r="F649" s="161" t="s">
        <v>696</v>
      </c>
      <c r="G649" s="180" t="str">
        <f t="shared" si="99"/>
        <v>yes</v>
      </c>
      <c r="H649" s="181">
        <f t="shared" si="100"/>
        <v>0</v>
      </c>
      <c r="I649" s="184">
        <v>0</v>
      </c>
      <c r="J649" s="176">
        <v>1</v>
      </c>
      <c r="K649" s="181">
        <f t="shared" si="105"/>
        <v>0</v>
      </c>
      <c r="L649" s="161"/>
      <c r="M649" s="187">
        <f t="shared" si="101"/>
        <v>6.6799999999999998E-2</v>
      </c>
      <c r="N649" s="162">
        <f t="shared" si="102"/>
        <v>7.22E-2</v>
      </c>
      <c r="O649" s="188">
        <f t="shared" si="103"/>
        <v>2</v>
      </c>
      <c r="P649" s="161"/>
      <c r="Q649" s="192">
        <f t="shared" si="106"/>
        <v>0</v>
      </c>
      <c r="R649" s="174">
        <f t="shared" si="107"/>
        <v>0</v>
      </c>
      <c r="S649" s="174">
        <f t="shared" si="108"/>
        <v>0</v>
      </c>
      <c r="T649" s="175" t="str">
        <f t="shared" si="104"/>
        <v>cha16</v>
      </c>
      <c r="U649" s="193">
        <f t="shared" si="109"/>
        <v>1</v>
      </c>
      <c r="V649" s="148"/>
      <c r="W649" s="148"/>
      <c r="X649" s="148"/>
      <c r="Y649" s="148"/>
      <c r="Z649" s="148"/>
      <c r="AA649" s="148"/>
      <c r="AB649" s="148"/>
      <c r="AC649" s="148"/>
      <c r="AD649" s="148"/>
      <c r="AE649" s="148"/>
      <c r="AF649" s="148"/>
      <c r="AG649" s="148"/>
      <c r="AH649" s="148"/>
      <c r="AI649" s="148"/>
    </row>
    <row r="650" spans="1:35" s="145" customFormat="1" x14ac:dyDescent="0.2">
      <c r="A650" s="160">
        <v>483</v>
      </c>
      <c r="B650" s="144">
        <v>483239145</v>
      </c>
      <c r="C650" s="161" t="s">
        <v>68</v>
      </c>
      <c r="D650" s="144">
        <v>239</v>
      </c>
      <c r="E650" s="144">
        <v>145</v>
      </c>
      <c r="F650" s="161" t="s">
        <v>710</v>
      </c>
      <c r="G650" s="180" t="str">
        <f t="shared" ref="G650:G713" si="110">IFERROR(IF(VLOOKUP($B650,ecodis_cha_16,1)=$B650,"yes",""),"")</f>
        <v>yes</v>
      </c>
      <c r="H650" s="181">
        <f t="shared" ref="H650:H713" si="111">IFERROR(IF($G650="yes",ROUND(VLOOKUP($B650,ecodis_cha_16,20),4),""),"")</f>
        <v>0</v>
      </c>
      <c r="I650" s="184">
        <v>1</v>
      </c>
      <c r="J650" s="176">
        <v>10</v>
      </c>
      <c r="K650" s="181">
        <f t="shared" si="105"/>
        <v>0.1</v>
      </c>
      <c r="L650" s="161"/>
      <c r="M650" s="187">
        <f t="shared" ref="M650:M713" si="112">IFERROR(ROUND(VLOOKUP($E650,ecodis_distr_all,5),4),0)</f>
        <v>0.1648</v>
      </c>
      <c r="N650" s="162">
        <f t="shared" ref="N650:N713" si="113">IFERROR(ROUND(VLOOKUP($E650,ecodis_distr_all,8),4),0)</f>
        <v>0.21190000000000001</v>
      </c>
      <c r="O650" s="188">
        <f t="shared" ref="O650:O713" si="114">VLOOKUP($E650,lowinc_bysend,4)</f>
        <v>4</v>
      </c>
      <c r="P650" s="161"/>
      <c r="Q650" s="192">
        <f t="shared" si="106"/>
        <v>0.1</v>
      </c>
      <c r="R650" s="174">
        <f t="shared" si="107"/>
        <v>1</v>
      </c>
      <c r="S650" s="174">
        <f t="shared" si="108"/>
        <v>0</v>
      </c>
      <c r="T650" s="175" t="str">
        <f t="shared" ref="T650:T713" si="115">IF($Q650=$H650,"cha16",IF($Q650=$K650,"cha22",IF($Q650=$M650,"dist16",IF(Q650=$N650,"dist22",0))))</f>
        <v>cha22</v>
      </c>
      <c r="U650" s="193">
        <f t="shared" si="109"/>
        <v>1</v>
      </c>
      <c r="V650" s="148"/>
      <c r="W650" s="148"/>
      <c r="X650" s="148"/>
      <c r="Y650" s="148"/>
      <c r="Z650" s="148"/>
      <c r="AA650" s="148"/>
      <c r="AB650" s="148"/>
      <c r="AC650" s="148"/>
      <c r="AD650" s="148"/>
      <c r="AE650" s="148"/>
      <c r="AF650" s="148"/>
      <c r="AG650" s="148"/>
      <c r="AH650" s="148"/>
      <c r="AI650" s="148"/>
    </row>
    <row r="651" spans="1:35" s="145" customFormat="1" x14ac:dyDescent="0.2">
      <c r="A651" s="160">
        <v>483</v>
      </c>
      <c r="B651" s="144">
        <v>483239171</v>
      </c>
      <c r="C651" s="161" t="s">
        <v>68</v>
      </c>
      <c r="D651" s="144">
        <v>239</v>
      </c>
      <c r="E651" s="144">
        <v>171</v>
      </c>
      <c r="F651" s="161" t="s">
        <v>737</v>
      </c>
      <c r="G651" s="180" t="str">
        <f t="shared" si="110"/>
        <v>yes</v>
      </c>
      <c r="H651" s="181">
        <f t="shared" si="111"/>
        <v>0.16669999999999999</v>
      </c>
      <c r="I651" s="184">
        <v>6</v>
      </c>
      <c r="J651" s="176">
        <v>19</v>
      </c>
      <c r="K651" s="181">
        <f t="shared" ref="K651:K714" si="116">ROUND(I651/J651,4)</f>
        <v>0.31580000000000003</v>
      </c>
      <c r="L651" s="161"/>
      <c r="M651" s="187">
        <f t="shared" si="112"/>
        <v>0.14979999999999999</v>
      </c>
      <c r="N651" s="162">
        <f t="shared" si="113"/>
        <v>0.15640000000000001</v>
      </c>
      <c r="O651" s="188">
        <f t="shared" si="114"/>
        <v>3</v>
      </c>
      <c r="P651" s="161"/>
      <c r="Q651" s="192">
        <f t="shared" ref="Q651:Q714" si="117">(IF($G651="yes",MAX($H651,$K651),IF($O651&gt;=9,MAX($K651,$M651,$N651),$K651)))</f>
        <v>0.31580000000000003</v>
      </c>
      <c r="R651" s="174">
        <f t="shared" ref="R651:R714" si="118">ROUND($J651*$Q651,0)</f>
        <v>6</v>
      </c>
      <c r="S651" s="174">
        <f t="shared" ref="S651:S714" si="119">MAX($R651-$I651,0)</f>
        <v>0</v>
      </c>
      <c r="T651" s="175" t="str">
        <f t="shared" si="115"/>
        <v>cha22</v>
      </c>
      <c r="U651" s="193">
        <f t="shared" ref="U651:U714" si="120">IF($G651="yes",1,IF($O651&gt;=9,2,3))</f>
        <v>1</v>
      </c>
      <c r="V651" s="148"/>
      <c r="W651" s="148"/>
      <c r="X651" s="148"/>
      <c r="Y651" s="148"/>
      <c r="Z651" s="148"/>
      <c r="AA651" s="148"/>
      <c r="AB651" s="148"/>
      <c r="AC651" s="148"/>
      <c r="AD651" s="148"/>
      <c r="AE651" s="148"/>
      <c r="AF651" s="148"/>
      <c r="AG651" s="148"/>
      <c r="AH651" s="148"/>
      <c r="AI651" s="148"/>
    </row>
    <row r="652" spans="1:35" s="145" customFormat="1" x14ac:dyDescent="0.2">
      <c r="A652" s="160">
        <v>483</v>
      </c>
      <c r="B652" s="144">
        <v>483239172</v>
      </c>
      <c r="C652" s="161" t="s">
        <v>68</v>
      </c>
      <c r="D652" s="144">
        <v>239</v>
      </c>
      <c r="E652" s="144">
        <v>172</v>
      </c>
      <c r="F652" s="161" t="s">
        <v>738</v>
      </c>
      <c r="G652" s="180" t="str">
        <f t="shared" si="110"/>
        <v>yes</v>
      </c>
      <c r="H652" s="181">
        <f t="shared" si="111"/>
        <v>0</v>
      </c>
      <c r="I652" s="184">
        <v>2</v>
      </c>
      <c r="J652" s="176">
        <v>3</v>
      </c>
      <c r="K652" s="181">
        <f t="shared" si="116"/>
        <v>0.66669999999999996</v>
      </c>
      <c r="L652" s="161"/>
      <c r="M652" s="187">
        <f t="shared" si="112"/>
        <v>0.3009</v>
      </c>
      <c r="N652" s="162">
        <f t="shared" si="113"/>
        <v>0.3715</v>
      </c>
      <c r="O652" s="188">
        <f t="shared" si="114"/>
        <v>7</v>
      </c>
      <c r="P652" s="161"/>
      <c r="Q652" s="192">
        <f t="shared" si="117"/>
        <v>0.66669999999999996</v>
      </c>
      <c r="R652" s="174">
        <f t="shared" si="118"/>
        <v>2</v>
      </c>
      <c r="S652" s="174">
        <f t="shared" si="119"/>
        <v>0</v>
      </c>
      <c r="T652" s="175" t="str">
        <f t="shared" si="115"/>
        <v>cha22</v>
      </c>
      <c r="U652" s="193">
        <f t="shared" si="120"/>
        <v>1</v>
      </c>
      <c r="V652" s="148"/>
      <c r="W652" s="148"/>
      <c r="X652" s="148"/>
      <c r="Y652" s="148"/>
      <c r="Z652" s="148"/>
      <c r="AA652" s="148"/>
      <c r="AB652" s="148"/>
      <c r="AC652" s="148"/>
      <c r="AD652" s="148"/>
      <c r="AE652" s="148"/>
      <c r="AF652" s="148"/>
      <c r="AG652" s="148"/>
      <c r="AH652" s="148"/>
      <c r="AI652" s="148"/>
    </row>
    <row r="653" spans="1:35" s="145" customFormat="1" x14ac:dyDescent="0.2">
      <c r="A653" s="160">
        <v>483</v>
      </c>
      <c r="B653" s="144">
        <v>483239182</v>
      </c>
      <c r="C653" s="161" t="s">
        <v>68</v>
      </c>
      <c r="D653" s="144">
        <v>239</v>
      </c>
      <c r="E653" s="144">
        <v>182</v>
      </c>
      <c r="F653" s="161" t="s">
        <v>748</v>
      </c>
      <c r="G653" s="180" t="str">
        <f t="shared" si="110"/>
        <v>yes</v>
      </c>
      <c r="H653" s="181">
        <f t="shared" si="111"/>
        <v>0.15790000000000001</v>
      </c>
      <c r="I653" s="184">
        <v>5</v>
      </c>
      <c r="J653" s="176">
        <v>37</v>
      </c>
      <c r="K653" s="181">
        <f t="shared" si="116"/>
        <v>0.1351</v>
      </c>
      <c r="L653" s="161"/>
      <c r="M653" s="187">
        <f t="shared" si="112"/>
        <v>0.34320000000000001</v>
      </c>
      <c r="N653" s="162">
        <f t="shared" si="113"/>
        <v>0.34660000000000002</v>
      </c>
      <c r="O653" s="188">
        <f t="shared" si="114"/>
        <v>6</v>
      </c>
      <c r="P653" s="161"/>
      <c r="Q653" s="192">
        <f t="shared" si="117"/>
        <v>0.15790000000000001</v>
      </c>
      <c r="R653" s="174">
        <f t="shared" si="118"/>
        <v>6</v>
      </c>
      <c r="S653" s="174">
        <f t="shared" si="119"/>
        <v>1</v>
      </c>
      <c r="T653" s="175" t="str">
        <f t="shared" si="115"/>
        <v>cha16</v>
      </c>
      <c r="U653" s="193">
        <f t="shared" si="120"/>
        <v>1</v>
      </c>
      <c r="V653" s="148"/>
      <c r="W653" s="148"/>
      <c r="X653" s="148"/>
      <c r="Y653" s="148"/>
      <c r="Z653" s="148"/>
      <c r="AA653" s="148"/>
      <c r="AB653" s="148"/>
      <c r="AC653" s="148"/>
      <c r="AD653" s="148"/>
      <c r="AE653" s="148"/>
      <c r="AF653" s="148"/>
      <c r="AG653" s="148"/>
      <c r="AH653" s="148"/>
      <c r="AI653" s="148"/>
    </row>
    <row r="654" spans="1:35" s="145" customFormat="1" x14ac:dyDescent="0.2">
      <c r="A654" s="160">
        <v>483</v>
      </c>
      <c r="B654" s="144">
        <v>483239231</v>
      </c>
      <c r="C654" s="161" t="s">
        <v>68</v>
      </c>
      <c r="D654" s="144">
        <v>239</v>
      </c>
      <c r="E654" s="144">
        <v>231</v>
      </c>
      <c r="F654" s="161" t="s">
        <v>797</v>
      </c>
      <c r="G654" s="180" t="str">
        <f t="shared" si="110"/>
        <v>yes</v>
      </c>
      <c r="H654" s="181">
        <f t="shared" si="111"/>
        <v>0.42859999999999998</v>
      </c>
      <c r="I654" s="184">
        <v>3</v>
      </c>
      <c r="J654" s="176">
        <v>15</v>
      </c>
      <c r="K654" s="181">
        <f t="shared" si="116"/>
        <v>0.2</v>
      </c>
      <c r="L654" s="161"/>
      <c r="M654" s="187">
        <f t="shared" si="112"/>
        <v>0.17799999999999999</v>
      </c>
      <c r="N654" s="162">
        <f t="shared" si="113"/>
        <v>0.16639999999999999</v>
      </c>
      <c r="O654" s="188">
        <f t="shared" si="114"/>
        <v>4</v>
      </c>
      <c r="P654" s="161"/>
      <c r="Q654" s="192">
        <f t="shared" si="117"/>
        <v>0.42859999999999998</v>
      </c>
      <c r="R654" s="174">
        <f t="shared" si="118"/>
        <v>6</v>
      </c>
      <c r="S654" s="174">
        <f t="shared" si="119"/>
        <v>3</v>
      </c>
      <c r="T654" s="175" t="str">
        <f t="shared" si="115"/>
        <v>cha16</v>
      </c>
      <c r="U654" s="193">
        <f t="shared" si="120"/>
        <v>1</v>
      </c>
      <c r="V654" s="148"/>
      <c r="W654" s="148"/>
      <c r="X654" s="148"/>
      <c r="Y654" s="148"/>
      <c r="Z654" s="148"/>
      <c r="AA654" s="148"/>
      <c r="AB654" s="148"/>
      <c r="AC654" s="148"/>
      <c r="AD654" s="148"/>
      <c r="AE654" s="148"/>
      <c r="AF654" s="148"/>
      <c r="AG654" s="148"/>
      <c r="AH654" s="148"/>
      <c r="AI654" s="148"/>
    </row>
    <row r="655" spans="1:35" s="145" customFormat="1" x14ac:dyDescent="0.2">
      <c r="A655" s="160">
        <v>483</v>
      </c>
      <c r="B655" s="144">
        <v>483239239</v>
      </c>
      <c r="C655" s="161" t="s">
        <v>68</v>
      </c>
      <c r="D655" s="144">
        <v>239</v>
      </c>
      <c r="E655" s="144">
        <v>239</v>
      </c>
      <c r="F655" s="161" t="s">
        <v>805</v>
      </c>
      <c r="G655" s="180" t="str">
        <f t="shared" si="110"/>
        <v>yes</v>
      </c>
      <c r="H655" s="181">
        <f t="shared" si="111"/>
        <v>0.1222</v>
      </c>
      <c r="I655" s="184">
        <v>61</v>
      </c>
      <c r="J655" s="176">
        <v>350</v>
      </c>
      <c r="K655" s="181">
        <f t="shared" si="116"/>
        <v>0.17430000000000001</v>
      </c>
      <c r="L655" s="161"/>
      <c r="M655" s="187">
        <f t="shared" si="112"/>
        <v>0.31269999999999998</v>
      </c>
      <c r="N655" s="162">
        <f t="shared" si="113"/>
        <v>0.28360000000000002</v>
      </c>
      <c r="O655" s="188">
        <f t="shared" si="114"/>
        <v>6</v>
      </c>
      <c r="P655" s="161"/>
      <c r="Q655" s="192">
        <f t="shared" si="117"/>
        <v>0.17430000000000001</v>
      </c>
      <c r="R655" s="174">
        <f t="shared" si="118"/>
        <v>61</v>
      </c>
      <c r="S655" s="174">
        <f t="shared" si="119"/>
        <v>0</v>
      </c>
      <c r="T655" s="175" t="str">
        <f t="shared" si="115"/>
        <v>cha22</v>
      </c>
      <c r="U655" s="193">
        <f t="shared" si="120"/>
        <v>1</v>
      </c>
      <c r="V655" s="148"/>
      <c r="W655" s="148"/>
      <c r="X655" s="148"/>
      <c r="Y655" s="148"/>
      <c r="Z655" s="148"/>
      <c r="AA655" s="148"/>
      <c r="AB655" s="148"/>
      <c r="AC655" s="148"/>
      <c r="AD655" s="148"/>
      <c r="AE655" s="148"/>
      <c r="AF655" s="148"/>
      <c r="AG655" s="148"/>
      <c r="AH655" s="148"/>
      <c r="AI655" s="148"/>
    </row>
    <row r="656" spans="1:35" s="145" customFormat="1" x14ac:dyDescent="0.2">
      <c r="A656" s="160">
        <v>483</v>
      </c>
      <c r="B656" s="144">
        <v>483239261</v>
      </c>
      <c r="C656" s="161" t="s">
        <v>68</v>
      </c>
      <c r="D656" s="144">
        <v>239</v>
      </c>
      <c r="E656" s="144">
        <v>261</v>
      </c>
      <c r="F656" s="161" t="s">
        <v>827</v>
      </c>
      <c r="G656" s="180" t="str">
        <f t="shared" si="110"/>
        <v>yes</v>
      </c>
      <c r="H656" s="181">
        <f t="shared" si="111"/>
        <v>0</v>
      </c>
      <c r="I656" s="184">
        <v>1</v>
      </c>
      <c r="J656" s="176">
        <v>8</v>
      </c>
      <c r="K656" s="181">
        <f t="shared" si="116"/>
        <v>0.125</v>
      </c>
      <c r="L656" s="161"/>
      <c r="M656" s="187">
        <f t="shared" si="112"/>
        <v>0.16589999999999999</v>
      </c>
      <c r="N656" s="162">
        <f t="shared" si="113"/>
        <v>0.21049999999999999</v>
      </c>
      <c r="O656" s="188">
        <f t="shared" si="114"/>
        <v>4</v>
      </c>
      <c r="P656" s="161"/>
      <c r="Q656" s="192">
        <f t="shared" si="117"/>
        <v>0.125</v>
      </c>
      <c r="R656" s="174">
        <f t="shared" si="118"/>
        <v>1</v>
      </c>
      <c r="S656" s="174">
        <f t="shared" si="119"/>
        <v>0</v>
      </c>
      <c r="T656" s="175" t="str">
        <f t="shared" si="115"/>
        <v>cha22</v>
      </c>
      <c r="U656" s="193">
        <f t="shared" si="120"/>
        <v>1</v>
      </c>
      <c r="V656" s="148"/>
      <c r="W656" s="148"/>
      <c r="X656" s="148"/>
      <c r="Y656" s="148"/>
      <c r="Z656" s="148"/>
      <c r="AA656" s="148"/>
      <c r="AB656" s="148"/>
      <c r="AC656" s="148"/>
      <c r="AD656" s="148"/>
      <c r="AE656" s="148"/>
      <c r="AF656" s="148"/>
      <c r="AG656" s="148"/>
      <c r="AH656" s="148"/>
      <c r="AI656" s="148"/>
    </row>
    <row r="657" spans="1:35" s="145" customFormat="1" x14ac:dyDescent="0.2">
      <c r="A657" s="160">
        <v>483</v>
      </c>
      <c r="B657" s="144">
        <v>483239293</v>
      </c>
      <c r="C657" s="161" t="s">
        <v>68</v>
      </c>
      <c r="D657" s="144">
        <v>239</v>
      </c>
      <c r="E657" s="144">
        <v>293</v>
      </c>
      <c r="F657" s="161" t="s">
        <v>859</v>
      </c>
      <c r="G657" s="180" t="str">
        <f t="shared" si="110"/>
        <v/>
      </c>
      <c r="H657" s="181" t="str">
        <f t="shared" si="111"/>
        <v/>
      </c>
      <c r="I657" s="184">
        <v>0</v>
      </c>
      <c r="J657" s="176">
        <v>1</v>
      </c>
      <c r="K657" s="181">
        <f t="shared" si="116"/>
        <v>0</v>
      </c>
      <c r="L657" s="161"/>
      <c r="M657" s="187">
        <f t="shared" si="112"/>
        <v>0.52780000000000005</v>
      </c>
      <c r="N657" s="162">
        <f t="shared" si="113"/>
        <v>0.52910000000000001</v>
      </c>
      <c r="O657" s="188">
        <f t="shared" si="114"/>
        <v>10</v>
      </c>
      <c r="P657" s="161"/>
      <c r="Q657" s="192">
        <f t="shared" si="117"/>
        <v>0.52910000000000001</v>
      </c>
      <c r="R657" s="174">
        <f t="shared" si="118"/>
        <v>1</v>
      </c>
      <c r="S657" s="174">
        <f t="shared" si="119"/>
        <v>1</v>
      </c>
      <c r="T657" s="175" t="str">
        <f t="shared" si="115"/>
        <v>dist22</v>
      </c>
      <c r="U657" s="193">
        <f t="shared" si="120"/>
        <v>2</v>
      </c>
      <c r="V657" s="148"/>
      <c r="W657" s="148"/>
      <c r="X657" s="148"/>
      <c r="Y657" s="148"/>
      <c r="Z657" s="148"/>
      <c r="AA657" s="148"/>
      <c r="AB657" s="148"/>
      <c r="AC657" s="148"/>
      <c r="AD657" s="148"/>
      <c r="AE657" s="148"/>
      <c r="AF657" s="148"/>
      <c r="AG657" s="148"/>
      <c r="AH657" s="148"/>
      <c r="AI657" s="148"/>
    </row>
    <row r="658" spans="1:35" s="145" customFormat="1" x14ac:dyDescent="0.2">
      <c r="A658" s="160">
        <v>483</v>
      </c>
      <c r="B658" s="144">
        <v>483239310</v>
      </c>
      <c r="C658" s="161" t="s">
        <v>68</v>
      </c>
      <c r="D658" s="144">
        <v>239</v>
      </c>
      <c r="E658" s="144">
        <v>310</v>
      </c>
      <c r="F658" s="161" t="s">
        <v>876</v>
      </c>
      <c r="G658" s="180" t="str">
        <f t="shared" si="110"/>
        <v>yes</v>
      </c>
      <c r="H658" s="181">
        <f t="shared" si="111"/>
        <v>0.10340000000000001</v>
      </c>
      <c r="I658" s="184">
        <v>24</v>
      </c>
      <c r="J658" s="176">
        <v>59</v>
      </c>
      <c r="K658" s="181">
        <f t="shared" si="116"/>
        <v>0.40679999999999999</v>
      </c>
      <c r="L658" s="161"/>
      <c r="M658" s="187">
        <f t="shared" si="112"/>
        <v>0.51049999999999995</v>
      </c>
      <c r="N658" s="162">
        <f t="shared" si="113"/>
        <v>0.54910000000000003</v>
      </c>
      <c r="O658" s="188">
        <f t="shared" si="114"/>
        <v>10</v>
      </c>
      <c r="P658" s="161"/>
      <c r="Q658" s="192">
        <f t="shared" si="117"/>
        <v>0.40679999999999999</v>
      </c>
      <c r="R658" s="174">
        <f t="shared" si="118"/>
        <v>24</v>
      </c>
      <c r="S658" s="174">
        <f t="shared" si="119"/>
        <v>0</v>
      </c>
      <c r="T658" s="175" t="str">
        <f t="shared" si="115"/>
        <v>cha22</v>
      </c>
      <c r="U658" s="193">
        <f t="shared" si="120"/>
        <v>1</v>
      </c>
      <c r="V658" s="148"/>
      <c r="W658" s="148"/>
      <c r="X658" s="148"/>
      <c r="Y658" s="148"/>
      <c r="Z658" s="148"/>
      <c r="AA658" s="148"/>
      <c r="AB658" s="148"/>
      <c r="AC658" s="148"/>
      <c r="AD658" s="148"/>
      <c r="AE658" s="148"/>
      <c r="AF658" s="148"/>
      <c r="AG658" s="148"/>
      <c r="AH658" s="148"/>
      <c r="AI658" s="148"/>
    </row>
    <row r="659" spans="1:35" s="145" customFormat="1" x14ac:dyDescent="0.2">
      <c r="A659" s="160">
        <v>483</v>
      </c>
      <c r="B659" s="144">
        <v>483239336</v>
      </c>
      <c r="C659" s="161" t="s">
        <v>68</v>
      </c>
      <c r="D659" s="144">
        <v>239</v>
      </c>
      <c r="E659" s="144">
        <v>336</v>
      </c>
      <c r="F659" s="161" t="s">
        <v>902</v>
      </c>
      <c r="G659" s="180" t="str">
        <f t="shared" si="110"/>
        <v/>
      </c>
      <c r="H659" s="181" t="str">
        <f t="shared" si="111"/>
        <v/>
      </c>
      <c r="I659" s="184">
        <v>1</v>
      </c>
      <c r="J659" s="176">
        <v>2</v>
      </c>
      <c r="K659" s="181">
        <f t="shared" si="116"/>
        <v>0.5</v>
      </c>
      <c r="L659" s="161"/>
      <c r="M659" s="187">
        <f t="shared" si="112"/>
        <v>0.32319999999999999</v>
      </c>
      <c r="N659" s="162">
        <f t="shared" si="113"/>
        <v>0.35859999999999997</v>
      </c>
      <c r="O659" s="188">
        <f t="shared" si="114"/>
        <v>7</v>
      </c>
      <c r="P659" s="161"/>
      <c r="Q659" s="192">
        <f t="shared" si="117"/>
        <v>0.5</v>
      </c>
      <c r="R659" s="174">
        <f t="shared" si="118"/>
        <v>1</v>
      </c>
      <c r="S659" s="174">
        <f t="shared" si="119"/>
        <v>0</v>
      </c>
      <c r="T659" s="175" t="str">
        <f t="shared" si="115"/>
        <v>cha22</v>
      </c>
      <c r="U659" s="193">
        <f t="shared" si="120"/>
        <v>3</v>
      </c>
      <c r="V659" s="148"/>
      <c r="W659" s="148"/>
      <c r="X659" s="148"/>
      <c r="Y659" s="148"/>
      <c r="Z659" s="148"/>
      <c r="AA659" s="148"/>
      <c r="AB659" s="148"/>
      <c r="AC659" s="148"/>
      <c r="AD659" s="148"/>
      <c r="AE659" s="148"/>
      <c r="AF659" s="148"/>
      <c r="AG659" s="148"/>
      <c r="AH659" s="148"/>
      <c r="AI659" s="148"/>
    </row>
    <row r="660" spans="1:35" s="145" customFormat="1" x14ac:dyDescent="0.2">
      <c r="A660" s="160">
        <v>483</v>
      </c>
      <c r="B660" s="144">
        <v>483239625</v>
      </c>
      <c r="C660" s="161" t="s">
        <v>68</v>
      </c>
      <c r="D660" s="144">
        <v>239</v>
      </c>
      <c r="E660" s="144">
        <v>625</v>
      </c>
      <c r="F660" s="161" t="s">
        <v>928</v>
      </c>
      <c r="G660" s="180" t="str">
        <f t="shared" si="110"/>
        <v>yes</v>
      </c>
      <c r="H660" s="181">
        <f t="shared" si="111"/>
        <v>0</v>
      </c>
      <c r="I660" s="184">
        <v>0</v>
      </c>
      <c r="J660" s="176">
        <v>1</v>
      </c>
      <c r="K660" s="181">
        <f t="shared" si="116"/>
        <v>0</v>
      </c>
      <c r="L660" s="161"/>
      <c r="M660" s="187">
        <f t="shared" si="112"/>
        <v>0.20749999999999999</v>
      </c>
      <c r="N660" s="162">
        <f t="shared" si="113"/>
        <v>0.22220000000000001</v>
      </c>
      <c r="O660" s="188">
        <f t="shared" si="114"/>
        <v>4</v>
      </c>
      <c r="P660" s="161"/>
      <c r="Q660" s="192">
        <f t="shared" si="117"/>
        <v>0</v>
      </c>
      <c r="R660" s="174">
        <f t="shared" si="118"/>
        <v>0</v>
      </c>
      <c r="S660" s="174">
        <f t="shared" si="119"/>
        <v>0</v>
      </c>
      <c r="T660" s="175" t="str">
        <f t="shared" si="115"/>
        <v>cha16</v>
      </c>
      <c r="U660" s="193">
        <f t="shared" si="120"/>
        <v>1</v>
      </c>
      <c r="V660" s="148"/>
      <c r="W660" s="148"/>
      <c r="X660" s="148"/>
      <c r="Y660" s="148"/>
      <c r="Z660" s="148"/>
      <c r="AA660" s="148"/>
      <c r="AB660" s="148"/>
      <c r="AC660" s="148"/>
      <c r="AD660" s="148"/>
      <c r="AE660" s="148"/>
      <c r="AF660" s="148"/>
      <c r="AG660" s="148"/>
      <c r="AH660" s="148"/>
      <c r="AI660" s="148"/>
    </row>
    <row r="661" spans="1:35" s="145" customFormat="1" x14ac:dyDescent="0.2">
      <c r="A661" s="160">
        <v>483</v>
      </c>
      <c r="B661" s="144">
        <v>483239665</v>
      </c>
      <c r="C661" s="161" t="s">
        <v>68</v>
      </c>
      <c r="D661" s="144">
        <v>239</v>
      </c>
      <c r="E661" s="144">
        <v>665</v>
      </c>
      <c r="F661" s="161" t="s">
        <v>936</v>
      </c>
      <c r="G661" s="180" t="str">
        <f t="shared" si="110"/>
        <v>yes</v>
      </c>
      <c r="H661" s="181">
        <f t="shared" si="111"/>
        <v>0.125</v>
      </c>
      <c r="I661" s="184">
        <v>5</v>
      </c>
      <c r="J661" s="176">
        <v>10</v>
      </c>
      <c r="K661" s="181">
        <f t="shared" si="116"/>
        <v>0.5</v>
      </c>
      <c r="L661" s="161"/>
      <c r="M661" s="187">
        <f t="shared" si="112"/>
        <v>0.16739999999999999</v>
      </c>
      <c r="N661" s="162">
        <f t="shared" si="113"/>
        <v>0.20849999999999999</v>
      </c>
      <c r="O661" s="188">
        <f t="shared" si="114"/>
        <v>4</v>
      </c>
      <c r="P661" s="161"/>
      <c r="Q661" s="192">
        <f t="shared" si="117"/>
        <v>0.5</v>
      </c>
      <c r="R661" s="174">
        <f t="shared" si="118"/>
        <v>5</v>
      </c>
      <c r="S661" s="174">
        <f t="shared" si="119"/>
        <v>0</v>
      </c>
      <c r="T661" s="175" t="str">
        <f t="shared" si="115"/>
        <v>cha22</v>
      </c>
      <c r="U661" s="193">
        <f t="shared" si="120"/>
        <v>1</v>
      </c>
      <c r="V661" s="148"/>
      <c r="W661" s="148"/>
      <c r="X661" s="148"/>
      <c r="Y661" s="148"/>
      <c r="Z661" s="148"/>
      <c r="AA661" s="148"/>
      <c r="AB661" s="148"/>
      <c r="AC661" s="148"/>
      <c r="AD661" s="148"/>
      <c r="AE661" s="148"/>
      <c r="AF661" s="148"/>
      <c r="AG661" s="148"/>
      <c r="AH661" s="148"/>
      <c r="AI661" s="148"/>
    </row>
    <row r="662" spans="1:35" s="145" customFormat="1" x14ac:dyDescent="0.2">
      <c r="A662" s="160">
        <v>483</v>
      </c>
      <c r="B662" s="144">
        <v>483239740</v>
      </c>
      <c r="C662" s="161" t="s">
        <v>68</v>
      </c>
      <c r="D662" s="144">
        <v>239</v>
      </c>
      <c r="E662" s="144">
        <v>740</v>
      </c>
      <c r="F662" s="161" t="s">
        <v>957</v>
      </c>
      <c r="G662" s="180" t="str">
        <f t="shared" si="110"/>
        <v>yes</v>
      </c>
      <c r="H662" s="181">
        <f t="shared" si="111"/>
        <v>0</v>
      </c>
      <c r="I662" s="184">
        <v>1</v>
      </c>
      <c r="J662" s="176">
        <v>5</v>
      </c>
      <c r="K662" s="181">
        <f t="shared" si="116"/>
        <v>0.2</v>
      </c>
      <c r="L662" s="161"/>
      <c r="M662" s="187">
        <f t="shared" si="112"/>
        <v>0.1525</v>
      </c>
      <c r="N662" s="162">
        <f t="shared" si="113"/>
        <v>0.1867</v>
      </c>
      <c r="O662" s="188">
        <f t="shared" si="114"/>
        <v>3</v>
      </c>
      <c r="P662" s="161"/>
      <c r="Q662" s="192">
        <f t="shared" si="117"/>
        <v>0.2</v>
      </c>
      <c r="R662" s="174">
        <f t="shared" si="118"/>
        <v>1</v>
      </c>
      <c r="S662" s="174">
        <f t="shared" si="119"/>
        <v>0</v>
      </c>
      <c r="T662" s="175" t="str">
        <f t="shared" si="115"/>
        <v>cha22</v>
      </c>
      <c r="U662" s="193">
        <f t="shared" si="120"/>
        <v>1</v>
      </c>
      <c r="V662" s="148"/>
      <c r="W662" s="148"/>
      <c r="X662" s="148"/>
      <c r="Y662" s="148"/>
      <c r="Z662" s="148"/>
      <c r="AA662" s="148"/>
      <c r="AB662" s="148"/>
      <c r="AC662" s="148"/>
      <c r="AD662" s="148"/>
      <c r="AE662" s="148"/>
      <c r="AF662" s="148"/>
      <c r="AG662" s="148"/>
      <c r="AH662" s="148"/>
      <c r="AI662" s="148"/>
    </row>
    <row r="663" spans="1:35" s="145" customFormat="1" x14ac:dyDescent="0.2">
      <c r="A663" s="160">
        <v>483</v>
      </c>
      <c r="B663" s="144">
        <v>483239760</v>
      </c>
      <c r="C663" s="161" t="s">
        <v>68</v>
      </c>
      <c r="D663" s="144">
        <v>239</v>
      </c>
      <c r="E663" s="144">
        <v>760</v>
      </c>
      <c r="F663" s="161" t="s">
        <v>962</v>
      </c>
      <c r="G663" s="180" t="str">
        <f t="shared" si="110"/>
        <v>yes</v>
      </c>
      <c r="H663" s="181">
        <f t="shared" si="111"/>
        <v>0.10340000000000001</v>
      </c>
      <c r="I663" s="184">
        <v>5</v>
      </c>
      <c r="J663" s="176">
        <v>49</v>
      </c>
      <c r="K663" s="181">
        <f t="shared" si="116"/>
        <v>0.10199999999999999</v>
      </c>
      <c r="L663" s="161"/>
      <c r="M663" s="187">
        <f t="shared" si="112"/>
        <v>0.16639999999999999</v>
      </c>
      <c r="N663" s="162">
        <f t="shared" si="113"/>
        <v>0.21340000000000001</v>
      </c>
      <c r="O663" s="188">
        <f t="shared" si="114"/>
        <v>4</v>
      </c>
      <c r="P663" s="161"/>
      <c r="Q663" s="192">
        <f t="shared" si="117"/>
        <v>0.10340000000000001</v>
      </c>
      <c r="R663" s="174">
        <f t="shared" si="118"/>
        <v>5</v>
      </c>
      <c r="S663" s="174">
        <f t="shared" si="119"/>
        <v>0</v>
      </c>
      <c r="T663" s="175" t="str">
        <f t="shared" si="115"/>
        <v>cha16</v>
      </c>
      <c r="U663" s="193">
        <f t="shared" si="120"/>
        <v>1</v>
      </c>
      <c r="V663" s="148"/>
      <c r="W663" s="148"/>
      <c r="X663" s="148"/>
      <c r="Y663" s="148"/>
      <c r="Z663" s="148"/>
      <c r="AA663" s="148"/>
      <c r="AB663" s="148"/>
      <c r="AC663" s="148"/>
      <c r="AD663" s="148"/>
      <c r="AE663" s="148"/>
      <c r="AF663" s="148"/>
      <c r="AG663" s="148"/>
      <c r="AH663" s="148"/>
      <c r="AI663" s="148"/>
    </row>
    <row r="664" spans="1:35" s="145" customFormat="1" x14ac:dyDescent="0.2">
      <c r="A664" s="160">
        <v>483</v>
      </c>
      <c r="B664" s="144">
        <v>483239780</v>
      </c>
      <c r="C664" s="161" t="s">
        <v>68</v>
      </c>
      <c r="D664" s="144">
        <v>239</v>
      </c>
      <c r="E664" s="144">
        <v>780</v>
      </c>
      <c r="F664" s="161" t="s">
        <v>968</v>
      </c>
      <c r="G664" s="180" t="str">
        <f t="shared" si="110"/>
        <v/>
      </c>
      <c r="H664" s="181" t="str">
        <f t="shared" si="111"/>
        <v/>
      </c>
      <c r="I664" s="184">
        <v>0</v>
      </c>
      <c r="J664" s="176">
        <v>2</v>
      </c>
      <c r="K664" s="181">
        <f t="shared" si="116"/>
        <v>0</v>
      </c>
      <c r="L664" s="161"/>
      <c r="M664" s="187">
        <f t="shared" si="112"/>
        <v>0.2576</v>
      </c>
      <c r="N664" s="162">
        <f t="shared" si="113"/>
        <v>0.25230000000000002</v>
      </c>
      <c r="O664" s="188">
        <f t="shared" si="114"/>
        <v>5</v>
      </c>
      <c r="P664" s="161"/>
      <c r="Q664" s="192">
        <f t="shared" si="117"/>
        <v>0</v>
      </c>
      <c r="R664" s="174">
        <f t="shared" si="118"/>
        <v>0</v>
      </c>
      <c r="S664" s="174">
        <f t="shared" si="119"/>
        <v>0</v>
      </c>
      <c r="T664" s="175" t="str">
        <f t="shared" si="115"/>
        <v>cha22</v>
      </c>
      <c r="U664" s="193">
        <f t="shared" si="120"/>
        <v>3</v>
      </c>
      <c r="V664" s="148"/>
      <c r="W664" s="148"/>
      <c r="X664" s="148"/>
      <c r="Y664" s="148"/>
      <c r="Z664" s="148"/>
      <c r="AA664" s="148"/>
      <c r="AB664" s="148"/>
      <c r="AC664" s="148"/>
      <c r="AD664" s="148"/>
      <c r="AE664" s="148"/>
      <c r="AF664" s="148"/>
      <c r="AG664" s="148"/>
      <c r="AH664" s="148"/>
      <c r="AI664" s="148"/>
    </row>
    <row r="665" spans="1:35" s="145" customFormat="1" x14ac:dyDescent="0.2">
      <c r="A665" s="160">
        <v>484</v>
      </c>
      <c r="B665" s="144">
        <v>484035016</v>
      </c>
      <c r="C665" s="161" t="s">
        <v>69</v>
      </c>
      <c r="D665" s="144">
        <v>35</v>
      </c>
      <c r="E665" s="144">
        <v>16</v>
      </c>
      <c r="F665" s="161" t="s">
        <v>579</v>
      </c>
      <c r="G665" s="180" t="str">
        <f t="shared" si="110"/>
        <v/>
      </c>
      <c r="H665" s="181" t="str">
        <f t="shared" si="111"/>
        <v/>
      </c>
      <c r="I665" s="184">
        <v>1</v>
      </c>
      <c r="J665" s="176">
        <v>1</v>
      </c>
      <c r="K665" s="181">
        <f t="shared" si="116"/>
        <v>1</v>
      </c>
      <c r="L665" s="161"/>
      <c r="M665" s="187">
        <f t="shared" si="112"/>
        <v>0.3679</v>
      </c>
      <c r="N665" s="162">
        <f t="shared" si="113"/>
        <v>0.3453</v>
      </c>
      <c r="O665" s="188">
        <f t="shared" si="114"/>
        <v>7</v>
      </c>
      <c r="P665" s="161"/>
      <c r="Q665" s="192">
        <f t="shared" si="117"/>
        <v>1</v>
      </c>
      <c r="R665" s="174">
        <f t="shared" si="118"/>
        <v>1</v>
      </c>
      <c r="S665" s="174">
        <f t="shared" si="119"/>
        <v>0</v>
      </c>
      <c r="T665" s="175" t="str">
        <f t="shared" si="115"/>
        <v>cha22</v>
      </c>
      <c r="U665" s="193">
        <f t="shared" si="120"/>
        <v>3</v>
      </c>
      <c r="V665" s="148"/>
      <c r="W665" s="148"/>
      <c r="X665" s="148"/>
      <c r="Y665" s="148"/>
      <c r="Z665" s="148"/>
      <c r="AA665" s="148"/>
      <c r="AB665" s="148"/>
      <c r="AC665" s="148"/>
      <c r="AD665" s="148"/>
      <c r="AE665" s="148"/>
      <c r="AF665" s="148"/>
      <c r="AG665" s="148"/>
      <c r="AH665" s="148"/>
      <c r="AI665" s="148"/>
    </row>
    <row r="666" spans="1:35" s="145" customFormat="1" x14ac:dyDescent="0.2">
      <c r="A666" s="160">
        <v>484</v>
      </c>
      <c r="B666" s="144">
        <v>484035035</v>
      </c>
      <c r="C666" s="161" t="s">
        <v>69</v>
      </c>
      <c r="D666" s="144">
        <v>35</v>
      </c>
      <c r="E666" s="144">
        <v>35</v>
      </c>
      <c r="F666" s="161" t="s">
        <v>600</v>
      </c>
      <c r="G666" s="180" t="str">
        <f t="shared" si="110"/>
        <v>yes</v>
      </c>
      <c r="H666" s="181">
        <f t="shared" si="111"/>
        <v>0.77929999999999999</v>
      </c>
      <c r="I666" s="184">
        <v>1176</v>
      </c>
      <c r="J666" s="176">
        <v>1554</v>
      </c>
      <c r="K666" s="181">
        <f t="shared" si="116"/>
        <v>0.75680000000000003</v>
      </c>
      <c r="L666" s="161"/>
      <c r="M666" s="187">
        <f t="shared" si="112"/>
        <v>0.77190000000000003</v>
      </c>
      <c r="N666" s="162">
        <f t="shared" si="113"/>
        <v>0.66790000000000005</v>
      </c>
      <c r="O666" s="188">
        <f t="shared" si="114"/>
        <v>11</v>
      </c>
      <c r="P666" s="161"/>
      <c r="Q666" s="192">
        <f t="shared" si="117"/>
        <v>0.77929999999999999</v>
      </c>
      <c r="R666" s="174">
        <f t="shared" si="118"/>
        <v>1211</v>
      </c>
      <c r="S666" s="174">
        <f t="shared" si="119"/>
        <v>35</v>
      </c>
      <c r="T666" s="175" t="str">
        <f t="shared" si="115"/>
        <v>cha16</v>
      </c>
      <c r="U666" s="193">
        <f t="shared" si="120"/>
        <v>1</v>
      </c>
      <c r="V666" s="148"/>
      <c r="W666" s="148"/>
      <c r="X666" s="148"/>
      <c r="Y666" s="148"/>
      <c r="Z666" s="148"/>
      <c r="AA666" s="148"/>
      <c r="AB666" s="148"/>
      <c r="AC666" s="148"/>
      <c r="AD666" s="148"/>
      <c r="AE666" s="148"/>
      <c r="AF666" s="148"/>
      <c r="AG666" s="148"/>
      <c r="AH666" s="148"/>
      <c r="AI666" s="148"/>
    </row>
    <row r="667" spans="1:35" s="145" customFormat="1" x14ac:dyDescent="0.2">
      <c r="A667" s="160">
        <v>484</v>
      </c>
      <c r="B667" s="144">
        <v>484035044</v>
      </c>
      <c r="C667" s="161" t="s">
        <v>69</v>
      </c>
      <c r="D667" s="144">
        <v>35</v>
      </c>
      <c r="E667" s="144">
        <v>44</v>
      </c>
      <c r="F667" s="161" t="s">
        <v>609</v>
      </c>
      <c r="G667" s="180" t="str">
        <f t="shared" si="110"/>
        <v/>
      </c>
      <c r="H667" s="181" t="str">
        <f t="shared" si="111"/>
        <v/>
      </c>
      <c r="I667" s="184">
        <v>0</v>
      </c>
      <c r="J667" s="176">
        <v>2</v>
      </c>
      <c r="K667" s="181">
        <f t="shared" si="116"/>
        <v>0</v>
      </c>
      <c r="L667" s="161"/>
      <c r="M667" s="187">
        <f t="shared" si="112"/>
        <v>0.81100000000000005</v>
      </c>
      <c r="N667" s="162">
        <f t="shared" si="113"/>
        <v>0.67620000000000002</v>
      </c>
      <c r="O667" s="188">
        <f t="shared" si="114"/>
        <v>12</v>
      </c>
      <c r="P667" s="161"/>
      <c r="Q667" s="192">
        <f t="shared" si="117"/>
        <v>0.81100000000000005</v>
      </c>
      <c r="R667" s="174">
        <f t="shared" si="118"/>
        <v>2</v>
      </c>
      <c r="S667" s="174">
        <f t="shared" si="119"/>
        <v>2</v>
      </c>
      <c r="T667" s="175" t="str">
        <f t="shared" si="115"/>
        <v>dist16</v>
      </c>
      <c r="U667" s="193">
        <f t="shared" si="120"/>
        <v>2</v>
      </c>
      <c r="V667" s="148"/>
      <c r="W667" s="148"/>
      <c r="X667" s="148"/>
      <c r="Y667" s="148"/>
      <c r="Z667" s="148"/>
      <c r="AA667" s="148"/>
      <c r="AB667" s="148"/>
      <c r="AC667" s="148"/>
      <c r="AD667" s="148"/>
      <c r="AE667" s="148"/>
      <c r="AF667" s="148"/>
      <c r="AG667" s="148"/>
      <c r="AH667" s="148"/>
      <c r="AI667" s="148"/>
    </row>
    <row r="668" spans="1:35" s="145" customFormat="1" x14ac:dyDescent="0.2">
      <c r="A668" s="160">
        <v>484</v>
      </c>
      <c r="B668" s="144">
        <v>484035046</v>
      </c>
      <c r="C668" s="161" t="s">
        <v>69</v>
      </c>
      <c r="D668" s="144">
        <v>35</v>
      </c>
      <c r="E668" s="144">
        <v>46</v>
      </c>
      <c r="F668" s="161" t="s">
        <v>611</v>
      </c>
      <c r="G668" s="180" t="str">
        <f t="shared" si="110"/>
        <v/>
      </c>
      <c r="H668" s="181" t="str">
        <f t="shared" si="111"/>
        <v/>
      </c>
      <c r="I668" s="184">
        <v>0</v>
      </c>
      <c r="J668" s="176">
        <v>1</v>
      </c>
      <c r="K668" s="181">
        <f t="shared" si="116"/>
        <v>0</v>
      </c>
      <c r="L668" s="161"/>
      <c r="M668" s="187">
        <f t="shared" si="112"/>
        <v>0.1077</v>
      </c>
      <c r="N668" s="162">
        <f t="shared" si="113"/>
        <v>0.1191</v>
      </c>
      <c r="O668" s="188">
        <f t="shared" si="114"/>
        <v>2</v>
      </c>
      <c r="P668" s="161"/>
      <c r="Q668" s="192">
        <f t="shared" si="117"/>
        <v>0</v>
      </c>
      <c r="R668" s="174">
        <f t="shared" si="118"/>
        <v>0</v>
      </c>
      <c r="S668" s="174">
        <f t="shared" si="119"/>
        <v>0</v>
      </c>
      <c r="T668" s="175" t="str">
        <f t="shared" si="115"/>
        <v>cha22</v>
      </c>
      <c r="U668" s="193">
        <f t="shared" si="120"/>
        <v>3</v>
      </c>
      <c r="V668" s="148"/>
      <c r="W668" s="148"/>
      <c r="X668" s="148"/>
      <c r="Y668" s="148"/>
      <c r="Z668" s="148"/>
      <c r="AA668" s="148"/>
      <c r="AB668" s="148"/>
      <c r="AC668" s="148"/>
      <c r="AD668" s="148"/>
      <c r="AE668" s="148"/>
      <c r="AF668" s="148"/>
      <c r="AG668" s="148"/>
      <c r="AH668" s="148"/>
      <c r="AI668" s="148"/>
    </row>
    <row r="669" spans="1:35" s="145" customFormat="1" x14ac:dyDescent="0.2">
      <c r="A669" s="160">
        <v>484</v>
      </c>
      <c r="B669" s="144">
        <v>484035050</v>
      </c>
      <c r="C669" s="161" t="s">
        <v>69</v>
      </c>
      <c r="D669" s="144">
        <v>35</v>
      </c>
      <c r="E669" s="144">
        <v>50</v>
      </c>
      <c r="F669" s="161" t="s">
        <v>615</v>
      </c>
      <c r="G669" s="180" t="str">
        <f t="shared" si="110"/>
        <v/>
      </c>
      <c r="H669" s="181" t="str">
        <f t="shared" si="111"/>
        <v/>
      </c>
      <c r="I669" s="184">
        <v>1</v>
      </c>
      <c r="J669" s="176">
        <v>1</v>
      </c>
      <c r="K669" s="181">
        <f t="shared" si="116"/>
        <v>1</v>
      </c>
      <c r="L669" s="161"/>
      <c r="M669" s="187">
        <f t="shared" si="112"/>
        <v>0.1734</v>
      </c>
      <c r="N669" s="162">
        <f t="shared" si="113"/>
        <v>0.18679999999999999</v>
      </c>
      <c r="O669" s="188">
        <f t="shared" si="114"/>
        <v>4</v>
      </c>
      <c r="P669" s="161"/>
      <c r="Q669" s="192">
        <f t="shared" si="117"/>
        <v>1</v>
      </c>
      <c r="R669" s="174">
        <f t="shared" si="118"/>
        <v>1</v>
      </c>
      <c r="S669" s="174">
        <f t="shared" si="119"/>
        <v>0</v>
      </c>
      <c r="T669" s="175" t="str">
        <f t="shared" si="115"/>
        <v>cha22</v>
      </c>
      <c r="U669" s="193">
        <f t="shared" si="120"/>
        <v>3</v>
      </c>
      <c r="V669" s="148"/>
      <c r="W669" s="148"/>
      <c r="X669" s="148"/>
      <c r="Y669" s="148"/>
      <c r="Z669" s="148"/>
      <c r="AA669" s="148"/>
      <c r="AB669" s="148"/>
      <c r="AC669" s="148"/>
      <c r="AD669" s="148"/>
      <c r="AE669" s="148"/>
      <c r="AF669" s="148"/>
      <c r="AG669" s="148"/>
      <c r="AH669" s="148"/>
      <c r="AI669" s="148"/>
    </row>
    <row r="670" spans="1:35" s="145" customFormat="1" x14ac:dyDescent="0.2">
      <c r="A670" s="160">
        <v>484</v>
      </c>
      <c r="B670" s="144">
        <v>484035073</v>
      </c>
      <c r="C670" s="161" t="s">
        <v>69</v>
      </c>
      <c r="D670" s="144">
        <v>35</v>
      </c>
      <c r="E670" s="144">
        <v>73</v>
      </c>
      <c r="F670" s="161" t="s">
        <v>639</v>
      </c>
      <c r="G670" s="180" t="str">
        <f t="shared" si="110"/>
        <v/>
      </c>
      <c r="H670" s="181" t="str">
        <f t="shared" si="111"/>
        <v/>
      </c>
      <c r="I670" s="184">
        <v>0</v>
      </c>
      <c r="J670" s="176">
        <v>1</v>
      </c>
      <c r="K670" s="181">
        <f t="shared" si="116"/>
        <v>0</v>
      </c>
      <c r="L670" s="161"/>
      <c r="M670" s="187">
        <f t="shared" si="112"/>
        <v>0.28010000000000002</v>
      </c>
      <c r="N670" s="162">
        <f t="shared" si="113"/>
        <v>0.27179999999999999</v>
      </c>
      <c r="O670" s="188">
        <f t="shared" si="114"/>
        <v>5</v>
      </c>
      <c r="P670" s="161"/>
      <c r="Q670" s="192">
        <f t="shared" si="117"/>
        <v>0</v>
      </c>
      <c r="R670" s="174">
        <f t="shared" si="118"/>
        <v>0</v>
      </c>
      <c r="S670" s="174">
        <f t="shared" si="119"/>
        <v>0</v>
      </c>
      <c r="T670" s="175" t="str">
        <f t="shared" si="115"/>
        <v>cha22</v>
      </c>
      <c r="U670" s="193">
        <f t="shared" si="120"/>
        <v>3</v>
      </c>
      <c r="V670" s="148"/>
      <c r="W670" s="148"/>
      <c r="X670" s="148"/>
      <c r="Y670" s="148"/>
      <c r="Z670" s="148"/>
      <c r="AA670" s="148"/>
      <c r="AB670" s="148"/>
      <c r="AC670" s="148"/>
      <c r="AD670" s="148"/>
      <c r="AE670" s="148"/>
      <c r="AF670" s="148"/>
      <c r="AG670" s="148"/>
      <c r="AH670" s="148"/>
      <c r="AI670" s="148"/>
    </row>
    <row r="671" spans="1:35" s="145" customFormat="1" x14ac:dyDescent="0.2">
      <c r="A671" s="160">
        <v>484</v>
      </c>
      <c r="B671" s="144">
        <v>484035093</v>
      </c>
      <c r="C671" s="161" t="s">
        <v>69</v>
      </c>
      <c r="D671" s="144">
        <v>35</v>
      </c>
      <c r="E671" s="144">
        <v>93</v>
      </c>
      <c r="F671" s="161" t="s">
        <v>659</v>
      </c>
      <c r="G671" s="180" t="str">
        <f t="shared" si="110"/>
        <v/>
      </c>
      <c r="H671" s="181" t="str">
        <f t="shared" si="111"/>
        <v/>
      </c>
      <c r="I671" s="184">
        <v>1</v>
      </c>
      <c r="J671" s="176">
        <v>1</v>
      </c>
      <c r="K671" s="181">
        <f t="shared" si="116"/>
        <v>1</v>
      </c>
      <c r="L671" s="161"/>
      <c r="M671" s="187">
        <f t="shared" si="112"/>
        <v>0.77800000000000002</v>
      </c>
      <c r="N671" s="162">
        <f t="shared" si="113"/>
        <v>0.63639999999999997</v>
      </c>
      <c r="O671" s="188">
        <f t="shared" si="114"/>
        <v>11</v>
      </c>
      <c r="P671" s="161"/>
      <c r="Q671" s="192">
        <f t="shared" si="117"/>
        <v>1</v>
      </c>
      <c r="R671" s="174">
        <f t="shared" si="118"/>
        <v>1</v>
      </c>
      <c r="S671" s="174">
        <f t="shared" si="119"/>
        <v>0</v>
      </c>
      <c r="T671" s="175" t="str">
        <f t="shared" si="115"/>
        <v>cha22</v>
      </c>
      <c r="U671" s="193">
        <f t="shared" si="120"/>
        <v>2</v>
      </c>
      <c r="V671" s="148"/>
      <c r="W671" s="148"/>
      <c r="X671" s="148"/>
      <c r="Y671" s="148"/>
      <c r="Z671" s="148"/>
      <c r="AA671" s="148"/>
      <c r="AB671" s="148"/>
      <c r="AC671" s="148"/>
      <c r="AD671" s="148"/>
      <c r="AE671" s="148"/>
      <c r="AF671" s="148"/>
      <c r="AG671" s="148"/>
      <c r="AH671" s="148"/>
      <c r="AI671" s="148"/>
    </row>
    <row r="672" spans="1:35" s="145" customFormat="1" x14ac:dyDescent="0.2">
      <c r="A672" s="160">
        <v>484</v>
      </c>
      <c r="B672" s="144">
        <v>484035095</v>
      </c>
      <c r="C672" s="161" t="s">
        <v>69</v>
      </c>
      <c r="D672" s="144">
        <v>35</v>
      </c>
      <c r="E672" s="144">
        <v>95</v>
      </c>
      <c r="F672" s="161" t="s">
        <v>661</v>
      </c>
      <c r="G672" s="180" t="str">
        <f t="shared" si="110"/>
        <v/>
      </c>
      <c r="H672" s="181" t="str">
        <f t="shared" si="111"/>
        <v/>
      </c>
      <c r="I672" s="184">
        <v>2</v>
      </c>
      <c r="J672" s="176">
        <v>2</v>
      </c>
      <c r="K672" s="181">
        <f t="shared" si="116"/>
        <v>1</v>
      </c>
      <c r="L672" s="161"/>
      <c r="M672" s="187">
        <f t="shared" si="112"/>
        <v>0.77070000000000005</v>
      </c>
      <c r="N672" s="162">
        <f t="shared" si="113"/>
        <v>0.73340000000000005</v>
      </c>
      <c r="O672" s="188">
        <f t="shared" si="114"/>
        <v>11</v>
      </c>
      <c r="P672" s="161"/>
      <c r="Q672" s="192">
        <f t="shared" si="117"/>
        <v>1</v>
      </c>
      <c r="R672" s="174">
        <f t="shared" si="118"/>
        <v>2</v>
      </c>
      <c r="S672" s="174">
        <f t="shared" si="119"/>
        <v>0</v>
      </c>
      <c r="T672" s="175" t="str">
        <f t="shared" si="115"/>
        <v>cha22</v>
      </c>
      <c r="U672" s="193">
        <f t="shared" si="120"/>
        <v>2</v>
      </c>
      <c r="V672" s="148"/>
      <c r="W672" s="148"/>
      <c r="X672" s="148"/>
      <c r="Y672" s="148"/>
      <c r="Z672" s="148"/>
      <c r="AA672" s="148"/>
      <c r="AB672" s="148"/>
      <c r="AC672" s="148"/>
      <c r="AD672" s="148"/>
      <c r="AE672" s="148"/>
      <c r="AF672" s="148"/>
      <c r="AG672" s="148"/>
      <c r="AH672" s="148"/>
      <c r="AI672" s="148"/>
    </row>
    <row r="673" spans="1:35" s="145" customFormat="1" x14ac:dyDescent="0.2">
      <c r="A673" s="160">
        <v>484</v>
      </c>
      <c r="B673" s="144">
        <v>484035131</v>
      </c>
      <c r="C673" s="161" t="s">
        <v>69</v>
      </c>
      <c r="D673" s="144">
        <v>35</v>
      </c>
      <c r="E673" s="144">
        <v>131</v>
      </c>
      <c r="F673" s="161" t="s">
        <v>696</v>
      </c>
      <c r="G673" s="180" t="str">
        <f t="shared" si="110"/>
        <v/>
      </c>
      <c r="H673" s="181" t="str">
        <f t="shared" si="111"/>
        <v/>
      </c>
      <c r="I673" s="184">
        <v>1</v>
      </c>
      <c r="J673" s="176">
        <v>1</v>
      </c>
      <c r="K673" s="181">
        <f t="shared" si="116"/>
        <v>1</v>
      </c>
      <c r="L673" s="161"/>
      <c r="M673" s="187">
        <f t="shared" si="112"/>
        <v>6.6799999999999998E-2</v>
      </c>
      <c r="N673" s="162">
        <f t="shared" si="113"/>
        <v>7.22E-2</v>
      </c>
      <c r="O673" s="188">
        <f t="shared" si="114"/>
        <v>2</v>
      </c>
      <c r="P673" s="161"/>
      <c r="Q673" s="192">
        <f t="shared" si="117"/>
        <v>1</v>
      </c>
      <c r="R673" s="174">
        <f t="shared" si="118"/>
        <v>1</v>
      </c>
      <c r="S673" s="174">
        <f t="shared" si="119"/>
        <v>0</v>
      </c>
      <c r="T673" s="175" t="str">
        <f t="shared" si="115"/>
        <v>cha22</v>
      </c>
      <c r="U673" s="193">
        <f t="shared" si="120"/>
        <v>3</v>
      </c>
      <c r="V673" s="148"/>
      <c r="W673" s="148"/>
      <c r="X673" s="148"/>
      <c r="Y673" s="148"/>
      <c r="Z673" s="148"/>
      <c r="AA673" s="148"/>
      <c r="AB673" s="148"/>
      <c r="AC673" s="148"/>
      <c r="AD673" s="148"/>
      <c r="AE673" s="148"/>
      <c r="AF673" s="148"/>
      <c r="AG673" s="148"/>
      <c r="AH673" s="148"/>
      <c r="AI673" s="148"/>
    </row>
    <row r="674" spans="1:35" s="145" customFormat="1" x14ac:dyDescent="0.2">
      <c r="A674" s="160">
        <v>484</v>
      </c>
      <c r="B674" s="144">
        <v>484035167</v>
      </c>
      <c r="C674" s="161" t="s">
        <v>69</v>
      </c>
      <c r="D674" s="144">
        <v>35</v>
      </c>
      <c r="E674" s="144">
        <v>167</v>
      </c>
      <c r="F674" s="161" t="s">
        <v>733</v>
      </c>
      <c r="G674" s="180" t="str">
        <f t="shared" si="110"/>
        <v/>
      </c>
      <c r="H674" s="181" t="str">
        <f t="shared" si="111"/>
        <v/>
      </c>
      <c r="I674" s="184">
        <v>0</v>
      </c>
      <c r="J674" s="176">
        <v>1</v>
      </c>
      <c r="K674" s="181">
        <f t="shared" si="116"/>
        <v>0</v>
      </c>
      <c r="L674" s="161"/>
      <c r="M674" s="187">
        <f t="shared" si="112"/>
        <v>0.14410000000000001</v>
      </c>
      <c r="N674" s="162">
        <f t="shared" si="113"/>
        <v>0.1842</v>
      </c>
      <c r="O674" s="188">
        <f t="shared" si="114"/>
        <v>4</v>
      </c>
      <c r="P674" s="161"/>
      <c r="Q674" s="192">
        <f t="shared" si="117"/>
        <v>0</v>
      </c>
      <c r="R674" s="174">
        <f t="shared" si="118"/>
        <v>0</v>
      </c>
      <c r="S674" s="174">
        <f t="shared" si="119"/>
        <v>0</v>
      </c>
      <c r="T674" s="175" t="str">
        <f t="shared" si="115"/>
        <v>cha22</v>
      </c>
      <c r="U674" s="193">
        <f t="shared" si="120"/>
        <v>3</v>
      </c>
      <c r="V674" s="148"/>
      <c r="W674" s="148"/>
      <c r="X674" s="148"/>
      <c r="Y674" s="148"/>
      <c r="Z674" s="148"/>
      <c r="AA674" s="148"/>
      <c r="AB674" s="148"/>
      <c r="AC674" s="148"/>
      <c r="AD674" s="148"/>
      <c r="AE674" s="148"/>
      <c r="AF674" s="148"/>
      <c r="AG674" s="148"/>
      <c r="AH674" s="148"/>
      <c r="AI674" s="148"/>
    </row>
    <row r="675" spans="1:35" s="145" customFormat="1" x14ac:dyDescent="0.2">
      <c r="A675" s="160">
        <v>484</v>
      </c>
      <c r="B675" s="144">
        <v>484035185</v>
      </c>
      <c r="C675" s="161" t="s">
        <v>69</v>
      </c>
      <c r="D675" s="144">
        <v>35</v>
      </c>
      <c r="E675" s="144">
        <v>185</v>
      </c>
      <c r="F675" s="161" t="s">
        <v>751</v>
      </c>
      <c r="G675" s="180" t="str">
        <f t="shared" si="110"/>
        <v/>
      </c>
      <c r="H675" s="181" t="str">
        <f t="shared" si="111"/>
        <v/>
      </c>
      <c r="I675" s="184">
        <v>0</v>
      </c>
      <c r="J675" s="176">
        <v>1</v>
      </c>
      <c r="K675" s="181">
        <f t="shared" si="116"/>
        <v>0</v>
      </c>
      <c r="L675" s="161"/>
      <c r="M675" s="187">
        <f t="shared" si="112"/>
        <v>0.3281</v>
      </c>
      <c r="N675" s="162">
        <f t="shared" si="113"/>
        <v>0.47760000000000002</v>
      </c>
      <c r="O675" s="188">
        <f t="shared" si="114"/>
        <v>9</v>
      </c>
      <c r="P675" s="161"/>
      <c r="Q675" s="192">
        <f t="shared" si="117"/>
        <v>0.47760000000000002</v>
      </c>
      <c r="R675" s="174">
        <f t="shared" si="118"/>
        <v>0</v>
      </c>
      <c r="S675" s="174">
        <f t="shared" si="119"/>
        <v>0</v>
      </c>
      <c r="T675" s="175" t="str">
        <f t="shared" si="115"/>
        <v>dist22</v>
      </c>
      <c r="U675" s="193">
        <f t="shared" si="120"/>
        <v>2</v>
      </c>
      <c r="V675" s="148"/>
      <c r="W675" s="148"/>
      <c r="X675" s="148"/>
      <c r="Y675" s="148"/>
      <c r="Z675" s="148"/>
      <c r="AA675" s="148"/>
      <c r="AB675" s="148"/>
      <c r="AC675" s="148"/>
      <c r="AD675" s="148"/>
      <c r="AE675" s="148"/>
      <c r="AF675" s="148"/>
      <c r="AG675" s="148"/>
      <c r="AH675" s="148"/>
      <c r="AI675" s="148"/>
    </row>
    <row r="676" spans="1:35" s="145" customFormat="1" x14ac:dyDescent="0.2">
      <c r="A676" s="160">
        <v>484</v>
      </c>
      <c r="B676" s="144">
        <v>484035207</v>
      </c>
      <c r="C676" s="161" t="s">
        <v>69</v>
      </c>
      <c r="D676" s="144">
        <v>35</v>
      </c>
      <c r="E676" s="144">
        <v>207</v>
      </c>
      <c r="F676" s="161" t="s">
        <v>773</v>
      </c>
      <c r="G676" s="180" t="str">
        <f t="shared" si="110"/>
        <v/>
      </c>
      <c r="H676" s="181" t="str">
        <f t="shared" si="111"/>
        <v/>
      </c>
      <c r="I676" s="184">
        <v>1</v>
      </c>
      <c r="J676" s="176">
        <v>1</v>
      </c>
      <c r="K676" s="181">
        <f t="shared" si="116"/>
        <v>1</v>
      </c>
      <c r="L676" s="161"/>
      <c r="M676" s="187">
        <f t="shared" si="112"/>
        <v>0.12820000000000001</v>
      </c>
      <c r="N676" s="162">
        <f t="shared" si="113"/>
        <v>0.11609999999999999</v>
      </c>
      <c r="O676" s="188">
        <f t="shared" si="114"/>
        <v>3</v>
      </c>
      <c r="P676" s="161"/>
      <c r="Q676" s="192">
        <f t="shared" si="117"/>
        <v>1</v>
      </c>
      <c r="R676" s="174">
        <f t="shared" si="118"/>
        <v>1</v>
      </c>
      <c r="S676" s="174">
        <f t="shared" si="119"/>
        <v>0</v>
      </c>
      <c r="T676" s="175" t="str">
        <f t="shared" si="115"/>
        <v>cha22</v>
      </c>
      <c r="U676" s="193">
        <f t="shared" si="120"/>
        <v>3</v>
      </c>
      <c r="V676" s="148"/>
      <c r="W676" s="148"/>
      <c r="X676" s="148"/>
      <c r="Y676" s="148"/>
      <c r="Z676" s="148"/>
      <c r="AA676" s="148"/>
      <c r="AB676" s="148"/>
      <c r="AC676" s="148"/>
      <c r="AD676" s="148"/>
      <c r="AE676" s="148"/>
      <c r="AF676" s="148"/>
      <c r="AG676" s="148"/>
      <c r="AH676" s="148"/>
      <c r="AI676" s="148"/>
    </row>
    <row r="677" spans="1:35" s="145" customFormat="1" x14ac:dyDescent="0.2">
      <c r="A677" s="160">
        <v>484</v>
      </c>
      <c r="B677" s="144">
        <v>484035220</v>
      </c>
      <c r="C677" s="161" t="s">
        <v>69</v>
      </c>
      <c r="D677" s="144">
        <v>35</v>
      </c>
      <c r="E677" s="144">
        <v>220</v>
      </c>
      <c r="F677" s="161" t="s">
        <v>786</v>
      </c>
      <c r="G677" s="180" t="str">
        <f t="shared" si="110"/>
        <v/>
      </c>
      <c r="H677" s="181" t="str">
        <f t="shared" si="111"/>
        <v/>
      </c>
      <c r="I677" s="184">
        <v>1</v>
      </c>
      <c r="J677" s="176">
        <v>1</v>
      </c>
      <c r="K677" s="181">
        <f t="shared" si="116"/>
        <v>1</v>
      </c>
      <c r="L677" s="161"/>
      <c r="M677" s="187">
        <f t="shared" si="112"/>
        <v>0.29039999999999999</v>
      </c>
      <c r="N677" s="162">
        <f t="shared" si="113"/>
        <v>0.31969999999999998</v>
      </c>
      <c r="O677" s="188">
        <f t="shared" si="114"/>
        <v>6</v>
      </c>
      <c r="P677" s="161"/>
      <c r="Q677" s="192">
        <f t="shared" si="117"/>
        <v>1</v>
      </c>
      <c r="R677" s="174">
        <f t="shared" si="118"/>
        <v>1</v>
      </c>
      <c r="S677" s="174">
        <f t="shared" si="119"/>
        <v>0</v>
      </c>
      <c r="T677" s="175" t="str">
        <f t="shared" si="115"/>
        <v>cha22</v>
      </c>
      <c r="U677" s="193">
        <f t="shared" si="120"/>
        <v>3</v>
      </c>
      <c r="V677" s="148"/>
      <c r="W677" s="148"/>
      <c r="X677" s="148"/>
      <c r="Y677" s="148"/>
      <c r="Z677" s="148"/>
      <c r="AA677" s="148"/>
      <c r="AB677" s="148"/>
      <c r="AC677" s="148"/>
      <c r="AD677" s="148"/>
      <c r="AE677" s="148"/>
      <c r="AF677" s="148"/>
      <c r="AG677" s="148"/>
      <c r="AH677" s="148"/>
      <c r="AI677" s="148"/>
    </row>
    <row r="678" spans="1:35" s="145" customFormat="1" x14ac:dyDescent="0.2">
      <c r="A678" s="160">
        <v>484</v>
      </c>
      <c r="B678" s="144">
        <v>484035243</v>
      </c>
      <c r="C678" s="161" t="s">
        <v>69</v>
      </c>
      <c r="D678" s="144">
        <v>35</v>
      </c>
      <c r="E678" s="144">
        <v>243</v>
      </c>
      <c r="F678" s="161" t="s">
        <v>809</v>
      </c>
      <c r="G678" s="180" t="str">
        <f t="shared" si="110"/>
        <v/>
      </c>
      <c r="H678" s="181" t="str">
        <f t="shared" si="111"/>
        <v/>
      </c>
      <c r="I678" s="184">
        <v>3</v>
      </c>
      <c r="J678" s="176">
        <v>7</v>
      </c>
      <c r="K678" s="181">
        <f t="shared" si="116"/>
        <v>0.42859999999999998</v>
      </c>
      <c r="L678" s="161"/>
      <c r="M678" s="187">
        <f t="shared" si="112"/>
        <v>0.52959999999999996</v>
      </c>
      <c r="N678" s="162">
        <f t="shared" si="113"/>
        <v>0.42309999999999998</v>
      </c>
      <c r="O678" s="188">
        <f t="shared" si="114"/>
        <v>9</v>
      </c>
      <c r="P678" s="161"/>
      <c r="Q678" s="192">
        <f t="shared" si="117"/>
        <v>0.52959999999999996</v>
      </c>
      <c r="R678" s="174">
        <f t="shared" si="118"/>
        <v>4</v>
      </c>
      <c r="S678" s="174">
        <f t="shared" si="119"/>
        <v>1</v>
      </c>
      <c r="T678" s="175" t="str">
        <f t="shared" si="115"/>
        <v>dist16</v>
      </c>
      <c r="U678" s="193">
        <f t="shared" si="120"/>
        <v>2</v>
      </c>
      <c r="V678" s="148"/>
      <c r="W678" s="148"/>
      <c r="X678" s="148"/>
      <c r="Y678" s="148"/>
      <c r="Z678" s="148"/>
      <c r="AA678" s="148"/>
      <c r="AB678" s="148"/>
      <c r="AC678" s="148"/>
      <c r="AD678" s="148"/>
      <c r="AE678" s="148"/>
      <c r="AF678" s="148"/>
      <c r="AG678" s="148"/>
      <c r="AH678" s="148"/>
      <c r="AI678" s="148"/>
    </row>
    <row r="679" spans="1:35" s="145" customFormat="1" x14ac:dyDescent="0.2">
      <c r="A679" s="160">
        <v>484</v>
      </c>
      <c r="B679" s="144">
        <v>484035244</v>
      </c>
      <c r="C679" s="161" t="s">
        <v>69</v>
      </c>
      <c r="D679" s="144">
        <v>35</v>
      </c>
      <c r="E679" s="144">
        <v>244</v>
      </c>
      <c r="F679" s="161" t="s">
        <v>810</v>
      </c>
      <c r="G679" s="180" t="str">
        <f t="shared" si="110"/>
        <v>yes</v>
      </c>
      <c r="H679" s="181">
        <f t="shared" si="111"/>
        <v>0.66669999999999996</v>
      </c>
      <c r="I679" s="184">
        <v>5</v>
      </c>
      <c r="J679" s="176">
        <v>8</v>
      </c>
      <c r="K679" s="181">
        <f t="shared" si="116"/>
        <v>0.625</v>
      </c>
      <c r="L679" s="161"/>
      <c r="M679" s="187">
        <f t="shared" si="112"/>
        <v>0.53569999999999995</v>
      </c>
      <c r="N679" s="162">
        <f t="shared" si="113"/>
        <v>0.53939999999999999</v>
      </c>
      <c r="O679" s="188">
        <f t="shared" si="114"/>
        <v>10</v>
      </c>
      <c r="P679" s="161"/>
      <c r="Q679" s="192">
        <f t="shared" si="117"/>
        <v>0.66669999999999996</v>
      </c>
      <c r="R679" s="174">
        <f t="shared" si="118"/>
        <v>5</v>
      </c>
      <c r="S679" s="174">
        <f t="shared" si="119"/>
        <v>0</v>
      </c>
      <c r="T679" s="175" t="str">
        <f t="shared" si="115"/>
        <v>cha16</v>
      </c>
      <c r="U679" s="193">
        <f t="shared" si="120"/>
        <v>1</v>
      </c>
      <c r="V679" s="148"/>
      <c r="W679" s="148"/>
      <c r="X679" s="148"/>
      <c r="Y679" s="148"/>
      <c r="Z679" s="148"/>
      <c r="AA679" s="148"/>
      <c r="AB679" s="148"/>
      <c r="AC679" s="148"/>
      <c r="AD679" s="148"/>
      <c r="AE679" s="148"/>
      <c r="AF679" s="148"/>
      <c r="AG679" s="148"/>
      <c r="AH679" s="148"/>
      <c r="AI679" s="148"/>
    </row>
    <row r="680" spans="1:35" s="145" customFormat="1" x14ac:dyDescent="0.2">
      <c r="A680" s="160">
        <v>484</v>
      </c>
      <c r="B680" s="144">
        <v>484035248</v>
      </c>
      <c r="C680" s="161" t="s">
        <v>69</v>
      </c>
      <c r="D680" s="144">
        <v>35</v>
      </c>
      <c r="E680" s="144">
        <v>248</v>
      </c>
      <c r="F680" s="161" t="s">
        <v>814</v>
      </c>
      <c r="G680" s="180" t="str">
        <f t="shared" si="110"/>
        <v/>
      </c>
      <c r="H680" s="181" t="str">
        <f t="shared" si="111"/>
        <v/>
      </c>
      <c r="I680" s="184">
        <v>1</v>
      </c>
      <c r="J680" s="176">
        <v>1</v>
      </c>
      <c r="K680" s="181">
        <f t="shared" si="116"/>
        <v>1</v>
      </c>
      <c r="L680" s="161"/>
      <c r="M680" s="187">
        <f t="shared" si="112"/>
        <v>0.78469999999999995</v>
      </c>
      <c r="N680" s="162">
        <f t="shared" si="113"/>
        <v>0.58950000000000002</v>
      </c>
      <c r="O680" s="188">
        <f t="shared" si="114"/>
        <v>12</v>
      </c>
      <c r="P680" s="161"/>
      <c r="Q680" s="192">
        <f t="shared" si="117"/>
        <v>1</v>
      </c>
      <c r="R680" s="174">
        <f t="shared" si="118"/>
        <v>1</v>
      </c>
      <c r="S680" s="174">
        <f t="shared" si="119"/>
        <v>0</v>
      </c>
      <c r="T680" s="175" t="str">
        <f t="shared" si="115"/>
        <v>cha22</v>
      </c>
      <c r="U680" s="193">
        <f t="shared" si="120"/>
        <v>2</v>
      </c>
      <c r="V680" s="148"/>
      <c r="W680" s="148"/>
      <c r="X680" s="148"/>
      <c r="Y680" s="148"/>
      <c r="Z680" s="148"/>
      <c r="AA680" s="148"/>
      <c r="AB680" s="148"/>
      <c r="AC680" s="148"/>
      <c r="AD680" s="148"/>
      <c r="AE680" s="148"/>
      <c r="AF680" s="148"/>
      <c r="AG680" s="148"/>
      <c r="AH680" s="148"/>
      <c r="AI680" s="148"/>
    </row>
    <row r="681" spans="1:35" s="145" customFormat="1" x14ac:dyDescent="0.2">
      <c r="A681" s="160">
        <v>484</v>
      </c>
      <c r="B681" s="144">
        <v>484035251</v>
      </c>
      <c r="C681" s="161" t="s">
        <v>69</v>
      </c>
      <c r="D681" s="144">
        <v>35</v>
      </c>
      <c r="E681" s="144">
        <v>251</v>
      </c>
      <c r="F681" s="161" t="s">
        <v>817</v>
      </c>
      <c r="G681" s="180" t="str">
        <f t="shared" si="110"/>
        <v/>
      </c>
      <c r="H681" s="181" t="str">
        <f t="shared" si="111"/>
        <v/>
      </c>
      <c r="I681" s="184">
        <v>0</v>
      </c>
      <c r="J681" s="176">
        <v>1</v>
      </c>
      <c r="K681" s="181">
        <f t="shared" si="116"/>
        <v>0</v>
      </c>
      <c r="L681" s="161"/>
      <c r="M681" s="187">
        <f t="shared" si="112"/>
        <v>0.44879999999999998</v>
      </c>
      <c r="N681" s="162">
        <f t="shared" si="113"/>
        <v>0.44019999999999998</v>
      </c>
      <c r="O681" s="188">
        <f t="shared" si="114"/>
        <v>8</v>
      </c>
      <c r="P681" s="161"/>
      <c r="Q681" s="192">
        <f t="shared" si="117"/>
        <v>0</v>
      </c>
      <c r="R681" s="174">
        <f t="shared" si="118"/>
        <v>0</v>
      </c>
      <c r="S681" s="174">
        <f t="shared" si="119"/>
        <v>0</v>
      </c>
      <c r="T681" s="175" t="str">
        <f t="shared" si="115"/>
        <v>cha22</v>
      </c>
      <c r="U681" s="193">
        <f t="shared" si="120"/>
        <v>3</v>
      </c>
      <c r="V681" s="148"/>
      <c r="W681" s="148"/>
      <c r="X681" s="148"/>
      <c r="Y681" s="148"/>
      <c r="Z681" s="148"/>
      <c r="AA681" s="148"/>
      <c r="AB681" s="148"/>
      <c r="AC681" s="148"/>
      <c r="AD681" s="148"/>
      <c r="AE681" s="148"/>
      <c r="AF681" s="148"/>
      <c r="AG681" s="148"/>
      <c r="AH681" s="148"/>
      <c r="AI681" s="148"/>
    </row>
    <row r="682" spans="1:35" s="145" customFormat="1" x14ac:dyDescent="0.2">
      <c r="A682" s="160">
        <v>484</v>
      </c>
      <c r="B682" s="144">
        <v>484035285</v>
      </c>
      <c r="C682" s="161" t="s">
        <v>69</v>
      </c>
      <c r="D682" s="144">
        <v>35</v>
      </c>
      <c r="E682" s="144">
        <v>285</v>
      </c>
      <c r="F682" s="161" t="s">
        <v>851</v>
      </c>
      <c r="G682" s="180" t="str">
        <f t="shared" si="110"/>
        <v/>
      </c>
      <c r="H682" s="181" t="str">
        <f t="shared" si="111"/>
        <v/>
      </c>
      <c r="I682" s="184">
        <v>0</v>
      </c>
      <c r="J682" s="176">
        <v>4</v>
      </c>
      <c r="K682" s="181">
        <f t="shared" si="116"/>
        <v>0</v>
      </c>
      <c r="L682" s="161"/>
      <c r="M682" s="187">
        <f t="shared" si="112"/>
        <v>0.36309999999999998</v>
      </c>
      <c r="N682" s="162">
        <f t="shared" si="113"/>
        <v>0.39889999999999998</v>
      </c>
      <c r="O682" s="188">
        <f t="shared" si="114"/>
        <v>7</v>
      </c>
      <c r="P682" s="161"/>
      <c r="Q682" s="192">
        <f t="shared" si="117"/>
        <v>0</v>
      </c>
      <c r="R682" s="174">
        <f t="shared" si="118"/>
        <v>0</v>
      </c>
      <c r="S682" s="174">
        <f t="shared" si="119"/>
        <v>0</v>
      </c>
      <c r="T682" s="175" t="str">
        <f t="shared" si="115"/>
        <v>cha22</v>
      </c>
      <c r="U682" s="193">
        <f t="shared" si="120"/>
        <v>3</v>
      </c>
      <c r="V682" s="148"/>
      <c r="W682" s="148"/>
      <c r="X682" s="148"/>
      <c r="Y682" s="148"/>
      <c r="Z682" s="148"/>
      <c r="AA682" s="148"/>
      <c r="AB682" s="148"/>
      <c r="AC682" s="148"/>
      <c r="AD682" s="148"/>
      <c r="AE682" s="148"/>
      <c r="AF682" s="148"/>
      <c r="AG682" s="148"/>
      <c r="AH682" s="148"/>
      <c r="AI682" s="148"/>
    </row>
    <row r="683" spans="1:35" s="145" customFormat="1" x14ac:dyDescent="0.2">
      <c r="A683" s="160">
        <v>484</v>
      </c>
      <c r="B683" s="144">
        <v>484035293</v>
      </c>
      <c r="C683" s="161" t="s">
        <v>69</v>
      </c>
      <c r="D683" s="144">
        <v>35</v>
      </c>
      <c r="E683" s="144">
        <v>293</v>
      </c>
      <c r="F683" s="161" t="s">
        <v>859</v>
      </c>
      <c r="G683" s="180" t="str">
        <f t="shared" si="110"/>
        <v/>
      </c>
      <c r="H683" s="181" t="str">
        <f t="shared" si="111"/>
        <v/>
      </c>
      <c r="I683" s="184">
        <v>0</v>
      </c>
      <c r="J683" s="176">
        <v>1</v>
      </c>
      <c r="K683" s="181">
        <f t="shared" si="116"/>
        <v>0</v>
      </c>
      <c r="L683" s="161"/>
      <c r="M683" s="187">
        <f t="shared" si="112"/>
        <v>0.52780000000000005</v>
      </c>
      <c r="N683" s="162">
        <f t="shared" si="113"/>
        <v>0.52910000000000001</v>
      </c>
      <c r="O683" s="188">
        <f t="shared" si="114"/>
        <v>10</v>
      </c>
      <c r="P683" s="161"/>
      <c r="Q683" s="192">
        <f t="shared" si="117"/>
        <v>0.52910000000000001</v>
      </c>
      <c r="R683" s="174">
        <f t="shared" si="118"/>
        <v>1</v>
      </c>
      <c r="S683" s="174">
        <f t="shared" si="119"/>
        <v>1</v>
      </c>
      <c r="T683" s="175" t="str">
        <f t="shared" si="115"/>
        <v>dist22</v>
      </c>
      <c r="U683" s="193">
        <f t="shared" si="120"/>
        <v>2</v>
      </c>
      <c r="V683" s="148"/>
      <c r="W683" s="148"/>
      <c r="X683" s="148"/>
      <c r="Y683" s="148"/>
      <c r="Z683" s="148"/>
      <c r="AA683" s="148"/>
      <c r="AB683" s="148"/>
      <c r="AC683" s="148"/>
      <c r="AD683" s="148"/>
      <c r="AE683" s="148"/>
      <c r="AF683" s="148"/>
      <c r="AG683" s="148"/>
      <c r="AH683" s="148"/>
      <c r="AI683" s="148"/>
    </row>
    <row r="684" spans="1:35" s="145" customFormat="1" x14ac:dyDescent="0.2">
      <c r="A684" s="160">
        <v>484</v>
      </c>
      <c r="B684" s="144">
        <v>484035307</v>
      </c>
      <c r="C684" s="161" t="s">
        <v>69</v>
      </c>
      <c r="D684" s="144">
        <v>35</v>
      </c>
      <c r="E684" s="144">
        <v>307</v>
      </c>
      <c r="F684" s="161" t="s">
        <v>873</v>
      </c>
      <c r="G684" s="180" t="str">
        <f t="shared" si="110"/>
        <v/>
      </c>
      <c r="H684" s="181" t="str">
        <f t="shared" si="111"/>
        <v/>
      </c>
      <c r="I684" s="184">
        <v>1</v>
      </c>
      <c r="J684" s="176">
        <v>1</v>
      </c>
      <c r="K684" s="181">
        <f t="shared" si="116"/>
        <v>1</v>
      </c>
      <c r="L684" s="161"/>
      <c r="M684" s="187">
        <f t="shared" si="112"/>
        <v>0.16850000000000001</v>
      </c>
      <c r="N684" s="162">
        <f t="shared" si="113"/>
        <v>0.15</v>
      </c>
      <c r="O684" s="188">
        <f t="shared" si="114"/>
        <v>3</v>
      </c>
      <c r="P684" s="161"/>
      <c r="Q684" s="192">
        <f t="shared" si="117"/>
        <v>1</v>
      </c>
      <c r="R684" s="174">
        <f t="shared" si="118"/>
        <v>1</v>
      </c>
      <c r="S684" s="174">
        <f t="shared" si="119"/>
        <v>0</v>
      </c>
      <c r="T684" s="175" t="str">
        <f t="shared" si="115"/>
        <v>cha22</v>
      </c>
      <c r="U684" s="193">
        <f t="shared" si="120"/>
        <v>3</v>
      </c>
      <c r="V684" s="148"/>
      <c r="W684" s="148"/>
      <c r="X684" s="148"/>
      <c r="Y684" s="148"/>
      <c r="Z684" s="148"/>
      <c r="AA684" s="148"/>
      <c r="AB684" s="148"/>
      <c r="AC684" s="148"/>
      <c r="AD684" s="148"/>
      <c r="AE684" s="148"/>
      <c r="AF684" s="148"/>
      <c r="AG684" s="148"/>
      <c r="AH684" s="148"/>
      <c r="AI684" s="148"/>
    </row>
    <row r="685" spans="1:35" s="145" customFormat="1" x14ac:dyDescent="0.2">
      <c r="A685" s="160">
        <v>484</v>
      </c>
      <c r="B685" s="144">
        <v>484035314</v>
      </c>
      <c r="C685" s="161" t="s">
        <v>69</v>
      </c>
      <c r="D685" s="144">
        <v>35</v>
      </c>
      <c r="E685" s="144">
        <v>314</v>
      </c>
      <c r="F685" s="161" t="s">
        <v>880</v>
      </c>
      <c r="G685" s="180" t="str">
        <f t="shared" si="110"/>
        <v/>
      </c>
      <c r="H685" s="181" t="str">
        <f t="shared" si="111"/>
        <v/>
      </c>
      <c r="I685" s="184">
        <v>2</v>
      </c>
      <c r="J685" s="176">
        <v>2</v>
      </c>
      <c r="K685" s="181">
        <f t="shared" si="116"/>
        <v>1</v>
      </c>
      <c r="L685" s="161"/>
      <c r="M685" s="187">
        <f t="shared" si="112"/>
        <v>0.27339999999999998</v>
      </c>
      <c r="N685" s="162">
        <f t="shared" si="113"/>
        <v>0.33950000000000002</v>
      </c>
      <c r="O685" s="188">
        <f t="shared" si="114"/>
        <v>6</v>
      </c>
      <c r="P685" s="161"/>
      <c r="Q685" s="192">
        <f t="shared" si="117"/>
        <v>1</v>
      </c>
      <c r="R685" s="174">
        <f t="shared" si="118"/>
        <v>2</v>
      </c>
      <c r="S685" s="174">
        <f t="shared" si="119"/>
        <v>0</v>
      </c>
      <c r="T685" s="175" t="str">
        <f t="shared" si="115"/>
        <v>cha22</v>
      </c>
      <c r="U685" s="193">
        <f t="shared" si="120"/>
        <v>3</v>
      </c>
      <c r="V685" s="148"/>
      <c r="W685" s="148"/>
      <c r="X685" s="148"/>
      <c r="Y685" s="148"/>
      <c r="Z685" s="148"/>
      <c r="AA685" s="148"/>
      <c r="AB685" s="148"/>
      <c r="AC685" s="148"/>
      <c r="AD685" s="148"/>
      <c r="AE685" s="148"/>
      <c r="AF685" s="148"/>
      <c r="AG685" s="148"/>
      <c r="AH685" s="148"/>
      <c r="AI685" s="148"/>
    </row>
    <row r="686" spans="1:35" s="145" customFormat="1" x14ac:dyDescent="0.2">
      <c r="A686" s="160">
        <v>484</v>
      </c>
      <c r="B686" s="144">
        <v>484035336</v>
      </c>
      <c r="C686" s="161" t="s">
        <v>69</v>
      </c>
      <c r="D686" s="144">
        <v>35</v>
      </c>
      <c r="E686" s="144">
        <v>336</v>
      </c>
      <c r="F686" s="161" t="s">
        <v>902</v>
      </c>
      <c r="G686" s="180" t="str">
        <f t="shared" si="110"/>
        <v/>
      </c>
      <c r="H686" s="181" t="str">
        <f t="shared" si="111"/>
        <v/>
      </c>
      <c r="I686" s="184">
        <v>1</v>
      </c>
      <c r="J686" s="176">
        <v>2</v>
      </c>
      <c r="K686" s="181">
        <f t="shared" si="116"/>
        <v>0.5</v>
      </c>
      <c r="L686" s="161"/>
      <c r="M686" s="187">
        <f t="shared" si="112"/>
        <v>0.32319999999999999</v>
      </c>
      <c r="N686" s="162">
        <f t="shared" si="113"/>
        <v>0.35859999999999997</v>
      </c>
      <c r="O686" s="188">
        <f t="shared" si="114"/>
        <v>7</v>
      </c>
      <c r="P686" s="161"/>
      <c r="Q686" s="192">
        <f t="shared" si="117"/>
        <v>0.5</v>
      </c>
      <c r="R686" s="174">
        <f t="shared" si="118"/>
        <v>1</v>
      </c>
      <c r="S686" s="174">
        <f t="shared" si="119"/>
        <v>0</v>
      </c>
      <c r="T686" s="175" t="str">
        <f t="shared" si="115"/>
        <v>cha22</v>
      </c>
      <c r="U686" s="193">
        <f t="shared" si="120"/>
        <v>3</v>
      </c>
      <c r="V686" s="148"/>
      <c r="W686" s="148"/>
      <c r="X686" s="148"/>
      <c r="Y686" s="148"/>
      <c r="Z686" s="148"/>
      <c r="AA686" s="148"/>
      <c r="AB686" s="148"/>
      <c r="AC686" s="148"/>
      <c r="AD686" s="148"/>
      <c r="AE686" s="148"/>
      <c r="AF686" s="148"/>
      <c r="AG686" s="148"/>
      <c r="AH686" s="148"/>
      <c r="AI686" s="148"/>
    </row>
    <row r="687" spans="1:35" s="145" customFormat="1" x14ac:dyDescent="0.2">
      <c r="A687" s="160">
        <v>484</v>
      </c>
      <c r="B687" s="144">
        <v>484035780</v>
      </c>
      <c r="C687" s="161" t="s">
        <v>69</v>
      </c>
      <c r="D687" s="144">
        <v>35</v>
      </c>
      <c r="E687" s="144">
        <v>780</v>
      </c>
      <c r="F687" s="161" t="s">
        <v>968</v>
      </c>
      <c r="G687" s="180" t="str">
        <f t="shared" si="110"/>
        <v/>
      </c>
      <c r="H687" s="181" t="str">
        <f t="shared" si="111"/>
        <v/>
      </c>
      <c r="I687" s="184">
        <v>1</v>
      </c>
      <c r="J687" s="176">
        <v>1</v>
      </c>
      <c r="K687" s="181">
        <f t="shared" si="116"/>
        <v>1</v>
      </c>
      <c r="L687" s="161"/>
      <c r="M687" s="187">
        <f t="shared" si="112"/>
        <v>0.2576</v>
      </c>
      <c r="N687" s="162">
        <f t="shared" si="113"/>
        <v>0.25230000000000002</v>
      </c>
      <c r="O687" s="188">
        <f t="shared" si="114"/>
        <v>5</v>
      </c>
      <c r="P687" s="161"/>
      <c r="Q687" s="192">
        <f t="shared" si="117"/>
        <v>1</v>
      </c>
      <c r="R687" s="174">
        <f t="shared" si="118"/>
        <v>1</v>
      </c>
      <c r="S687" s="174">
        <f t="shared" si="119"/>
        <v>0</v>
      </c>
      <c r="T687" s="175" t="str">
        <f t="shared" si="115"/>
        <v>cha22</v>
      </c>
      <c r="U687" s="193">
        <f t="shared" si="120"/>
        <v>3</v>
      </c>
      <c r="V687" s="148"/>
      <c r="W687" s="148"/>
      <c r="X687" s="148"/>
      <c r="Y687" s="148"/>
      <c r="Z687" s="148"/>
      <c r="AA687" s="148"/>
      <c r="AB687" s="148"/>
      <c r="AC687" s="148"/>
      <c r="AD687" s="148"/>
      <c r="AE687" s="148"/>
      <c r="AF687" s="148"/>
      <c r="AG687" s="148"/>
      <c r="AH687" s="148"/>
      <c r="AI687" s="148"/>
    </row>
    <row r="688" spans="1:35" s="145" customFormat="1" x14ac:dyDescent="0.2">
      <c r="A688" s="160">
        <v>485</v>
      </c>
      <c r="B688" s="144">
        <v>485258030</v>
      </c>
      <c r="C688" s="161" t="s">
        <v>70</v>
      </c>
      <c r="D688" s="144">
        <v>258</v>
      </c>
      <c r="E688" s="144">
        <v>30</v>
      </c>
      <c r="F688" s="161" t="s">
        <v>595</v>
      </c>
      <c r="G688" s="180" t="str">
        <f t="shared" si="110"/>
        <v>yes</v>
      </c>
      <c r="H688" s="181">
        <f t="shared" si="111"/>
        <v>0.5</v>
      </c>
      <c r="I688" s="184">
        <v>2</v>
      </c>
      <c r="J688" s="176">
        <v>2</v>
      </c>
      <c r="K688" s="181">
        <f t="shared" si="116"/>
        <v>1</v>
      </c>
      <c r="L688" s="161"/>
      <c r="M688" s="187">
        <f t="shared" si="112"/>
        <v>0.27750000000000002</v>
      </c>
      <c r="N688" s="162">
        <f t="shared" si="113"/>
        <v>0.30630000000000002</v>
      </c>
      <c r="O688" s="188">
        <f t="shared" si="114"/>
        <v>6</v>
      </c>
      <c r="P688" s="161"/>
      <c r="Q688" s="192">
        <f t="shared" si="117"/>
        <v>1</v>
      </c>
      <c r="R688" s="174">
        <f t="shared" si="118"/>
        <v>2</v>
      </c>
      <c r="S688" s="174">
        <f t="shared" si="119"/>
        <v>0</v>
      </c>
      <c r="T688" s="175" t="str">
        <f t="shared" si="115"/>
        <v>cha22</v>
      </c>
      <c r="U688" s="193">
        <f t="shared" si="120"/>
        <v>1</v>
      </c>
      <c r="V688" s="148"/>
      <c r="W688" s="148"/>
      <c r="X688" s="148"/>
      <c r="Y688" s="148"/>
      <c r="Z688" s="148"/>
      <c r="AA688" s="148"/>
      <c r="AB688" s="148"/>
      <c r="AC688" s="148"/>
      <c r="AD688" s="148"/>
      <c r="AE688" s="148"/>
      <c r="AF688" s="148"/>
      <c r="AG688" s="148"/>
      <c r="AH688" s="148"/>
      <c r="AI688" s="148"/>
    </row>
    <row r="689" spans="1:35" s="145" customFormat="1" x14ac:dyDescent="0.2">
      <c r="A689" s="160">
        <v>485</v>
      </c>
      <c r="B689" s="144">
        <v>485258071</v>
      </c>
      <c r="C689" s="161" t="s">
        <v>70</v>
      </c>
      <c r="D689" s="144">
        <v>258</v>
      </c>
      <c r="E689" s="144">
        <v>71</v>
      </c>
      <c r="F689" s="161" t="s">
        <v>637</v>
      </c>
      <c r="G689" s="180" t="str">
        <f t="shared" si="110"/>
        <v/>
      </c>
      <c r="H689" s="181" t="str">
        <f t="shared" si="111"/>
        <v/>
      </c>
      <c r="I689" s="184">
        <v>0</v>
      </c>
      <c r="J689" s="176">
        <v>1</v>
      </c>
      <c r="K689" s="181">
        <f t="shared" si="116"/>
        <v>0</v>
      </c>
      <c r="L689" s="161"/>
      <c r="M689" s="187">
        <f t="shared" si="112"/>
        <v>0.21010000000000001</v>
      </c>
      <c r="N689" s="162">
        <f t="shared" si="113"/>
        <v>0.21870000000000001</v>
      </c>
      <c r="O689" s="188">
        <f t="shared" si="114"/>
        <v>4</v>
      </c>
      <c r="P689" s="161"/>
      <c r="Q689" s="192">
        <f t="shared" si="117"/>
        <v>0</v>
      </c>
      <c r="R689" s="174">
        <f t="shared" si="118"/>
        <v>0</v>
      </c>
      <c r="S689" s="174">
        <f t="shared" si="119"/>
        <v>0</v>
      </c>
      <c r="T689" s="175" t="str">
        <f t="shared" si="115"/>
        <v>cha22</v>
      </c>
      <c r="U689" s="193">
        <f t="shared" si="120"/>
        <v>3</v>
      </c>
      <c r="V689" s="148"/>
      <c r="W689" s="148"/>
      <c r="X689" s="148"/>
      <c r="Y689" s="148"/>
      <c r="Z689" s="148"/>
      <c r="AA689" s="148"/>
      <c r="AB689" s="148"/>
      <c r="AC689" s="148"/>
      <c r="AD689" s="148"/>
      <c r="AE689" s="148"/>
      <c r="AF689" s="148"/>
      <c r="AG689" s="148"/>
      <c r="AH689" s="148"/>
      <c r="AI689" s="148"/>
    </row>
    <row r="690" spans="1:35" s="145" customFormat="1" x14ac:dyDescent="0.2">
      <c r="A690" s="160">
        <v>485</v>
      </c>
      <c r="B690" s="144">
        <v>485258107</v>
      </c>
      <c r="C690" s="161" t="s">
        <v>70</v>
      </c>
      <c r="D690" s="144">
        <v>258</v>
      </c>
      <c r="E690" s="144">
        <v>107</v>
      </c>
      <c r="F690" s="161" t="s">
        <v>672</v>
      </c>
      <c r="G690" s="180" t="str">
        <f t="shared" si="110"/>
        <v/>
      </c>
      <c r="H690" s="181" t="str">
        <f t="shared" si="111"/>
        <v/>
      </c>
      <c r="I690" s="184">
        <v>0</v>
      </c>
      <c r="J690" s="176">
        <v>2</v>
      </c>
      <c r="K690" s="181">
        <f t="shared" si="116"/>
        <v>0</v>
      </c>
      <c r="L690" s="161"/>
      <c r="M690" s="187">
        <f t="shared" si="112"/>
        <v>0.41670000000000001</v>
      </c>
      <c r="N690" s="162">
        <f t="shared" si="113"/>
        <v>0.40039999999999998</v>
      </c>
      <c r="O690" s="188">
        <f t="shared" si="114"/>
        <v>8</v>
      </c>
      <c r="P690" s="161"/>
      <c r="Q690" s="192">
        <f t="shared" si="117"/>
        <v>0</v>
      </c>
      <c r="R690" s="174">
        <f t="shared" si="118"/>
        <v>0</v>
      </c>
      <c r="S690" s="174">
        <f t="shared" si="119"/>
        <v>0</v>
      </c>
      <c r="T690" s="175" t="str">
        <f t="shared" si="115"/>
        <v>cha22</v>
      </c>
      <c r="U690" s="193">
        <f t="shared" si="120"/>
        <v>3</v>
      </c>
      <c r="V690" s="148"/>
      <c r="W690" s="148"/>
      <c r="X690" s="148"/>
      <c r="Y690" s="148"/>
      <c r="Z690" s="148"/>
      <c r="AA690" s="148"/>
      <c r="AB690" s="148"/>
      <c r="AC690" s="148"/>
      <c r="AD690" s="148"/>
      <c r="AE690" s="148"/>
      <c r="AF690" s="148"/>
      <c r="AG690" s="148"/>
      <c r="AH690" s="148"/>
      <c r="AI690" s="148"/>
    </row>
    <row r="691" spans="1:35" s="145" customFormat="1" x14ac:dyDescent="0.2">
      <c r="A691" s="160">
        <v>485</v>
      </c>
      <c r="B691" s="144">
        <v>485258163</v>
      </c>
      <c r="C691" s="161" t="s">
        <v>70</v>
      </c>
      <c r="D691" s="144">
        <v>258</v>
      </c>
      <c r="E691" s="144">
        <v>163</v>
      </c>
      <c r="F691" s="161" t="s">
        <v>729</v>
      </c>
      <c r="G691" s="180" t="str">
        <f t="shared" si="110"/>
        <v>yes</v>
      </c>
      <c r="H691" s="181">
        <f t="shared" si="111"/>
        <v>0.21429999999999999</v>
      </c>
      <c r="I691" s="184">
        <v>7</v>
      </c>
      <c r="J691" s="176">
        <v>14</v>
      </c>
      <c r="K691" s="181">
        <f t="shared" si="116"/>
        <v>0.5</v>
      </c>
      <c r="L691" s="161"/>
      <c r="M691" s="187">
        <f t="shared" si="112"/>
        <v>0.80389999999999995</v>
      </c>
      <c r="N691" s="162">
        <f t="shared" si="113"/>
        <v>0.68</v>
      </c>
      <c r="O691" s="188">
        <f t="shared" si="114"/>
        <v>12</v>
      </c>
      <c r="P691" s="161"/>
      <c r="Q691" s="192">
        <f t="shared" si="117"/>
        <v>0.5</v>
      </c>
      <c r="R691" s="174">
        <f t="shared" si="118"/>
        <v>7</v>
      </c>
      <c r="S691" s="174">
        <f t="shared" si="119"/>
        <v>0</v>
      </c>
      <c r="T691" s="175" t="str">
        <f t="shared" si="115"/>
        <v>cha22</v>
      </c>
      <c r="U691" s="193">
        <f t="shared" si="120"/>
        <v>1</v>
      </c>
      <c r="V691" s="148"/>
      <c r="W691" s="148"/>
      <c r="X691" s="148"/>
      <c r="Y691" s="148"/>
      <c r="Z691" s="148"/>
      <c r="AA691" s="148"/>
      <c r="AB691" s="148"/>
      <c r="AC691" s="148"/>
      <c r="AD691" s="148"/>
      <c r="AE691" s="148"/>
      <c r="AF691" s="148"/>
      <c r="AG691" s="148"/>
      <c r="AH691" s="148"/>
      <c r="AI691" s="148"/>
    </row>
    <row r="692" spans="1:35" s="145" customFormat="1" x14ac:dyDescent="0.2">
      <c r="A692" s="160">
        <v>485</v>
      </c>
      <c r="B692" s="144">
        <v>485258229</v>
      </c>
      <c r="C692" s="161" t="s">
        <v>70</v>
      </c>
      <c r="D692" s="144">
        <v>258</v>
      </c>
      <c r="E692" s="144">
        <v>229</v>
      </c>
      <c r="F692" s="161" t="s">
        <v>795</v>
      </c>
      <c r="G692" s="180" t="str">
        <f t="shared" si="110"/>
        <v>yes</v>
      </c>
      <c r="H692" s="181">
        <f t="shared" si="111"/>
        <v>0.18179999999999999</v>
      </c>
      <c r="I692" s="184">
        <v>8</v>
      </c>
      <c r="J692" s="176">
        <v>12</v>
      </c>
      <c r="K692" s="181">
        <f t="shared" si="116"/>
        <v>0.66669999999999996</v>
      </c>
      <c r="L692" s="161"/>
      <c r="M692" s="187">
        <f t="shared" si="112"/>
        <v>0.371</v>
      </c>
      <c r="N692" s="162">
        <f t="shared" si="113"/>
        <v>0.40410000000000001</v>
      </c>
      <c r="O692" s="188">
        <f t="shared" si="114"/>
        <v>7</v>
      </c>
      <c r="P692" s="161"/>
      <c r="Q692" s="192">
        <f t="shared" si="117"/>
        <v>0.66669999999999996</v>
      </c>
      <c r="R692" s="174">
        <f t="shared" si="118"/>
        <v>8</v>
      </c>
      <c r="S692" s="174">
        <f t="shared" si="119"/>
        <v>0</v>
      </c>
      <c r="T692" s="175" t="str">
        <f t="shared" si="115"/>
        <v>cha22</v>
      </c>
      <c r="U692" s="193">
        <f t="shared" si="120"/>
        <v>1</v>
      </c>
      <c r="V692" s="148"/>
      <c r="W692" s="148"/>
      <c r="X692" s="148"/>
      <c r="Y692" s="148"/>
      <c r="Z692" s="148"/>
      <c r="AA692" s="148"/>
      <c r="AB692" s="148"/>
      <c r="AC692" s="148"/>
      <c r="AD692" s="148"/>
      <c r="AE692" s="148"/>
      <c r="AF692" s="148"/>
      <c r="AG692" s="148"/>
      <c r="AH692" s="148"/>
      <c r="AI692" s="148"/>
    </row>
    <row r="693" spans="1:35" s="145" customFormat="1" x14ac:dyDescent="0.2">
      <c r="A693" s="160">
        <v>485</v>
      </c>
      <c r="B693" s="144">
        <v>485258248</v>
      </c>
      <c r="C693" s="161" t="s">
        <v>70</v>
      </c>
      <c r="D693" s="144">
        <v>258</v>
      </c>
      <c r="E693" s="144">
        <v>248</v>
      </c>
      <c r="F693" s="161" t="s">
        <v>814</v>
      </c>
      <c r="G693" s="180" t="str">
        <f t="shared" si="110"/>
        <v/>
      </c>
      <c r="H693" s="181" t="str">
        <f t="shared" si="111"/>
        <v/>
      </c>
      <c r="I693" s="184">
        <v>0</v>
      </c>
      <c r="J693" s="176">
        <v>1</v>
      </c>
      <c r="K693" s="181">
        <f t="shared" si="116"/>
        <v>0</v>
      </c>
      <c r="L693" s="161"/>
      <c r="M693" s="187">
        <f t="shared" si="112"/>
        <v>0.78469999999999995</v>
      </c>
      <c r="N693" s="162">
        <f t="shared" si="113"/>
        <v>0.58950000000000002</v>
      </c>
      <c r="O693" s="188">
        <f t="shared" si="114"/>
        <v>12</v>
      </c>
      <c r="P693" s="161"/>
      <c r="Q693" s="192">
        <f t="shared" si="117"/>
        <v>0.78469999999999995</v>
      </c>
      <c r="R693" s="174">
        <f t="shared" si="118"/>
        <v>1</v>
      </c>
      <c r="S693" s="174">
        <f t="shared" si="119"/>
        <v>1</v>
      </c>
      <c r="T693" s="175" t="str">
        <f t="shared" si="115"/>
        <v>dist16</v>
      </c>
      <c r="U693" s="193">
        <f t="shared" si="120"/>
        <v>2</v>
      </c>
      <c r="V693" s="148"/>
      <c r="W693" s="148"/>
      <c r="X693" s="148"/>
      <c r="Y693" s="148"/>
      <c r="Z693" s="148"/>
      <c r="AA693" s="148"/>
      <c r="AB693" s="148"/>
      <c r="AC693" s="148"/>
      <c r="AD693" s="148"/>
      <c r="AE693" s="148"/>
      <c r="AF693" s="148"/>
      <c r="AG693" s="148"/>
      <c r="AH693" s="148"/>
      <c r="AI693" s="148"/>
    </row>
    <row r="694" spans="1:35" s="145" customFormat="1" x14ac:dyDescent="0.2">
      <c r="A694" s="160">
        <v>485</v>
      </c>
      <c r="B694" s="144">
        <v>485258258</v>
      </c>
      <c r="C694" s="161" t="s">
        <v>70</v>
      </c>
      <c r="D694" s="144">
        <v>258</v>
      </c>
      <c r="E694" s="144">
        <v>258</v>
      </c>
      <c r="F694" s="161" t="s">
        <v>824</v>
      </c>
      <c r="G694" s="180" t="str">
        <f t="shared" si="110"/>
        <v>yes</v>
      </c>
      <c r="H694" s="181">
        <f t="shared" si="111"/>
        <v>0.34200000000000003</v>
      </c>
      <c r="I694" s="184">
        <v>186</v>
      </c>
      <c r="J694" s="176">
        <v>455</v>
      </c>
      <c r="K694" s="181">
        <f t="shared" si="116"/>
        <v>0.4088</v>
      </c>
      <c r="L694" s="161"/>
      <c r="M694" s="187">
        <f t="shared" si="112"/>
        <v>0.57420000000000004</v>
      </c>
      <c r="N694" s="162">
        <f t="shared" si="113"/>
        <v>0.55500000000000005</v>
      </c>
      <c r="O694" s="188">
        <f t="shared" si="114"/>
        <v>10</v>
      </c>
      <c r="P694" s="161"/>
      <c r="Q694" s="192">
        <f t="shared" si="117"/>
        <v>0.4088</v>
      </c>
      <c r="R694" s="174">
        <f t="shared" si="118"/>
        <v>186</v>
      </c>
      <c r="S694" s="174">
        <f t="shared" si="119"/>
        <v>0</v>
      </c>
      <c r="T694" s="175" t="str">
        <f t="shared" si="115"/>
        <v>cha22</v>
      </c>
      <c r="U694" s="193">
        <f t="shared" si="120"/>
        <v>1</v>
      </c>
      <c r="V694" s="148"/>
      <c r="W694" s="148"/>
      <c r="X694" s="148"/>
      <c r="Y694" s="148"/>
      <c r="Z694" s="148"/>
      <c r="AA694" s="148"/>
      <c r="AB694" s="148"/>
      <c r="AC694" s="148"/>
      <c r="AD694" s="148"/>
      <c r="AE694" s="148"/>
      <c r="AF694" s="148"/>
      <c r="AG694" s="148"/>
      <c r="AH694" s="148"/>
      <c r="AI694" s="148"/>
    </row>
    <row r="695" spans="1:35" s="145" customFormat="1" x14ac:dyDescent="0.2">
      <c r="A695" s="160">
        <v>485</v>
      </c>
      <c r="B695" s="144">
        <v>485258291</v>
      </c>
      <c r="C695" s="161" t="s">
        <v>70</v>
      </c>
      <c r="D695" s="144">
        <v>258</v>
      </c>
      <c r="E695" s="144">
        <v>291</v>
      </c>
      <c r="F695" s="161" t="s">
        <v>857</v>
      </c>
      <c r="G695" s="180" t="str">
        <f t="shared" si="110"/>
        <v/>
      </c>
      <c r="H695" s="181" t="str">
        <f t="shared" si="111"/>
        <v/>
      </c>
      <c r="I695" s="184">
        <v>6</v>
      </c>
      <c r="J695" s="176">
        <v>7</v>
      </c>
      <c r="K695" s="181">
        <f t="shared" si="116"/>
        <v>0.85709999999999997</v>
      </c>
      <c r="L695" s="161"/>
      <c r="M695" s="187">
        <f t="shared" si="112"/>
        <v>0.18210000000000001</v>
      </c>
      <c r="N695" s="162">
        <f t="shared" si="113"/>
        <v>0.2162</v>
      </c>
      <c r="O695" s="188">
        <f t="shared" si="114"/>
        <v>4</v>
      </c>
      <c r="P695" s="161"/>
      <c r="Q695" s="192">
        <f t="shared" si="117"/>
        <v>0.85709999999999997</v>
      </c>
      <c r="R695" s="174">
        <f t="shared" si="118"/>
        <v>6</v>
      </c>
      <c r="S695" s="174">
        <f t="shared" si="119"/>
        <v>0</v>
      </c>
      <c r="T695" s="175" t="str">
        <f t="shared" si="115"/>
        <v>cha22</v>
      </c>
      <c r="U695" s="193">
        <f t="shared" si="120"/>
        <v>3</v>
      </c>
      <c r="V695" s="148"/>
      <c r="W695" s="148"/>
      <c r="X695" s="148"/>
      <c r="Y695" s="148"/>
      <c r="Z695" s="148"/>
      <c r="AA695" s="148"/>
      <c r="AB695" s="148"/>
      <c r="AC695" s="148"/>
      <c r="AD695" s="148"/>
      <c r="AE695" s="148"/>
      <c r="AF695" s="148"/>
      <c r="AG695" s="148"/>
      <c r="AH695" s="148"/>
      <c r="AI695" s="148"/>
    </row>
    <row r="696" spans="1:35" s="145" customFormat="1" x14ac:dyDescent="0.2">
      <c r="A696" s="160">
        <v>485</v>
      </c>
      <c r="B696" s="144">
        <v>485258305</v>
      </c>
      <c r="C696" s="161" t="s">
        <v>70</v>
      </c>
      <c r="D696" s="144">
        <v>258</v>
      </c>
      <c r="E696" s="144">
        <v>305</v>
      </c>
      <c r="F696" s="161" t="s">
        <v>871</v>
      </c>
      <c r="G696" s="180" t="str">
        <f t="shared" si="110"/>
        <v/>
      </c>
      <c r="H696" s="181" t="str">
        <f t="shared" si="111"/>
        <v/>
      </c>
      <c r="I696" s="184">
        <v>0</v>
      </c>
      <c r="J696" s="176">
        <v>1</v>
      </c>
      <c r="K696" s="181">
        <f t="shared" si="116"/>
        <v>0</v>
      </c>
      <c r="L696" s="161"/>
      <c r="M696" s="187">
        <f t="shared" si="112"/>
        <v>0.128</v>
      </c>
      <c r="N696" s="162">
        <f t="shared" si="113"/>
        <v>0.15310000000000001</v>
      </c>
      <c r="O696" s="188">
        <f t="shared" si="114"/>
        <v>3</v>
      </c>
      <c r="P696" s="161"/>
      <c r="Q696" s="192">
        <f t="shared" si="117"/>
        <v>0</v>
      </c>
      <c r="R696" s="174">
        <f t="shared" si="118"/>
        <v>0</v>
      </c>
      <c r="S696" s="174">
        <f t="shared" si="119"/>
        <v>0</v>
      </c>
      <c r="T696" s="175" t="str">
        <f t="shared" si="115"/>
        <v>cha22</v>
      </c>
      <c r="U696" s="193">
        <f t="shared" si="120"/>
        <v>3</v>
      </c>
      <c r="V696" s="148"/>
      <c r="W696" s="148"/>
      <c r="X696" s="148"/>
      <c r="Y696" s="148"/>
      <c r="Z696" s="148"/>
      <c r="AA696" s="148"/>
      <c r="AB696" s="148"/>
      <c r="AC696" s="148"/>
      <c r="AD696" s="148"/>
      <c r="AE696" s="148"/>
      <c r="AF696" s="148"/>
      <c r="AG696" s="148"/>
      <c r="AH696" s="148"/>
      <c r="AI696" s="148"/>
    </row>
    <row r="697" spans="1:35" s="145" customFormat="1" x14ac:dyDescent="0.2">
      <c r="A697" s="160">
        <v>486</v>
      </c>
      <c r="B697" s="144">
        <v>486348017</v>
      </c>
      <c r="C697" s="161" t="s">
        <v>1009</v>
      </c>
      <c r="D697" s="144">
        <v>348</v>
      </c>
      <c r="E697" s="144">
        <v>17</v>
      </c>
      <c r="F697" s="161" t="s">
        <v>580</v>
      </c>
      <c r="G697" s="180" t="str">
        <f t="shared" si="110"/>
        <v>yes</v>
      </c>
      <c r="H697" s="181">
        <f t="shared" si="111"/>
        <v>1</v>
      </c>
      <c r="I697" s="184">
        <v>1</v>
      </c>
      <c r="J697" s="176">
        <v>2</v>
      </c>
      <c r="K697" s="181">
        <f t="shared" si="116"/>
        <v>0.5</v>
      </c>
      <c r="L697" s="161"/>
      <c r="M697" s="187">
        <f t="shared" si="112"/>
        <v>0.2505</v>
      </c>
      <c r="N697" s="162">
        <f t="shared" si="113"/>
        <v>0.254</v>
      </c>
      <c r="O697" s="188">
        <f t="shared" si="114"/>
        <v>5</v>
      </c>
      <c r="P697" s="161"/>
      <c r="Q697" s="192">
        <f t="shared" si="117"/>
        <v>1</v>
      </c>
      <c r="R697" s="174">
        <f t="shared" si="118"/>
        <v>2</v>
      </c>
      <c r="S697" s="174">
        <f t="shared" si="119"/>
        <v>1</v>
      </c>
      <c r="T697" s="175" t="str">
        <f t="shared" si="115"/>
        <v>cha16</v>
      </c>
      <c r="U697" s="193">
        <f t="shared" si="120"/>
        <v>1</v>
      </c>
      <c r="V697" s="148"/>
      <c r="W697" s="148"/>
      <c r="X697" s="148"/>
      <c r="Y697" s="148"/>
      <c r="Z697" s="148"/>
      <c r="AA697" s="148"/>
      <c r="AB697" s="148"/>
      <c r="AC697" s="148"/>
      <c r="AD697" s="148"/>
      <c r="AE697" s="148"/>
      <c r="AF697" s="148"/>
      <c r="AG697" s="148"/>
      <c r="AH697" s="148"/>
      <c r="AI697" s="148"/>
    </row>
    <row r="698" spans="1:35" s="145" customFormat="1" x14ac:dyDescent="0.2">
      <c r="A698" s="160">
        <v>486</v>
      </c>
      <c r="B698" s="144">
        <v>486348151</v>
      </c>
      <c r="C698" s="161" t="s">
        <v>1009</v>
      </c>
      <c r="D698" s="144">
        <v>348</v>
      </c>
      <c r="E698" s="144">
        <v>151</v>
      </c>
      <c r="F698" s="161" t="s">
        <v>717</v>
      </c>
      <c r="G698" s="180" t="str">
        <f t="shared" si="110"/>
        <v>yes</v>
      </c>
      <c r="H698" s="181">
        <f t="shared" si="111"/>
        <v>1</v>
      </c>
      <c r="I698" s="184">
        <v>3</v>
      </c>
      <c r="J698" s="176">
        <v>5</v>
      </c>
      <c r="K698" s="181">
        <f t="shared" si="116"/>
        <v>0.6</v>
      </c>
      <c r="L698" s="161"/>
      <c r="M698" s="187">
        <f t="shared" si="112"/>
        <v>0.35170000000000001</v>
      </c>
      <c r="N698" s="162">
        <f t="shared" si="113"/>
        <v>0.32850000000000001</v>
      </c>
      <c r="O698" s="188">
        <f t="shared" si="114"/>
        <v>7</v>
      </c>
      <c r="P698" s="161"/>
      <c r="Q698" s="192">
        <f t="shared" si="117"/>
        <v>1</v>
      </c>
      <c r="R698" s="174">
        <f t="shared" si="118"/>
        <v>5</v>
      </c>
      <c r="S698" s="174">
        <f t="shared" si="119"/>
        <v>2</v>
      </c>
      <c r="T698" s="175" t="str">
        <f t="shared" si="115"/>
        <v>cha16</v>
      </c>
      <c r="U698" s="193">
        <f t="shared" si="120"/>
        <v>1</v>
      </c>
      <c r="V698" s="148"/>
      <c r="W698" s="148"/>
      <c r="X698" s="148"/>
      <c r="Y698" s="148"/>
      <c r="Z698" s="148"/>
      <c r="AA698" s="148"/>
      <c r="AB698" s="148"/>
      <c r="AC698" s="148"/>
      <c r="AD698" s="148"/>
      <c r="AE698" s="148"/>
      <c r="AF698" s="148"/>
      <c r="AG698" s="148"/>
      <c r="AH698" s="148"/>
      <c r="AI698" s="148"/>
    </row>
    <row r="699" spans="1:35" s="145" customFormat="1" x14ac:dyDescent="0.2">
      <c r="A699" s="160">
        <v>486</v>
      </c>
      <c r="B699" s="144">
        <v>486348153</v>
      </c>
      <c r="C699" s="161" t="s">
        <v>1009</v>
      </c>
      <c r="D699" s="144">
        <v>348</v>
      </c>
      <c r="E699" s="144">
        <v>153</v>
      </c>
      <c r="F699" s="161" t="s">
        <v>719</v>
      </c>
      <c r="G699" s="180" t="str">
        <f t="shared" si="110"/>
        <v/>
      </c>
      <c r="H699" s="181" t="str">
        <f t="shared" si="111"/>
        <v/>
      </c>
      <c r="I699" s="184">
        <v>0</v>
      </c>
      <c r="J699" s="176">
        <v>1</v>
      </c>
      <c r="K699" s="181">
        <f t="shared" si="116"/>
        <v>0</v>
      </c>
      <c r="L699" s="161"/>
      <c r="M699" s="187">
        <f t="shared" si="112"/>
        <v>0.46110000000000001</v>
      </c>
      <c r="N699" s="162">
        <f t="shared" si="113"/>
        <v>0.49280000000000002</v>
      </c>
      <c r="O699" s="188">
        <f t="shared" si="114"/>
        <v>9</v>
      </c>
      <c r="P699" s="161"/>
      <c r="Q699" s="192">
        <f t="shared" si="117"/>
        <v>0.49280000000000002</v>
      </c>
      <c r="R699" s="174">
        <f t="shared" si="118"/>
        <v>0</v>
      </c>
      <c r="S699" s="174">
        <f t="shared" si="119"/>
        <v>0</v>
      </c>
      <c r="T699" s="175" t="str">
        <f t="shared" si="115"/>
        <v>dist22</v>
      </c>
      <c r="U699" s="193">
        <f t="shared" si="120"/>
        <v>2</v>
      </c>
      <c r="V699" s="148"/>
      <c r="W699" s="148"/>
      <c r="X699" s="148"/>
      <c r="Y699" s="148"/>
      <c r="Z699" s="148"/>
      <c r="AA699" s="148"/>
      <c r="AB699" s="148"/>
      <c r="AC699" s="148"/>
      <c r="AD699" s="148"/>
      <c r="AE699" s="148"/>
      <c r="AF699" s="148"/>
      <c r="AG699" s="148"/>
      <c r="AH699" s="148"/>
      <c r="AI699" s="148"/>
    </row>
    <row r="700" spans="1:35" s="145" customFormat="1" x14ac:dyDescent="0.2">
      <c r="A700" s="160">
        <v>486</v>
      </c>
      <c r="B700" s="144">
        <v>486348186</v>
      </c>
      <c r="C700" s="161" t="s">
        <v>1009</v>
      </c>
      <c r="D700" s="144">
        <v>348</v>
      </c>
      <c r="E700" s="144">
        <v>186</v>
      </c>
      <c r="F700" s="161" t="s">
        <v>752</v>
      </c>
      <c r="G700" s="180" t="str">
        <f t="shared" si="110"/>
        <v/>
      </c>
      <c r="H700" s="181" t="str">
        <f t="shared" si="111"/>
        <v/>
      </c>
      <c r="I700" s="184">
        <v>6</v>
      </c>
      <c r="J700" s="176">
        <v>6</v>
      </c>
      <c r="K700" s="181">
        <f t="shared" si="116"/>
        <v>1</v>
      </c>
      <c r="L700" s="161"/>
      <c r="M700" s="187">
        <f t="shared" si="112"/>
        <v>0.28510000000000002</v>
      </c>
      <c r="N700" s="162">
        <f t="shared" si="113"/>
        <v>0.3105</v>
      </c>
      <c r="O700" s="188">
        <f t="shared" si="114"/>
        <v>6</v>
      </c>
      <c r="P700" s="161"/>
      <c r="Q700" s="192">
        <f t="shared" si="117"/>
        <v>1</v>
      </c>
      <c r="R700" s="174">
        <f t="shared" si="118"/>
        <v>6</v>
      </c>
      <c r="S700" s="174">
        <f t="shared" si="119"/>
        <v>0</v>
      </c>
      <c r="T700" s="175" t="str">
        <f t="shared" si="115"/>
        <v>cha22</v>
      </c>
      <c r="U700" s="193">
        <f t="shared" si="120"/>
        <v>3</v>
      </c>
      <c r="V700" s="148"/>
      <c r="W700" s="148"/>
      <c r="X700" s="148"/>
      <c r="Y700" s="148"/>
      <c r="Z700" s="148"/>
      <c r="AA700" s="148"/>
      <c r="AB700" s="148"/>
      <c r="AC700" s="148"/>
      <c r="AD700" s="148"/>
      <c r="AE700" s="148"/>
      <c r="AF700" s="148"/>
      <c r="AG700" s="148"/>
      <c r="AH700" s="148"/>
      <c r="AI700" s="148"/>
    </row>
    <row r="701" spans="1:35" s="145" customFormat="1" x14ac:dyDescent="0.2">
      <c r="A701" s="160">
        <v>486</v>
      </c>
      <c r="B701" s="144">
        <v>486348214</v>
      </c>
      <c r="C701" s="161" t="s">
        <v>1009</v>
      </c>
      <c r="D701" s="144">
        <v>348</v>
      </c>
      <c r="E701" s="144">
        <v>214</v>
      </c>
      <c r="F701" s="161" t="s">
        <v>780</v>
      </c>
      <c r="G701" s="180" t="str">
        <f t="shared" si="110"/>
        <v/>
      </c>
      <c r="H701" s="181" t="str">
        <f t="shared" si="111"/>
        <v/>
      </c>
      <c r="I701" s="184">
        <v>0</v>
      </c>
      <c r="J701" s="176">
        <v>2</v>
      </c>
      <c r="K701" s="181">
        <f t="shared" si="116"/>
        <v>0</v>
      </c>
      <c r="L701" s="161"/>
      <c r="M701" s="187">
        <f t="shared" si="112"/>
        <v>0.32940000000000003</v>
      </c>
      <c r="N701" s="162">
        <f t="shared" si="113"/>
        <v>0.34599999999999997</v>
      </c>
      <c r="O701" s="188">
        <f t="shared" si="114"/>
        <v>7</v>
      </c>
      <c r="P701" s="161"/>
      <c r="Q701" s="192">
        <f t="shared" si="117"/>
        <v>0</v>
      </c>
      <c r="R701" s="174">
        <f t="shared" si="118"/>
        <v>0</v>
      </c>
      <c r="S701" s="174">
        <f t="shared" si="119"/>
        <v>0</v>
      </c>
      <c r="T701" s="175" t="str">
        <f t="shared" si="115"/>
        <v>cha22</v>
      </c>
      <c r="U701" s="193">
        <f t="shared" si="120"/>
        <v>3</v>
      </c>
      <c r="V701" s="148"/>
      <c r="W701" s="148"/>
      <c r="X701" s="148"/>
      <c r="Y701" s="148"/>
      <c r="Z701" s="148"/>
      <c r="AA701" s="148"/>
      <c r="AB701" s="148"/>
      <c r="AC701" s="148"/>
      <c r="AD701" s="148"/>
      <c r="AE701" s="148"/>
      <c r="AF701" s="148"/>
      <c r="AG701" s="148"/>
      <c r="AH701" s="148"/>
      <c r="AI701" s="148"/>
    </row>
    <row r="702" spans="1:35" s="145" customFormat="1" x14ac:dyDescent="0.2">
      <c r="A702" s="160">
        <v>486</v>
      </c>
      <c r="B702" s="144">
        <v>486348226</v>
      </c>
      <c r="C702" s="161" t="s">
        <v>1009</v>
      </c>
      <c r="D702" s="144">
        <v>348</v>
      </c>
      <c r="E702" s="144">
        <v>226</v>
      </c>
      <c r="F702" s="161" t="s">
        <v>792</v>
      </c>
      <c r="G702" s="180" t="str">
        <f t="shared" si="110"/>
        <v/>
      </c>
      <c r="H702" s="181" t="str">
        <f t="shared" si="111"/>
        <v/>
      </c>
      <c r="I702" s="184">
        <v>1</v>
      </c>
      <c r="J702" s="176">
        <v>1</v>
      </c>
      <c r="K702" s="181">
        <f t="shared" si="116"/>
        <v>1</v>
      </c>
      <c r="L702" s="161"/>
      <c r="M702" s="187">
        <f t="shared" si="112"/>
        <v>0.3604</v>
      </c>
      <c r="N702" s="162">
        <f t="shared" si="113"/>
        <v>0.36720000000000003</v>
      </c>
      <c r="O702" s="188">
        <f t="shared" si="114"/>
        <v>7</v>
      </c>
      <c r="P702" s="161"/>
      <c r="Q702" s="192">
        <f t="shared" si="117"/>
        <v>1</v>
      </c>
      <c r="R702" s="174">
        <f t="shared" si="118"/>
        <v>1</v>
      </c>
      <c r="S702" s="174">
        <f t="shared" si="119"/>
        <v>0</v>
      </c>
      <c r="T702" s="175" t="str">
        <f t="shared" si="115"/>
        <v>cha22</v>
      </c>
      <c r="U702" s="193">
        <f t="shared" si="120"/>
        <v>3</v>
      </c>
      <c r="V702" s="148"/>
      <c r="W702" s="148"/>
      <c r="X702" s="148"/>
      <c r="Y702" s="148"/>
      <c r="Z702" s="148"/>
      <c r="AA702" s="148"/>
      <c r="AB702" s="148"/>
      <c r="AC702" s="148"/>
      <c r="AD702" s="148"/>
      <c r="AE702" s="148"/>
      <c r="AF702" s="148"/>
      <c r="AG702" s="148"/>
      <c r="AH702" s="148"/>
      <c r="AI702" s="148"/>
    </row>
    <row r="703" spans="1:35" s="145" customFormat="1" x14ac:dyDescent="0.2">
      <c r="A703" s="160">
        <v>486</v>
      </c>
      <c r="B703" s="144">
        <v>486348227</v>
      </c>
      <c r="C703" s="161" t="s">
        <v>1009</v>
      </c>
      <c r="D703" s="144">
        <v>348</v>
      </c>
      <c r="E703" s="144">
        <v>227</v>
      </c>
      <c r="F703" s="161" t="s">
        <v>793</v>
      </c>
      <c r="G703" s="180" t="str">
        <f t="shared" si="110"/>
        <v/>
      </c>
      <c r="H703" s="181" t="str">
        <f t="shared" si="111"/>
        <v/>
      </c>
      <c r="I703" s="184">
        <v>0</v>
      </c>
      <c r="J703" s="176">
        <v>1</v>
      </c>
      <c r="K703" s="181">
        <f t="shared" si="116"/>
        <v>0</v>
      </c>
      <c r="L703" s="161"/>
      <c r="M703" s="187">
        <f t="shared" si="112"/>
        <v>0.45500000000000002</v>
      </c>
      <c r="N703" s="162">
        <f t="shared" si="113"/>
        <v>0.4879</v>
      </c>
      <c r="O703" s="188">
        <f t="shared" si="114"/>
        <v>9</v>
      </c>
      <c r="P703" s="161"/>
      <c r="Q703" s="192">
        <f t="shared" si="117"/>
        <v>0.4879</v>
      </c>
      <c r="R703" s="174">
        <f t="shared" si="118"/>
        <v>0</v>
      </c>
      <c r="S703" s="174">
        <f t="shared" si="119"/>
        <v>0</v>
      </c>
      <c r="T703" s="175" t="str">
        <f t="shared" si="115"/>
        <v>dist22</v>
      </c>
      <c r="U703" s="193">
        <f t="shared" si="120"/>
        <v>2</v>
      </c>
      <c r="V703" s="148"/>
      <c r="W703" s="148"/>
      <c r="X703" s="148"/>
      <c r="Y703" s="148"/>
      <c r="Z703" s="148"/>
      <c r="AA703" s="148"/>
      <c r="AB703" s="148"/>
      <c r="AC703" s="148"/>
      <c r="AD703" s="148"/>
      <c r="AE703" s="148"/>
      <c r="AF703" s="148"/>
      <c r="AG703" s="148"/>
      <c r="AH703" s="148"/>
      <c r="AI703" s="148"/>
    </row>
    <row r="704" spans="1:35" s="145" customFormat="1" x14ac:dyDescent="0.2">
      <c r="A704" s="160">
        <v>486</v>
      </c>
      <c r="B704" s="144">
        <v>486348271</v>
      </c>
      <c r="C704" s="161" t="s">
        <v>1009</v>
      </c>
      <c r="D704" s="144">
        <v>348</v>
      </c>
      <c r="E704" s="144">
        <v>271</v>
      </c>
      <c r="F704" s="161" t="s">
        <v>837</v>
      </c>
      <c r="G704" s="180" t="str">
        <f t="shared" si="110"/>
        <v>yes</v>
      </c>
      <c r="H704" s="181">
        <f t="shared" si="111"/>
        <v>1</v>
      </c>
      <c r="I704" s="184">
        <v>2</v>
      </c>
      <c r="J704" s="176">
        <v>2</v>
      </c>
      <c r="K704" s="181">
        <f t="shared" si="116"/>
        <v>1</v>
      </c>
      <c r="L704" s="161"/>
      <c r="M704" s="187">
        <f t="shared" si="112"/>
        <v>0.15529999999999999</v>
      </c>
      <c r="N704" s="162">
        <f t="shared" si="113"/>
        <v>0.14879999999999999</v>
      </c>
      <c r="O704" s="188">
        <f t="shared" si="114"/>
        <v>3</v>
      </c>
      <c r="P704" s="161"/>
      <c r="Q704" s="192">
        <f t="shared" si="117"/>
        <v>1</v>
      </c>
      <c r="R704" s="174">
        <f t="shared" si="118"/>
        <v>2</v>
      </c>
      <c r="S704" s="174">
        <f t="shared" si="119"/>
        <v>0</v>
      </c>
      <c r="T704" s="175" t="str">
        <f t="shared" si="115"/>
        <v>cha16</v>
      </c>
      <c r="U704" s="193">
        <f t="shared" si="120"/>
        <v>1</v>
      </c>
      <c r="V704" s="148"/>
      <c r="W704" s="148"/>
      <c r="X704" s="148"/>
      <c r="Y704" s="148"/>
      <c r="Z704" s="148"/>
      <c r="AA704" s="148"/>
      <c r="AB704" s="148"/>
      <c r="AC704" s="148"/>
      <c r="AD704" s="148"/>
      <c r="AE704" s="148"/>
      <c r="AF704" s="148"/>
      <c r="AG704" s="148"/>
      <c r="AH704" s="148"/>
      <c r="AI704" s="148"/>
    </row>
    <row r="705" spans="1:35" s="145" customFormat="1" x14ac:dyDescent="0.2">
      <c r="A705" s="160">
        <v>486</v>
      </c>
      <c r="B705" s="144">
        <v>486348277</v>
      </c>
      <c r="C705" s="161" t="s">
        <v>1009</v>
      </c>
      <c r="D705" s="144">
        <v>348</v>
      </c>
      <c r="E705" s="144">
        <v>277</v>
      </c>
      <c r="F705" s="161" t="s">
        <v>843</v>
      </c>
      <c r="G705" s="180" t="str">
        <f t="shared" si="110"/>
        <v/>
      </c>
      <c r="H705" s="181" t="str">
        <f t="shared" si="111"/>
        <v/>
      </c>
      <c r="I705" s="184">
        <v>4</v>
      </c>
      <c r="J705" s="176">
        <v>4</v>
      </c>
      <c r="K705" s="181">
        <f t="shared" si="116"/>
        <v>1</v>
      </c>
      <c r="L705" s="161"/>
      <c r="M705" s="187">
        <f t="shared" si="112"/>
        <v>0.68810000000000004</v>
      </c>
      <c r="N705" s="162">
        <f t="shared" si="113"/>
        <v>0.7077</v>
      </c>
      <c r="O705" s="188">
        <f t="shared" si="114"/>
        <v>12</v>
      </c>
      <c r="P705" s="161"/>
      <c r="Q705" s="192">
        <f t="shared" si="117"/>
        <v>1</v>
      </c>
      <c r="R705" s="174">
        <f t="shared" si="118"/>
        <v>4</v>
      </c>
      <c r="S705" s="174">
        <f t="shared" si="119"/>
        <v>0</v>
      </c>
      <c r="T705" s="175" t="str">
        <f t="shared" si="115"/>
        <v>cha22</v>
      </c>
      <c r="U705" s="193">
        <f t="shared" si="120"/>
        <v>2</v>
      </c>
      <c r="V705" s="148"/>
      <c r="W705" s="148"/>
      <c r="X705" s="148"/>
      <c r="Y705" s="148"/>
      <c r="Z705" s="148"/>
      <c r="AA705" s="148"/>
      <c r="AB705" s="148"/>
      <c r="AC705" s="148"/>
      <c r="AD705" s="148"/>
      <c r="AE705" s="148"/>
      <c r="AF705" s="148"/>
      <c r="AG705" s="148"/>
      <c r="AH705" s="148"/>
      <c r="AI705" s="148"/>
    </row>
    <row r="706" spans="1:35" s="145" customFormat="1" x14ac:dyDescent="0.2">
      <c r="A706" s="160">
        <v>486</v>
      </c>
      <c r="B706" s="144">
        <v>486348316</v>
      </c>
      <c r="C706" s="161" t="s">
        <v>1009</v>
      </c>
      <c r="D706" s="144">
        <v>348</v>
      </c>
      <c r="E706" s="144">
        <v>316</v>
      </c>
      <c r="F706" s="161" t="s">
        <v>882</v>
      </c>
      <c r="G706" s="180" t="str">
        <f t="shared" si="110"/>
        <v>yes</v>
      </c>
      <c r="H706" s="181">
        <f t="shared" si="111"/>
        <v>1</v>
      </c>
      <c r="I706" s="184">
        <v>4</v>
      </c>
      <c r="J706" s="176">
        <v>5</v>
      </c>
      <c r="K706" s="181">
        <f t="shared" si="116"/>
        <v>0.8</v>
      </c>
      <c r="L706" s="161"/>
      <c r="M706" s="187">
        <f t="shared" si="112"/>
        <v>0.56430000000000002</v>
      </c>
      <c r="N706" s="162">
        <f t="shared" si="113"/>
        <v>0.58979999999999999</v>
      </c>
      <c r="O706" s="188">
        <f t="shared" si="114"/>
        <v>10</v>
      </c>
      <c r="P706" s="161"/>
      <c r="Q706" s="192">
        <f t="shared" si="117"/>
        <v>1</v>
      </c>
      <c r="R706" s="174">
        <f t="shared" si="118"/>
        <v>5</v>
      </c>
      <c r="S706" s="174">
        <f t="shared" si="119"/>
        <v>1</v>
      </c>
      <c r="T706" s="175" t="str">
        <f t="shared" si="115"/>
        <v>cha16</v>
      </c>
      <c r="U706" s="193">
        <f t="shared" si="120"/>
        <v>1</v>
      </c>
      <c r="V706" s="148"/>
      <c r="W706" s="148"/>
      <c r="X706" s="148"/>
      <c r="Y706" s="148"/>
      <c r="Z706" s="148"/>
      <c r="AA706" s="148"/>
      <c r="AB706" s="148"/>
      <c r="AC706" s="148"/>
      <c r="AD706" s="148"/>
      <c r="AE706" s="148"/>
      <c r="AF706" s="148"/>
      <c r="AG706" s="148"/>
      <c r="AH706" s="148"/>
      <c r="AI706" s="148"/>
    </row>
    <row r="707" spans="1:35" s="145" customFormat="1" x14ac:dyDescent="0.2">
      <c r="A707" s="160">
        <v>486</v>
      </c>
      <c r="B707" s="144">
        <v>486348348</v>
      </c>
      <c r="C707" s="161" t="s">
        <v>1009</v>
      </c>
      <c r="D707" s="144">
        <v>348</v>
      </c>
      <c r="E707" s="144">
        <v>348</v>
      </c>
      <c r="F707" s="161" t="s">
        <v>913</v>
      </c>
      <c r="G707" s="180" t="str">
        <f t="shared" si="110"/>
        <v>yes</v>
      </c>
      <c r="H707" s="181">
        <f t="shared" si="111"/>
        <v>0.82869999999999999</v>
      </c>
      <c r="I707" s="184">
        <v>465</v>
      </c>
      <c r="J707" s="176">
        <v>622</v>
      </c>
      <c r="K707" s="181">
        <f t="shared" si="116"/>
        <v>0.74760000000000004</v>
      </c>
      <c r="L707" s="161"/>
      <c r="M707" s="187">
        <f t="shared" si="112"/>
        <v>0.71579999999999999</v>
      </c>
      <c r="N707" s="162">
        <f t="shared" si="113"/>
        <v>0.65400000000000003</v>
      </c>
      <c r="O707" s="188">
        <f t="shared" si="114"/>
        <v>11</v>
      </c>
      <c r="P707" s="161"/>
      <c r="Q707" s="192">
        <f t="shared" si="117"/>
        <v>0.82869999999999999</v>
      </c>
      <c r="R707" s="174">
        <f t="shared" si="118"/>
        <v>515</v>
      </c>
      <c r="S707" s="174">
        <f t="shared" si="119"/>
        <v>50</v>
      </c>
      <c r="T707" s="175" t="str">
        <f t="shared" si="115"/>
        <v>cha16</v>
      </c>
      <c r="U707" s="193">
        <f t="shared" si="120"/>
        <v>1</v>
      </c>
      <c r="V707" s="148"/>
      <c r="W707" s="148"/>
      <c r="X707" s="148"/>
      <c r="Y707" s="148"/>
      <c r="Z707" s="148"/>
      <c r="AA707" s="148"/>
      <c r="AB707" s="148"/>
      <c r="AC707" s="148"/>
      <c r="AD707" s="148"/>
      <c r="AE707" s="148"/>
      <c r="AF707" s="148"/>
      <c r="AG707" s="148"/>
      <c r="AH707" s="148"/>
      <c r="AI707" s="148"/>
    </row>
    <row r="708" spans="1:35" s="145" customFormat="1" x14ac:dyDescent="0.2">
      <c r="A708" s="160">
        <v>486</v>
      </c>
      <c r="B708" s="144">
        <v>486348753</v>
      </c>
      <c r="C708" s="161" t="s">
        <v>1009</v>
      </c>
      <c r="D708" s="144">
        <v>348</v>
      </c>
      <c r="E708" s="144">
        <v>753</v>
      </c>
      <c r="F708" s="161" t="s">
        <v>960</v>
      </c>
      <c r="G708" s="180" t="str">
        <f t="shared" si="110"/>
        <v>yes</v>
      </c>
      <c r="H708" s="181">
        <f t="shared" si="111"/>
        <v>1</v>
      </c>
      <c r="I708" s="184">
        <v>0</v>
      </c>
      <c r="J708" s="176">
        <v>1</v>
      </c>
      <c r="K708" s="181">
        <f t="shared" si="116"/>
        <v>0</v>
      </c>
      <c r="L708" s="161"/>
      <c r="M708" s="187">
        <f t="shared" si="112"/>
        <v>0.34520000000000001</v>
      </c>
      <c r="N708" s="162">
        <f t="shared" si="113"/>
        <v>0.35210000000000002</v>
      </c>
      <c r="O708" s="188">
        <f t="shared" si="114"/>
        <v>6</v>
      </c>
      <c r="P708" s="161"/>
      <c r="Q708" s="192">
        <f t="shared" si="117"/>
        <v>1</v>
      </c>
      <c r="R708" s="174">
        <f t="shared" si="118"/>
        <v>1</v>
      </c>
      <c r="S708" s="174">
        <f t="shared" si="119"/>
        <v>1</v>
      </c>
      <c r="T708" s="175" t="str">
        <f t="shared" si="115"/>
        <v>cha16</v>
      </c>
      <c r="U708" s="193">
        <f t="shared" si="120"/>
        <v>1</v>
      </c>
      <c r="V708" s="148"/>
      <c r="W708" s="148"/>
      <c r="X708" s="148"/>
      <c r="Y708" s="148"/>
      <c r="Z708" s="148"/>
      <c r="AA708" s="148"/>
      <c r="AB708" s="148"/>
      <c r="AC708" s="148"/>
      <c r="AD708" s="148"/>
      <c r="AE708" s="148"/>
      <c r="AF708" s="148"/>
      <c r="AG708" s="148"/>
      <c r="AH708" s="148"/>
      <c r="AI708" s="148"/>
    </row>
    <row r="709" spans="1:35" s="145" customFormat="1" x14ac:dyDescent="0.2">
      <c r="A709" s="160">
        <v>486</v>
      </c>
      <c r="B709" s="144">
        <v>486348767</v>
      </c>
      <c r="C709" s="161" t="s">
        <v>1009</v>
      </c>
      <c r="D709" s="144">
        <v>348</v>
      </c>
      <c r="E709" s="144">
        <v>767</v>
      </c>
      <c r="F709" s="161" t="s">
        <v>964</v>
      </c>
      <c r="G709" s="180" t="str">
        <f t="shared" si="110"/>
        <v>yes</v>
      </c>
      <c r="H709" s="181">
        <f t="shared" si="111"/>
        <v>0.66669999999999996</v>
      </c>
      <c r="I709" s="184">
        <v>8</v>
      </c>
      <c r="J709" s="176">
        <v>11</v>
      </c>
      <c r="K709" s="181">
        <f t="shared" si="116"/>
        <v>0.72729999999999995</v>
      </c>
      <c r="L709" s="161"/>
      <c r="M709" s="187">
        <f t="shared" si="112"/>
        <v>0.4052</v>
      </c>
      <c r="N709" s="162">
        <f t="shared" si="113"/>
        <v>0.42680000000000001</v>
      </c>
      <c r="O709" s="188">
        <f t="shared" si="114"/>
        <v>8</v>
      </c>
      <c r="P709" s="161"/>
      <c r="Q709" s="192">
        <f t="shared" si="117"/>
        <v>0.72729999999999995</v>
      </c>
      <c r="R709" s="174">
        <f t="shared" si="118"/>
        <v>8</v>
      </c>
      <c r="S709" s="174">
        <f t="shared" si="119"/>
        <v>0</v>
      </c>
      <c r="T709" s="175" t="str">
        <f t="shared" si="115"/>
        <v>cha22</v>
      </c>
      <c r="U709" s="193">
        <f t="shared" si="120"/>
        <v>1</v>
      </c>
      <c r="V709" s="148"/>
      <c r="W709" s="148"/>
      <c r="X709" s="148"/>
      <c r="Y709" s="148"/>
      <c r="Z709" s="148"/>
      <c r="AA709" s="148"/>
      <c r="AB709" s="148"/>
      <c r="AC709" s="148"/>
      <c r="AD709" s="148"/>
      <c r="AE709" s="148"/>
      <c r="AF709" s="148"/>
      <c r="AG709" s="148"/>
      <c r="AH709" s="148"/>
      <c r="AI709" s="148"/>
    </row>
    <row r="710" spans="1:35" s="145" customFormat="1" x14ac:dyDescent="0.2">
      <c r="A710" s="160">
        <v>486</v>
      </c>
      <c r="B710" s="144">
        <v>486348775</v>
      </c>
      <c r="C710" s="161" t="s">
        <v>1009</v>
      </c>
      <c r="D710" s="144">
        <v>348</v>
      </c>
      <c r="E710" s="144">
        <v>775</v>
      </c>
      <c r="F710" s="161" t="s">
        <v>967</v>
      </c>
      <c r="G710" s="180" t="str">
        <f t="shared" si="110"/>
        <v/>
      </c>
      <c r="H710" s="181" t="str">
        <f t="shared" si="111"/>
        <v/>
      </c>
      <c r="I710" s="184">
        <v>1</v>
      </c>
      <c r="J710" s="176">
        <v>2</v>
      </c>
      <c r="K710" s="181">
        <f t="shared" si="116"/>
        <v>0.5</v>
      </c>
      <c r="L710" s="161"/>
      <c r="M710" s="187">
        <f t="shared" si="112"/>
        <v>0.13600000000000001</v>
      </c>
      <c r="N710" s="162">
        <f t="shared" si="113"/>
        <v>0.15010000000000001</v>
      </c>
      <c r="O710" s="188">
        <f t="shared" si="114"/>
        <v>3</v>
      </c>
      <c r="P710" s="161"/>
      <c r="Q710" s="192">
        <f t="shared" si="117"/>
        <v>0.5</v>
      </c>
      <c r="R710" s="174">
        <f t="shared" si="118"/>
        <v>1</v>
      </c>
      <c r="S710" s="174">
        <f t="shared" si="119"/>
        <v>0</v>
      </c>
      <c r="T710" s="175" t="str">
        <f t="shared" si="115"/>
        <v>cha22</v>
      </c>
      <c r="U710" s="193">
        <f t="shared" si="120"/>
        <v>3</v>
      </c>
      <c r="V710" s="148"/>
      <c r="W710" s="148"/>
      <c r="X710" s="148"/>
      <c r="Y710" s="148"/>
      <c r="Z710" s="148"/>
      <c r="AA710" s="148"/>
      <c r="AB710" s="148"/>
      <c r="AC710" s="148"/>
      <c r="AD710" s="148"/>
      <c r="AE710" s="148"/>
      <c r="AF710" s="148"/>
      <c r="AG710" s="148"/>
      <c r="AH710" s="148"/>
      <c r="AI710" s="148"/>
    </row>
    <row r="711" spans="1:35" s="145" customFormat="1" x14ac:dyDescent="0.2">
      <c r="A711" s="160">
        <v>487</v>
      </c>
      <c r="B711" s="144">
        <v>487049016</v>
      </c>
      <c r="C711" s="161" t="s">
        <v>72</v>
      </c>
      <c r="D711" s="144">
        <v>49</v>
      </c>
      <c r="E711" s="144">
        <v>16</v>
      </c>
      <c r="F711" s="161" t="s">
        <v>579</v>
      </c>
      <c r="G711" s="180" t="str">
        <f t="shared" si="110"/>
        <v/>
      </c>
      <c r="H711" s="181" t="str">
        <f t="shared" si="111"/>
        <v/>
      </c>
      <c r="I711" s="184">
        <v>0</v>
      </c>
      <c r="J711" s="176">
        <v>1</v>
      </c>
      <c r="K711" s="181">
        <f t="shared" si="116"/>
        <v>0</v>
      </c>
      <c r="L711" s="161"/>
      <c r="M711" s="187">
        <f t="shared" si="112"/>
        <v>0.3679</v>
      </c>
      <c r="N711" s="162">
        <f t="shared" si="113"/>
        <v>0.3453</v>
      </c>
      <c r="O711" s="188">
        <f t="shared" si="114"/>
        <v>7</v>
      </c>
      <c r="P711" s="161"/>
      <c r="Q711" s="192">
        <f t="shared" si="117"/>
        <v>0</v>
      </c>
      <c r="R711" s="174">
        <f t="shared" si="118"/>
        <v>0</v>
      </c>
      <c r="S711" s="174">
        <f t="shared" si="119"/>
        <v>0</v>
      </c>
      <c r="T711" s="175" t="str">
        <f t="shared" si="115"/>
        <v>cha22</v>
      </c>
      <c r="U711" s="193">
        <f t="shared" si="120"/>
        <v>3</v>
      </c>
      <c r="V711" s="148"/>
      <c r="W711" s="148"/>
      <c r="X711" s="148"/>
      <c r="Y711" s="148"/>
      <c r="Z711" s="148"/>
      <c r="AA711" s="148"/>
      <c r="AB711" s="148"/>
      <c r="AC711" s="148"/>
      <c r="AD711" s="148"/>
      <c r="AE711" s="148"/>
      <c r="AF711" s="148"/>
      <c r="AG711" s="148"/>
      <c r="AH711" s="148"/>
      <c r="AI711" s="148"/>
    </row>
    <row r="712" spans="1:35" s="145" customFormat="1" x14ac:dyDescent="0.2">
      <c r="A712" s="160">
        <v>487</v>
      </c>
      <c r="B712" s="144">
        <v>487049018</v>
      </c>
      <c r="C712" s="161" t="s">
        <v>72</v>
      </c>
      <c r="D712" s="144">
        <v>49</v>
      </c>
      <c r="E712" s="144">
        <v>18</v>
      </c>
      <c r="F712" s="161" t="s">
        <v>581</v>
      </c>
      <c r="G712" s="180" t="str">
        <f t="shared" si="110"/>
        <v/>
      </c>
      <c r="H712" s="181" t="str">
        <f t="shared" si="111"/>
        <v/>
      </c>
      <c r="I712" s="184">
        <v>0</v>
      </c>
      <c r="J712" s="176">
        <v>1</v>
      </c>
      <c r="K712" s="181">
        <f t="shared" si="116"/>
        <v>0</v>
      </c>
      <c r="L712" s="161"/>
      <c r="M712" s="187">
        <f t="shared" si="112"/>
        <v>0.48959999999999998</v>
      </c>
      <c r="N712" s="162">
        <f t="shared" si="113"/>
        <v>0.48930000000000001</v>
      </c>
      <c r="O712" s="188">
        <f t="shared" si="114"/>
        <v>7</v>
      </c>
      <c r="P712" s="161"/>
      <c r="Q712" s="192">
        <f t="shared" si="117"/>
        <v>0</v>
      </c>
      <c r="R712" s="174">
        <f t="shared" si="118"/>
        <v>0</v>
      </c>
      <c r="S712" s="174">
        <f t="shared" si="119"/>
        <v>0</v>
      </c>
      <c r="T712" s="175" t="str">
        <f t="shared" si="115"/>
        <v>cha22</v>
      </c>
      <c r="U712" s="193">
        <f t="shared" si="120"/>
        <v>3</v>
      </c>
      <c r="V712" s="148"/>
      <c r="W712" s="148"/>
      <c r="X712" s="148"/>
      <c r="Y712" s="148"/>
      <c r="Z712" s="148"/>
      <c r="AA712" s="148"/>
      <c r="AB712" s="148"/>
      <c r="AC712" s="148"/>
      <c r="AD712" s="148"/>
      <c r="AE712" s="148"/>
      <c r="AF712" s="148"/>
      <c r="AG712" s="148"/>
      <c r="AH712" s="148"/>
      <c r="AI712" s="148"/>
    </row>
    <row r="713" spans="1:35" s="145" customFormat="1" x14ac:dyDescent="0.2">
      <c r="A713" s="160">
        <v>487</v>
      </c>
      <c r="B713" s="144">
        <v>487049031</v>
      </c>
      <c r="C713" s="161" t="s">
        <v>72</v>
      </c>
      <c r="D713" s="144">
        <v>49</v>
      </c>
      <c r="E713" s="144">
        <v>31</v>
      </c>
      <c r="F713" s="161" t="s">
        <v>596</v>
      </c>
      <c r="G713" s="180" t="str">
        <f t="shared" si="110"/>
        <v>yes</v>
      </c>
      <c r="H713" s="181">
        <f t="shared" si="111"/>
        <v>0.5</v>
      </c>
      <c r="I713" s="184">
        <v>0</v>
      </c>
      <c r="J713" s="176">
        <v>1</v>
      </c>
      <c r="K713" s="181">
        <f t="shared" si="116"/>
        <v>0</v>
      </c>
      <c r="L713" s="161"/>
      <c r="M713" s="187">
        <f t="shared" si="112"/>
        <v>0.2155</v>
      </c>
      <c r="N713" s="162">
        <f t="shared" si="113"/>
        <v>0.2288</v>
      </c>
      <c r="O713" s="188">
        <f t="shared" si="114"/>
        <v>4</v>
      </c>
      <c r="P713" s="161"/>
      <c r="Q713" s="192">
        <f t="shared" si="117"/>
        <v>0.5</v>
      </c>
      <c r="R713" s="174">
        <f t="shared" si="118"/>
        <v>1</v>
      </c>
      <c r="S713" s="174">
        <f t="shared" si="119"/>
        <v>1</v>
      </c>
      <c r="T713" s="175" t="str">
        <f t="shared" si="115"/>
        <v>cha16</v>
      </c>
      <c r="U713" s="193">
        <f t="shared" si="120"/>
        <v>1</v>
      </c>
      <c r="V713" s="148"/>
      <c r="W713" s="148"/>
      <c r="X713" s="148"/>
      <c r="Y713" s="148"/>
      <c r="Z713" s="148"/>
      <c r="AA713" s="148"/>
      <c r="AB713" s="148"/>
      <c r="AC713" s="148"/>
      <c r="AD713" s="148"/>
      <c r="AE713" s="148"/>
      <c r="AF713" s="148"/>
      <c r="AG713" s="148"/>
      <c r="AH713" s="148"/>
      <c r="AI713" s="148"/>
    </row>
    <row r="714" spans="1:35" s="145" customFormat="1" x14ac:dyDescent="0.2">
      <c r="A714" s="160">
        <v>487</v>
      </c>
      <c r="B714" s="144">
        <v>487049035</v>
      </c>
      <c r="C714" s="161" t="s">
        <v>72</v>
      </c>
      <c r="D714" s="144">
        <v>49</v>
      </c>
      <c r="E714" s="144">
        <v>35</v>
      </c>
      <c r="F714" s="161" t="s">
        <v>600</v>
      </c>
      <c r="G714" s="180" t="str">
        <f t="shared" ref="G714:G777" si="121">IFERROR(IF(VLOOKUP($B714,ecodis_cha_16,1)=$B714,"yes",""),"")</f>
        <v>yes</v>
      </c>
      <c r="H714" s="181">
        <f t="shared" ref="H714:H777" si="122">IFERROR(IF($G714="yes",ROUND(VLOOKUP($B714,ecodis_cha_16,20),4),""),"")</f>
        <v>0.41670000000000001</v>
      </c>
      <c r="I714" s="184">
        <v>38</v>
      </c>
      <c r="J714" s="176">
        <v>51</v>
      </c>
      <c r="K714" s="181">
        <f t="shared" si="116"/>
        <v>0.74509999999999998</v>
      </c>
      <c r="L714" s="161"/>
      <c r="M714" s="187">
        <f t="shared" ref="M714:M777" si="123">IFERROR(ROUND(VLOOKUP($E714,ecodis_distr_all,5),4),0)</f>
        <v>0.77190000000000003</v>
      </c>
      <c r="N714" s="162">
        <f t="shared" ref="N714:N777" si="124">IFERROR(ROUND(VLOOKUP($E714,ecodis_distr_all,8),4),0)</f>
        <v>0.66790000000000005</v>
      </c>
      <c r="O714" s="188">
        <f t="shared" ref="O714:O777" si="125">VLOOKUP($E714,lowinc_bysend,4)</f>
        <v>11</v>
      </c>
      <c r="P714" s="161"/>
      <c r="Q714" s="192">
        <f t="shared" si="117"/>
        <v>0.74509999999999998</v>
      </c>
      <c r="R714" s="174">
        <f t="shared" si="118"/>
        <v>38</v>
      </c>
      <c r="S714" s="174">
        <f t="shared" si="119"/>
        <v>0</v>
      </c>
      <c r="T714" s="175" t="str">
        <f t="shared" ref="T714:T777" si="126">IF($Q714=$H714,"cha16",IF($Q714=$K714,"cha22",IF($Q714=$M714,"dist16",IF(Q714=$N714,"dist22",0))))</f>
        <v>cha22</v>
      </c>
      <c r="U714" s="193">
        <f t="shared" si="120"/>
        <v>1</v>
      </c>
      <c r="V714" s="148"/>
      <c r="W714" s="148"/>
      <c r="X714" s="148"/>
      <c r="Y714" s="148"/>
      <c r="Z714" s="148"/>
      <c r="AA714" s="148"/>
      <c r="AB714" s="148"/>
      <c r="AC714" s="148"/>
      <c r="AD714" s="148"/>
      <c r="AE714" s="148"/>
      <c r="AF714" s="148"/>
      <c r="AG714" s="148"/>
      <c r="AH714" s="148"/>
      <c r="AI714" s="148"/>
    </row>
    <row r="715" spans="1:35" s="145" customFormat="1" x14ac:dyDescent="0.2">
      <c r="A715" s="160">
        <v>487</v>
      </c>
      <c r="B715" s="144">
        <v>487049044</v>
      </c>
      <c r="C715" s="161" t="s">
        <v>72</v>
      </c>
      <c r="D715" s="144">
        <v>49</v>
      </c>
      <c r="E715" s="144">
        <v>44</v>
      </c>
      <c r="F715" s="161" t="s">
        <v>609</v>
      </c>
      <c r="G715" s="180" t="str">
        <f t="shared" si="121"/>
        <v>yes</v>
      </c>
      <c r="H715" s="181">
        <f t="shared" si="122"/>
        <v>0.75</v>
      </c>
      <c r="I715" s="184">
        <v>3</v>
      </c>
      <c r="J715" s="176">
        <v>6</v>
      </c>
      <c r="K715" s="181">
        <f t="shared" ref="K715:K778" si="127">ROUND(I715/J715,4)</f>
        <v>0.5</v>
      </c>
      <c r="L715" s="161"/>
      <c r="M715" s="187">
        <f t="shared" si="123"/>
        <v>0.81100000000000005</v>
      </c>
      <c r="N715" s="162">
        <f t="shared" si="124"/>
        <v>0.67620000000000002</v>
      </c>
      <c r="O715" s="188">
        <f t="shared" si="125"/>
        <v>12</v>
      </c>
      <c r="P715" s="161"/>
      <c r="Q715" s="192">
        <f t="shared" ref="Q715:Q778" si="128">(IF($G715="yes",MAX($H715,$K715),IF($O715&gt;=9,MAX($K715,$M715,$N715),$K715)))</f>
        <v>0.75</v>
      </c>
      <c r="R715" s="174">
        <f t="shared" ref="R715:R778" si="129">ROUND($J715*$Q715,0)</f>
        <v>5</v>
      </c>
      <c r="S715" s="174">
        <f t="shared" ref="S715:S778" si="130">MAX($R715-$I715,0)</f>
        <v>2</v>
      </c>
      <c r="T715" s="175" t="str">
        <f t="shared" si="126"/>
        <v>cha16</v>
      </c>
      <c r="U715" s="193">
        <f t="shared" ref="U715:U778" si="131">IF($G715="yes",1,IF($O715&gt;=9,2,3))</f>
        <v>1</v>
      </c>
      <c r="V715" s="148"/>
      <c r="W715" s="148"/>
      <c r="X715" s="148"/>
      <c r="Y715" s="148"/>
      <c r="Z715" s="148"/>
      <c r="AA715" s="148"/>
      <c r="AB715" s="148"/>
      <c r="AC715" s="148"/>
      <c r="AD715" s="148"/>
      <c r="AE715" s="148"/>
      <c r="AF715" s="148"/>
      <c r="AG715" s="148"/>
      <c r="AH715" s="148"/>
      <c r="AI715" s="148"/>
    </row>
    <row r="716" spans="1:35" s="145" customFormat="1" x14ac:dyDescent="0.2">
      <c r="A716" s="160">
        <v>487</v>
      </c>
      <c r="B716" s="144">
        <v>487049046</v>
      </c>
      <c r="C716" s="161" t="s">
        <v>72</v>
      </c>
      <c r="D716" s="144">
        <v>49</v>
      </c>
      <c r="E716" s="144">
        <v>46</v>
      </c>
      <c r="F716" s="161" t="s">
        <v>611</v>
      </c>
      <c r="G716" s="180" t="str">
        <f t="shared" si="121"/>
        <v/>
      </c>
      <c r="H716" s="181" t="str">
        <f t="shared" si="122"/>
        <v/>
      </c>
      <c r="I716" s="184">
        <v>1</v>
      </c>
      <c r="J716" s="176">
        <v>1</v>
      </c>
      <c r="K716" s="181">
        <f t="shared" si="127"/>
        <v>1</v>
      </c>
      <c r="L716" s="161"/>
      <c r="M716" s="187">
        <f t="shared" si="123"/>
        <v>0.1077</v>
      </c>
      <c r="N716" s="162">
        <f t="shared" si="124"/>
        <v>0.1191</v>
      </c>
      <c r="O716" s="188">
        <f t="shared" si="125"/>
        <v>2</v>
      </c>
      <c r="P716" s="161"/>
      <c r="Q716" s="192">
        <f t="shared" si="128"/>
        <v>1</v>
      </c>
      <c r="R716" s="174">
        <f t="shared" si="129"/>
        <v>1</v>
      </c>
      <c r="S716" s="174">
        <f t="shared" si="130"/>
        <v>0</v>
      </c>
      <c r="T716" s="175" t="str">
        <f t="shared" si="126"/>
        <v>cha22</v>
      </c>
      <c r="U716" s="193">
        <f t="shared" si="131"/>
        <v>3</v>
      </c>
      <c r="V716" s="148"/>
      <c r="W716" s="148"/>
      <c r="X716" s="148"/>
      <c r="Y716" s="148"/>
      <c r="Z716" s="148"/>
      <c r="AA716" s="148"/>
      <c r="AB716" s="148"/>
      <c r="AC716" s="148"/>
      <c r="AD716" s="148"/>
      <c r="AE716" s="148"/>
      <c r="AF716" s="148"/>
      <c r="AG716" s="148"/>
      <c r="AH716" s="148"/>
      <c r="AI716" s="148"/>
    </row>
    <row r="717" spans="1:35" s="145" customFormat="1" x14ac:dyDescent="0.2">
      <c r="A717" s="160">
        <v>487</v>
      </c>
      <c r="B717" s="144">
        <v>487049048</v>
      </c>
      <c r="C717" s="161" t="s">
        <v>72</v>
      </c>
      <c r="D717" s="144">
        <v>49</v>
      </c>
      <c r="E717" s="144">
        <v>48</v>
      </c>
      <c r="F717" s="161" t="s">
        <v>613</v>
      </c>
      <c r="G717" s="180" t="str">
        <f t="shared" si="121"/>
        <v/>
      </c>
      <c r="H717" s="181" t="str">
        <f t="shared" si="122"/>
        <v/>
      </c>
      <c r="I717" s="184">
        <v>0</v>
      </c>
      <c r="J717" s="176">
        <v>1</v>
      </c>
      <c r="K717" s="181">
        <f t="shared" si="127"/>
        <v>0</v>
      </c>
      <c r="L717" s="161"/>
      <c r="M717" s="187">
        <f t="shared" si="123"/>
        <v>0.12970000000000001</v>
      </c>
      <c r="N717" s="162">
        <f t="shared" si="124"/>
        <v>0.16200000000000001</v>
      </c>
      <c r="O717" s="188">
        <f t="shared" si="125"/>
        <v>3</v>
      </c>
      <c r="P717" s="161"/>
      <c r="Q717" s="192">
        <f t="shared" si="128"/>
        <v>0</v>
      </c>
      <c r="R717" s="174">
        <f t="shared" si="129"/>
        <v>0</v>
      </c>
      <c r="S717" s="174">
        <f t="shared" si="130"/>
        <v>0</v>
      </c>
      <c r="T717" s="175" t="str">
        <f t="shared" si="126"/>
        <v>cha22</v>
      </c>
      <c r="U717" s="193">
        <f t="shared" si="131"/>
        <v>3</v>
      </c>
      <c r="V717" s="148"/>
      <c r="W717" s="148"/>
      <c r="X717" s="148"/>
      <c r="Y717" s="148"/>
      <c r="Z717" s="148"/>
      <c r="AA717" s="148"/>
      <c r="AB717" s="148"/>
      <c r="AC717" s="148"/>
      <c r="AD717" s="148"/>
      <c r="AE717" s="148"/>
      <c r="AF717" s="148"/>
      <c r="AG717" s="148"/>
      <c r="AH717" s="148"/>
      <c r="AI717" s="148"/>
    </row>
    <row r="718" spans="1:35" s="145" customFormat="1" x14ac:dyDescent="0.2">
      <c r="A718" s="160">
        <v>487</v>
      </c>
      <c r="B718" s="144">
        <v>487049049</v>
      </c>
      <c r="C718" s="161" t="s">
        <v>72</v>
      </c>
      <c r="D718" s="144">
        <v>49</v>
      </c>
      <c r="E718" s="144">
        <v>49</v>
      </c>
      <c r="F718" s="161" t="s">
        <v>614</v>
      </c>
      <c r="G718" s="180" t="str">
        <f t="shared" si="121"/>
        <v>yes</v>
      </c>
      <c r="H718" s="181">
        <f t="shared" si="122"/>
        <v>0.53749999999999998</v>
      </c>
      <c r="I718" s="184">
        <v>41</v>
      </c>
      <c r="J718" s="176">
        <v>58</v>
      </c>
      <c r="K718" s="181">
        <f t="shared" si="127"/>
        <v>0.70689999999999997</v>
      </c>
      <c r="L718" s="161"/>
      <c r="M718" s="187">
        <f t="shared" si="123"/>
        <v>0.46279999999999999</v>
      </c>
      <c r="N718" s="162">
        <f t="shared" si="124"/>
        <v>0.35880000000000001</v>
      </c>
      <c r="O718" s="188">
        <f t="shared" si="125"/>
        <v>8</v>
      </c>
      <c r="P718" s="161"/>
      <c r="Q718" s="192">
        <f t="shared" si="128"/>
        <v>0.70689999999999997</v>
      </c>
      <c r="R718" s="174">
        <f t="shared" si="129"/>
        <v>41</v>
      </c>
      <c r="S718" s="174">
        <f t="shared" si="130"/>
        <v>0</v>
      </c>
      <c r="T718" s="175" t="str">
        <f t="shared" si="126"/>
        <v>cha22</v>
      </c>
      <c r="U718" s="193">
        <f t="shared" si="131"/>
        <v>1</v>
      </c>
      <c r="V718" s="148"/>
      <c r="W718" s="148"/>
      <c r="X718" s="148"/>
      <c r="Y718" s="148"/>
      <c r="Z718" s="148"/>
      <c r="AA718" s="148"/>
      <c r="AB718" s="148"/>
      <c r="AC718" s="148"/>
      <c r="AD718" s="148"/>
      <c r="AE718" s="148"/>
      <c r="AF718" s="148"/>
      <c r="AG718" s="148"/>
      <c r="AH718" s="148"/>
      <c r="AI718" s="148"/>
    </row>
    <row r="719" spans="1:35" s="145" customFormat="1" x14ac:dyDescent="0.2">
      <c r="A719" s="160">
        <v>487</v>
      </c>
      <c r="B719" s="144">
        <v>487049057</v>
      </c>
      <c r="C719" s="161" t="s">
        <v>72</v>
      </c>
      <c r="D719" s="144">
        <v>49</v>
      </c>
      <c r="E719" s="144">
        <v>57</v>
      </c>
      <c r="F719" s="161" t="s">
        <v>623</v>
      </c>
      <c r="G719" s="180" t="str">
        <f t="shared" si="121"/>
        <v>yes</v>
      </c>
      <c r="H719" s="181">
        <f t="shared" si="122"/>
        <v>0.57140000000000002</v>
      </c>
      <c r="I719" s="184">
        <v>4</v>
      </c>
      <c r="J719" s="176">
        <v>8</v>
      </c>
      <c r="K719" s="181">
        <f t="shared" si="127"/>
        <v>0.5</v>
      </c>
      <c r="L719" s="161"/>
      <c r="M719" s="187">
        <f t="shared" si="123"/>
        <v>0.84240000000000004</v>
      </c>
      <c r="N719" s="162">
        <f t="shared" si="124"/>
        <v>0.72060000000000002</v>
      </c>
      <c r="O719" s="188">
        <f t="shared" si="125"/>
        <v>12</v>
      </c>
      <c r="P719" s="161"/>
      <c r="Q719" s="192">
        <f t="shared" si="128"/>
        <v>0.57140000000000002</v>
      </c>
      <c r="R719" s="174">
        <f t="shared" si="129"/>
        <v>5</v>
      </c>
      <c r="S719" s="174">
        <f t="shared" si="130"/>
        <v>1</v>
      </c>
      <c r="T719" s="175" t="str">
        <f t="shared" si="126"/>
        <v>cha16</v>
      </c>
      <c r="U719" s="193">
        <f t="shared" si="131"/>
        <v>1</v>
      </c>
      <c r="V719" s="148"/>
      <c r="W719" s="148"/>
      <c r="X719" s="148"/>
      <c r="Y719" s="148"/>
      <c r="Z719" s="148"/>
      <c r="AA719" s="148"/>
      <c r="AB719" s="148"/>
      <c r="AC719" s="148"/>
      <c r="AD719" s="148"/>
      <c r="AE719" s="148"/>
      <c r="AF719" s="148"/>
      <c r="AG719" s="148"/>
      <c r="AH719" s="148"/>
      <c r="AI719" s="148"/>
    </row>
    <row r="720" spans="1:35" s="145" customFormat="1" x14ac:dyDescent="0.2">
      <c r="A720" s="160">
        <v>487</v>
      </c>
      <c r="B720" s="144">
        <v>487049093</v>
      </c>
      <c r="C720" s="161" t="s">
        <v>72</v>
      </c>
      <c r="D720" s="144">
        <v>49</v>
      </c>
      <c r="E720" s="144">
        <v>93</v>
      </c>
      <c r="F720" s="161" t="s">
        <v>659</v>
      </c>
      <c r="G720" s="180" t="str">
        <f t="shared" si="121"/>
        <v>yes</v>
      </c>
      <c r="H720" s="181">
        <f t="shared" si="122"/>
        <v>0.59699999999999998</v>
      </c>
      <c r="I720" s="184">
        <v>19</v>
      </c>
      <c r="J720" s="176">
        <v>56</v>
      </c>
      <c r="K720" s="181">
        <f t="shared" si="127"/>
        <v>0.33929999999999999</v>
      </c>
      <c r="L720" s="161"/>
      <c r="M720" s="187">
        <f t="shared" si="123"/>
        <v>0.77800000000000002</v>
      </c>
      <c r="N720" s="162">
        <f t="shared" si="124"/>
        <v>0.63639999999999997</v>
      </c>
      <c r="O720" s="188">
        <f t="shared" si="125"/>
        <v>11</v>
      </c>
      <c r="P720" s="161"/>
      <c r="Q720" s="192">
        <f t="shared" si="128"/>
        <v>0.59699999999999998</v>
      </c>
      <c r="R720" s="174">
        <f t="shared" si="129"/>
        <v>33</v>
      </c>
      <c r="S720" s="174">
        <f t="shared" si="130"/>
        <v>14</v>
      </c>
      <c r="T720" s="175" t="str">
        <f t="shared" si="126"/>
        <v>cha16</v>
      </c>
      <c r="U720" s="193">
        <f t="shared" si="131"/>
        <v>1</v>
      </c>
      <c r="V720" s="148"/>
      <c r="W720" s="148"/>
      <c r="X720" s="148"/>
      <c r="Y720" s="148"/>
      <c r="Z720" s="148"/>
      <c r="AA720" s="148"/>
      <c r="AB720" s="148"/>
      <c r="AC720" s="148"/>
      <c r="AD720" s="148"/>
      <c r="AE720" s="148"/>
      <c r="AF720" s="148"/>
      <c r="AG720" s="148"/>
      <c r="AH720" s="148"/>
      <c r="AI720" s="148"/>
    </row>
    <row r="721" spans="1:35" s="145" customFormat="1" x14ac:dyDescent="0.2">
      <c r="A721" s="160">
        <v>487</v>
      </c>
      <c r="B721" s="144">
        <v>487049095</v>
      </c>
      <c r="C721" s="161" t="s">
        <v>72</v>
      </c>
      <c r="D721" s="144">
        <v>49</v>
      </c>
      <c r="E721" s="144">
        <v>95</v>
      </c>
      <c r="F721" s="161" t="s">
        <v>661</v>
      </c>
      <c r="G721" s="180" t="str">
        <f t="shared" si="121"/>
        <v/>
      </c>
      <c r="H721" s="181" t="str">
        <f t="shared" si="122"/>
        <v/>
      </c>
      <c r="I721" s="184">
        <v>1</v>
      </c>
      <c r="J721" s="176">
        <v>1</v>
      </c>
      <c r="K721" s="181">
        <f t="shared" si="127"/>
        <v>1</v>
      </c>
      <c r="L721" s="161"/>
      <c r="M721" s="187">
        <f t="shared" si="123"/>
        <v>0.77070000000000005</v>
      </c>
      <c r="N721" s="162">
        <f t="shared" si="124"/>
        <v>0.73340000000000005</v>
      </c>
      <c r="O721" s="188">
        <f t="shared" si="125"/>
        <v>11</v>
      </c>
      <c r="P721" s="161"/>
      <c r="Q721" s="192">
        <f t="shared" si="128"/>
        <v>1</v>
      </c>
      <c r="R721" s="174">
        <f t="shared" si="129"/>
        <v>1</v>
      </c>
      <c r="S721" s="174">
        <f t="shared" si="130"/>
        <v>0</v>
      </c>
      <c r="T721" s="175" t="str">
        <f t="shared" si="126"/>
        <v>cha22</v>
      </c>
      <c r="U721" s="193">
        <f t="shared" si="131"/>
        <v>2</v>
      </c>
      <c r="V721" s="148"/>
      <c r="W721" s="148"/>
      <c r="X721" s="148"/>
      <c r="Y721" s="148"/>
      <c r="Z721" s="148"/>
      <c r="AA721" s="148"/>
      <c r="AB721" s="148"/>
      <c r="AC721" s="148"/>
      <c r="AD721" s="148"/>
      <c r="AE721" s="148"/>
      <c r="AF721" s="148"/>
      <c r="AG721" s="148"/>
      <c r="AH721" s="148"/>
      <c r="AI721" s="148"/>
    </row>
    <row r="722" spans="1:35" s="145" customFormat="1" x14ac:dyDescent="0.2">
      <c r="A722" s="160">
        <v>487</v>
      </c>
      <c r="B722" s="144">
        <v>487049128</v>
      </c>
      <c r="C722" s="161" t="s">
        <v>72</v>
      </c>
      <c r="D722" s="144">
        <v>49</v>
      </c>
      <c r="E722" s="144">
        <v>128</v>
      </c>
      <c r="F722" s="161" t="s">
        <v>693</v>
      </c>
      <c r="G722" s="180" t="str">
        <f t="shared" si="121"/>
        <v/>
      </c>
      <c r="H722" s="181" t="str">
        <f t="shared" si="122"/>
        <v/>
      </c>
      <c r="I722" s="184">
        <v>0</v>
      </c>
      <c r="J722" s="176">
        <v>2</v>
      </c>
      <c r="K722" s="181">
        <f t="shared" si="127"/>
        <v>0</v>
      </c>
      <c r="L722" s="161"/>
      <c r="M722" s="187">
        <f t="shared" si="123"/>
        <v>0.49669999999999997</v>
      </c>
      <c r="N722" s="162">
        <f t="shared" si="124"/>
        <v>0.54890000000000005</v>
      </c>
      <c r="O722" s="188">
        <f t="shared" si="125"/>
        <v>10</v>
      </c>
      <c r="P722" s="161"/>
      <c r="Q722" s="192">
        <f t="shared" si="128"/>
        <v>0.54890000000000005</v>
      </c>
      <c r="R722" s="174">
        <f t="shared" si="129"/>
        <v>1</v>
      </c>
      <c r="S722" s="174">
        <f t="shared" si="130"/>
        <v>1</v>
      </c>
      <c r="T722" s="175" t="str">
        <f t="shared" si="126"/>
        <v>dist22</v>
      </c>
      <c r="U722" s="193">
        <f t="shared" si="131"/>
        <v>2</v>
      </c>
      <c r="V722" s="148"/>
      <c r="W722" s="148"/>
      <c r="X722" s="148"/>
      <c r="Y722" s="148"/>
      <c r="Z722" s="148"/>
      <c r="AA722" s="148"/>
      <c r="AB722" s="148"/>
      <c r="AC722" s="148"/>
      <c r="AD722" s="148"/>
      <c r="AE722" s="148"/>
      <c r="AF722" s="148"/>
      <c r="AG722" s="148"/>
      <c r="AH722" s="148"/>
      <c r="AI722" s="148"/>
    </row>
    <row r="723" spans="1:35" s="145" customFormat="1" x14ac:dyDescent="0.2">
      <c r="A723" s="160">
        <v>487</v>
      </c>
      <c r="B723" s="144">
        <v>487049155</v>
      </c>
      <c r="C723" s="161" t="s">
        <v>72</v>
      </c>
      <c r="D723" s="144">
        <v>49</v>
      </c>
      <c r="E723" s="144">
        <v>155</v>
      </c>
      <c r="F723" s="161" t="s">
        <v>721</v>
      </c>
      <c r="G723" s="180" t="str">
        <f t="shared" si="121"/>
        <v/>
      </c>
      <c r="H723" s="181" t="str">
        <f t="shared" si="122"/>
        <v/>
      </c>
      <c r="I723" s="184">
        <v>0</v>
      </c>
      <c r="J723" s="176">
        <v>1</v>
      </c>
      <c r="K723" s="181">
        <f t="shared" si="127"/>
        <v>0</v>
      </c>
      <c r="L723" s="161"/>
      <c r="M723" s="187">
        <f t="shared" si="123"/>
        <v>6.2300000000000001E-2</v>
      </c>
      <c r="N723" s="162">
        <f t="shared" si="124"/>
        <v>7.3200000000000001E-2</v>
      </c>
      <c r="O723" s="188">
        <f t="shared" si="125"/>
        <v>2</v>
      </c>
      <c r="P723" s="161"/>
      <c r="Q723" s="192">
        <f t="shared" si="128"/>
        <v>0</v>
      </c>
      <c r="R723" s="174">
        <f t="shared" si="129"/>
        <v>0</v>
      </c>
      <c r="S723" s="174">
        <f t="shared" si="130"/>
        <v>0</v>
      </c>
      <c r="T723" s="175" t="str">
        <f t="shared" si="126"/>
        <v>cha22</v>
      </c>
      <c r="U723" s="193">
        <f t="shared" si="131"/>
        <v>3</v>
      </c>
      <c r="V723" s="148"/>
      <c r="W723" s="148"/>
      <c r="X723" s="148"/>
      <c r="Y723" s="148"/>
      <c r="Z723" s="148"/>
      <c r="AA723" s="148"/>
      <c r="AB723" s="148"/>
      <c r="AC723" s="148"/>
      <c r="AD723" s="148"/>
      <c r="AE723" s="148"/>
      <c r="AF723" s="148"/>
      <c r="AG723" s="148"/>
      <c r="AH723" s="148"/>
      <c r="AI723" s="148"/>
    </row>
    <row r="724" spans="1:35" s="145" customFormat="1" x14ac:dyDescent="0.2">
      <c r="A724" s="160">
        <v>487</v>
      </c>
      <c r="B724" s="144">
        <v>487049160</v>
      </c>
      <c r="C724" s="161" t="s">
        <v>72</v>
      </c>
      <c r="D724" s="144">
        <v>49</v>
      </c>
      <c r="E724" s="144">
        <v>160</v>
      </c>
      <c r="F724" s="161" t="s">
        <v>726</v>
      </c>
      <c r="G724" s="180" t="str">
        <f t="shared" si="121"/>
        <v/>
      </c>
      <c r="H724" s="181" t="str">
        <f t="shared" si="122"/>
        <v/>
      </c>
      <c r="I724" s="184">
        <v>0</v>
      </c>
      <c r="J724" s="176">
        <v>1</v>
      </c>
      <c r="K724" s="181">
        <f t="shared" si="127"/>
        <v>0</v>
      </c>
      <c r="L724" s="161"/>
      <c r="M724" s="187">
        <f t="shared" si="123"/>
        <v>0.69840000000000002</v>
      </c>
      <c r="N724" s="162">
        <f t="shared" si="124"/>
        <v>0.65439999999999998</v>
      </c>
      <c r="O724" s="188">
        <f t="shared" si="125"/>
        <v>11</v>
      </c>
      <c r="P724" s="161"/>
      <c r="Q724" s="192">
        <f t="shared" si="128"/>
        <v>0.69840000000000002</v>
      </c>
      <c r="R724" s="174">
        <f t="shared" si="129"/>
        <v>1</v>
      </c>
      <c r="S724" s="174">
        <f t="shared" si="130"/>
        <v>1</v>
      </c>
      <c r="T724" s="175" t="str">
        <f t="shared" si="126"/>
        <v>dist16</v>
      </c>
      <c r="U724" s="193">
        <f t="shared" si="131"/>
        <v>2</v>
      </c>
      <c r="V724" s="148"/>
      <c r="W724" s="148"/>
      <c r="X724" s="148"/>
      <c r="Y724" s="148"/>
      <c r="Z724" s="148"/>
      <c r="AA724" s="148"/>
      <c r="AB724" s="148"/>
      <c r="AC724" s="148"/>
      <c r="AD724" s="148"/>
      <c r="AE724" s="148"/>
      <c r="AF724" s="148"/>
      <c r="AG724" s="148"/>
      <c r="AH724" s="148"/>
      <c r="AI724" s="148"/>
    </row>
    <row r="725" spans="1:35" s="145" customFormat="1" x14ac:dyDescent="0.2">
      <c r="A725" s="160">
        <v>487</v>
      </c>
      <c r="B725" s="144">
        <v>487049163</v>
      </c>
      <c r="C725" s="161" t="s">
        <v>72</v>
      </c>
      <c r="D725" s="144">
        <v>49</v>
      </c>
      <c r="E725" s="144">
        <v>163</v>
      </c>
      <c r="F725" s="161" t="s">
        <v>729</v>
      </c>
      <c r="G725" s="180" t="str">
        <f t="shared" si="121"/>
        <v>yes</v>
      </c>
      <c r="H725" s="181">
        <f t="shared" si="122"/>
        <v>0.53849999999999998</v>
      </c>
      <c r="I725" s="184">
        <v>9</v>
      </c>
      <c r="J725" s="176">
        <v>19</v>
      </c>
      <c r="K725" s="181">
        <f t="shared" si="127"/>
        <v>0.47370000000000001</v>
      </c>
      <c r="L725" s="161"/>
      <c r="M725" s="187">
        <f t="shared" si="123"/>
        <v>0.80389999999999995</v>
      </c>
      <c r="N725" s="162">
        <f t="shared" si="124"/>
        <v>0.68</v>
      </c>
      <c r="O725" s="188">
        <f t="shared" si="125"/>
        <v>12</v>
      </c>
      <c r="P725" s="161"/>
      <c r="Q725" s="192">
        <f t="shared" si="128"/>
        <v>0.53849999999999998</v>
      </c>
      <c r="R725" s="174">
        <f t="shared" si="129"/>
        <v>10</v>
      </c>
      <c r="S725" s="174">
        <f t="shared" si="130"/>
        <v>1</v>
      </c>
      <c r="T725" s="175" t="str">
        <f t="shared" si="126"/>
        <v>cha16</v>
      </c>
      <c r="U725" s="193">
        <f t="shared" si="131"/>
        <v>1</v>
      </c>
      <c r="V725" s="148"/>
      <c r="W725" s="148"/>
      <c r="X725" s="148"/>
      <c r="Y725" s="148"/>
      <c r="Z725" s="148"/>
      <c r="AA725" s="148"/>
      <c r="AB725" s="148"/>
      <c r="AC725" s="148"/>
      <c r="AD725" s="148"/>
      <c r="AE725" s="148"/>
      <c r="AF725" s="148"/>
      <c r="AG725" s="148"/>
      <c r="AH725" s="148"/>
      <c r="AI725" s="148"/>
    </row>
    <row r="726" spans="1:35" s="145" customFormat="1" x14ac:dyDescent="0.2">
      <c r="A726" s="160">
        <v>487</v>
      </c>
      <c r="B726" s="144">
        <v>487049165</v>
      </c>
      <c r="C726" s="161" t="s">
        <v>72</v>
      </c>
      <c r="D726" s="144">
        <v>49</v>
      </c>
      <c r="E726" s="144">
        <v>165</v>
      </c>
      <c r="F726" s="161" t="s">
        <v>731</v>
      </c>
      <c r="G726" s="180" t="str">
        <f t="shared" si="121"/>
        <v>yes</v>
      </c>
      <c r="H726" s="181">
        <f t="shared" si="122"/>
        <v>0.51219999999999999</v>
      </c>
      <c r="I726" s="184">
        <v>22</v>
      </c>
      <c r="J726" s="176">
        <v>45</v>
      </c>
      <c r="K726" s="181">
        <f t="shared" si="127"/>
        <v>0.4889</v>
      </c>
      <c r="L726" s="161"/>
      <c r="M726" s="187">
        <f t="shared" si="123"/>
        <v>0.59970000000000001</v>
      </c>
      <c r="N726" s="162">
        <f t="shared" si="124"/>
        <v>0.53300000000000003</v>
      </c>
      <c r="O726" s="188">
        <f t="shared" si="125"/>
        <v>10</v>
      </c>
      <c r="P726" s="161"/>
      <c r="Q726" s="192">
        <f t="shared" si="128"/>
        <v>0.51219999999999999</v>
      </c>
      <c r="R726" s="174">
        <f t="shared" si="129"/>
        <v>23</v>
      </c>
      <c r="S726" s="174">
        <f t="shared" si="130"/>
        <v>1</v>
      </c>
      <c r="T726" s="175" t="str">
        <f t="shared" si="126"/>
        <v>cha16</v>
      </c>
      <c r="U726" s="193">
        <f t="shared" si="131"/>
        <v>1</v>
      </c>
      <c r="V726" s="148"/>
      <c r="W726" s="148"/>
      <c r="X726" s="148"/>
      <c r="Y726" s="148"/>
      <c r="Z726" s="148"/>
      <c r="AA726" s="148"/>
      <c r="AB726" s="148"/>
      <c r="AC726" s="148"/>
      <c r="AD726" s="148"/>
      <c r="AE726" s="148"/>
      <c r="AF726" s="148"/>
      <c r="AG726" s="148"/>
      <c r="AH726" s="148"/>
      <c r="AI726" s="148"/>
    </row>
    <row r="727" spans="1:35" s="145" customFormat="1" x14ac:dyDescent="0.2">
      <c r="A727" s="160">
        <v>487</v>
      </c>
      <c r="B727" s="144">
        <v>487049176</v>
      </c>
      <c r="C727" s="161" t="s">
        <v>72</v>
      </c>
      <c r="D727" s="144">
        <v>49</v>
      </c>
      <c r="E727" s="144">
        <v>176</v>
      </c>
      <c r="F727" s="161" t="s">
        <v>742</v>
      </c>
      <c r="G727" s="180" t="str">
        <f t="shared" si="121"/>
        <v>yes</v>
      </c>
      <c r="H727" s="181">
        <f t="shared" si="122"/>
        <v>0.55100000000000005</v>
      </c>
      <c r="I727" s="184">
        <v>30</v>
      </c>
      <c r="J727" s="176">
        <v>49</v>
      </c>
      <c r="K727" s="181">
        <f t="shared" si="127"/>
        <v>0.61219999999999997</v>
      </c>
      <c r="L727" s="161"/>
      <c r="M727" s="187">
        <f t="shared" si="123"/>
        <v>0.37640000000000001</v>
      </c>
      <c r="N727" s="162">
        <f t="shared" si="124"/>
        <v>0.37040000000000001</v>
      </c>
      <c r="O727" s="188">
        <f t="shared" si="125"/>
        <v>7</v>
      </c>
      <c r="P727" s="161"/>
      <c r="Q727" s="192">
        <f t="shared" si="128"/>
        <v>0.61219999999999997</v>
      </c>
      <c r="R727" s="174">
        <f t="shared" si="129"/>
        <v>30</v>
      </c>
      <c r="S727" s="174">
        <f t="shared" si="130"/>
        <v>0</v>
      </c>
      <c r="T727" s="175" t="str">
        <f t="shared" si="126"/>
        <v>cha22</v>
      </c>
      <c r="U727" s="193">
        <f t="shared" si="131"/>
        <v>1</v>
      </c>
      <c r="V727" s="148"/>
      <c r="W727" s="148"/>
      <c r="X727" s="148"/>
      <c r="Y727" s="148"/>
      <c r="Z727" s="148"/>
      <c r="AA727" s="148"/>
      <c r="AB727" s="148"/>
      <c r="AC727" s="148"/>
      <c r="AD727" s="148"/>
      <c r="AE727" s="148"/>
      <c r="AF727" s="148"/>
      <c r="AG727" s="148"/>
      <c r="AH727" s="148"/>
      <c r="AI727" s="148"/>
    </row>
    <row r="728" spans="1:35" s="145" customFormat="1" x14ac:dyDescent="0.2">
      <c r="A728" s="160">
        <v>487</v>
      </c>
      <c r="B728" s="144">
        <v>487049178</v>
      </c>
      <c r="C728" s="161" t="s">
        <v>72</v>
      </c>
      <c r="D728" s="144">
        <v>49</v>
      </c>
      <c r="E728" s="144">
        <v>178</v>
      </c>
      <c r="F728" s="161" t="s">
        <v>744</v>
      </c>
      <c r="G728" s="180" t="str">
        <f t="shared" si="121"/>
        <v/>
      </c>
      <c r="H728" s="181" t="str">
        <f t="shared" si="122"/>
        <v/>
      </c>
      <c r="I728" s="184">
        <v>1</v>
      </c>
      <c r="J728" s="176">
        <v>3</v>
      </c>
      <c r="K728" s="181">
        <f t="shared" si="127"/>
        <v>0.33329999999999999</v>
      </c>
      <c r="L728" s="161"/>
      <c r="M728" s="187">
        <f t="shared" si="123"/>
        <v>0.18029999999999999</v>
      </c>
      <c r="N728" s="162">
        <f t="shared" si="124"/>
        <v>0.1459</v>
      </c>
      <c r="O728" s="188">
        <f t="shared" si="125"/>
        <v>4</v>
      </c>
      <c r="P728" s="161"/>
      <c r="Q728" s="192">
        <f t="shared" si="128"/>
        <v>0.33329999999999999</v>
      </c>
      <c r="R728" s="174">
        <f t="shared" si="129"/>
        <v>1</v>
      </c>
      <c r="S728" s="174">
        <f t="shared" si="130"/>
        <v>0</v>
      </c>
      <c r="T728" s="175" t="str">
        <f t="shared" si="126"/>
        <v>cha22</v>
      </c>
      <c r="U728" s="193">
        <f t="shared" si="131"/>
        <v>3</v>
      </c>
      <c r="V728" s="148"/>
      <c r="W728" s="148"/>
      <c r="X728" s="148"/>
      <c r="Y728" s="148"/>
      <c r="Z728" s="148"/>
      <c r="AA728" s="148"/>
      <c r="AB728" s="148"/>
      <c r="AC728" s="148"/>
      <c r="AD728" s="148"/>
      <c r="AE728" s="148"/>
      <c r="AF728" s="148"/>
      <c r="AG728" s="148"/>
      <c r="AH728" s="148"/>
      <c r="AI728" s="148"/>
    </row>
    <row r="729" spans="1:35" s="145" customFormat="1" x14ac:dyDescent="0.2">
      <c r="A729" s="160">
        <v>487</v>
      </c>
      <c r="B729" s="144">
        <v>487049181</v>
      </c>
      <c r="C729" s="161" t="s">
        <v>72</v>
      </c>
      <c r="D729" s="144">
        <v>49</v>
      </c>
      <c r="E729" s="144">
        <v>181</v>
      </c>
      <c r="F729" s="161" t="s">
        <v>747</v>
      </c>
      <c r="G729" s="180" t="str">
        <f t="shared" si="121"/>
        <v>yes</v>
      </c>
      <c r="H729" s="181">
        <f t="shared" si="122"/>
        <v>0</v>
      </c>
      <c r="I729" s="184">
        <v>0</v>
      </c>
      <c r="J729" s="176">
        <v>1</v>
      </c>
      <c r="K729" s="181">
        <f t="shared" si="127"/>
        <v>0</v>
      </c>
      <c r="L729" s="161"/>
      <c r="M729" s="187">
        <f t="shared" si="123"/>
        <v>0.46789999999999998</v>
      </c>
      <c r="N729" s="162">
        <f t="shared" si="124"/>
        <v>0.4466</v>
      </c>
      <c r="O729" s="188">
        <f t="shared" si="125"/>
        <v>9</v>
      </c>
      <c r="P729" s="161"/>
      <c r="Q729" s="192">
        <f t="shared" si="128"/>
        <v>0</v>
      </c>
      <c r="R729" s="174">
        <f t="shared" si="129"/>
        <v>0</v>
      </c>
      <c r="S729" s="174">
        <f t="shared" si="130"/>
        <v>0</v>
      </c>
      <c r="T729" s="175" t="str">
        <f t="shared" si="126"/>
        <v>cha16</v>
      </c>
      <c r="U729" s="193">
        <f t="shared" si="131"/>
        <v>1</v>
      </c>
      <c r="V729" s="148"/>
      <c r="W729" s="148"/>
      <c r="X729" s="148"/>
      <c r="Y729" s="148"/>
      <c r="Z729" s="148"/>
      <c r="AA729" s="148"/>
      <c r="AB729" s="148"/>
      <c r="AC729" s="148"/>
      <c r="AD729" s="148"/>
      <c r="AE729" s="148"/>
      <c r="AF729" s="148"/>
      <c r="AG729" s="148"/>
      <c r="AH729" s="148"/>
      <c r="AI729" s="148"/>
    </row>
    <row r="730" spans="1:35" s="145" customFormat="1" x14ac:dyDescent="0.2">
      <c r="A730" s="160">
        <v>487</v>
      </c>
      <c r="B730" s="144">
        <v>487049201</v>
      </c>
      <c r="C730" s="161" t="s">
        <v>72</v>
      </c>
      <c r="D730" s="144">
        <v>49</v>
      </c>
      <c r="E730" s="144">
        <v>201</v>
      </c>
      <c r="F730" s="161" t="s">
        <v>767</v>
      </c>
      <c r="G730" s="180" t="str">
        <f t="shared" si="121"/>
        <v/>
      </c>
      <c r="H730" s="181" t="str">
        <f t="shared" si="122"/>
        <v/>
      </c>
      <c r="I730" s="184">
        <v>1</v>
      </c>
      <c r="J730" s="176">
        <v>1</v>
      </c>
      <c r="K730" s="181">
        <f t="shared" si="127"/>
        <v>1</v>
      </c>
      <c r="L730" s="161"/>
      <c r="M730" s="187">
        <f t="shared" si="123"/>
        <v>0.75229999999999997</v>
      </c>
      <c r="N730" s="162">
        <f t="shared" si="124"/>
        <v>0.754</v>
      </c>
      <c r="O730" s="188">
        <f t="shared" si="125"/>
        <v>11</v>
      </c>
      <c r="P730" s="161"/>
      <c r="Q730" s="192">
        <f t="shared" si="128"/>
        <v>1</v>
      </c>
      <c r="R730" s="174">
        <f t="shared" si="129"/>
        <v>1</v>
      </c>
      <c r="S730" s="174">
        <f t="shared" si="130"/>
        <v>0</v>
      </c>
      <c r="T730" s="175" t="str">
        <f t="shared" si="126"/>
        <v>cha22</v>
      </c>
      <c r="U730" s="193">
        <f t="shared" si="131"/>
        <v>2</v>
      </c>
      <c r="V730" s="148"/>
      <c r="W730" s="148"/>
      <c r="X730" s="148"/>
      <c r="Y730" s="148"/>
      <c r="Z730" s="148"/>
      <c r="AA730" s="148"/>
      <c r="AB730" s="148"/>
      <c r="AC730" s="148"/>
      <c r="AD730" s="148"/>
      <c r="AE730" s="148"/>
      <c r="AF730" s="148"/>
      <c r="AG730" s="148"/>
      <c r="AH730" s="148"/>
      <c r="AI730" s="148"/>
    </row>
    <row r="731" spans="1:35" s="145" customFormat="1" x14ac:dyDescent="0.2">
      <c r="A731" s="160">
        <v>487</v>
      </c>
      <c r="B731" s="144">
        <v>487049211</v>
      </c>
      <c r="C731" s="161" t="s">
        <v>72</v>
      </c>
      <c r="D731" s="144">
        <v>49</v>
      </c>
      <c r="E731" s="144">
        <v>211</v>
      </c>
      <c r="F731" s="161" t="s">
        <v>777</v>
      </c>
      <c r="G731" s="180" t="str">
        <f t="shared" si="121"/>
        <v/>
      </c>
      <c r="H731" s="181" t="str">
        <f t="shared" si="122"/>
        <v/>
      </c>
      <c r="I731" s="184">
        <v>1</v>
      </c>
      <c r="J731" s="176">
        <v>1</v>
      </c>
      <c r="K731" s="181">
        <f t="shared" si="127"/>
        <v>1</v>
      </c>
      <c r="L731" s="161"/>
      <c r="M731" s="187">
        <f t="shared" si="123"/>
        <v>0.16800000000000001</v>
      </c>
      <c r="N731" s="162">
        <f t="shared" si="124"/>
        <v>0.20200000000000001</v>
      </c>
      <c r="O731" s="188">
        <f t="shared" si="125"/>
        <v>4</v>
      </c>
      <c r="P731" s="161"/>
      <c r="Q731" s="192">
        <f t="shared" si="128"/>
        <v>1</v>
      </c>
      <c r="R731" s="174">
        <f t="shared" si="129"/>
        <v>1</v>
      </c>
      <c r="S731" s="174">
        <f t="shared" si="130"/>
        <v>0</v>
      </c>
      <c r="T731" s="175" t="str">
        <f t="shared" si="126"/>
        <v>cha22</v>
      </c>
      <c r="U731" s="193">
        <f t="shared" si="131"/>
        <v>3</v>
      </c>
      <c r="V731" s="148"/>
      <c r="W731" s="148"/>
      <c r="X731" s="148"/>
      <c r="Y731" s="148"/>
      <c r="Z731" s="148"/>
      <c r="AA731" s="148"/>
      <c r="AB731" s="148"/>
      <c r="AC731" s="148"/>
      <c r="AD731" s="148"/>
      <c r="AE731" s="148"/>
      <c r="AF731" s="148"/>
      <c r="AG731" s="148"/>
      <c r="AH731" s="148"/>
      <c r="AI731" s="148"/>
    </row>
    <row r="732" spans="1:35" s="145" customFormat="1" x14ac:dyDescent="0.2">
      <c r="A732" s="160">
        <v>487</v>
      </c>
      <c r="B732" s="144">
        <v>487049229</v>
      </c>
      <c r="C732" s="161" t="s">
        <v>72</v>
      </c>
      <c r="D732" s="144">
        <v>49</v>
      </c>
      <c r="E732" s="144">
        <v>229</v>
      </c>
      <c r="F732" s="161" t="s">
        <v>795</v>
      </c>
      <c r="G732" s="180" t="str">
        <f t="shared" si="121"/>
        <v/>
      </c>
      <c r="H732" s="181" t="str">
        <f t="shared" si="122"/>
        <v/>
      </c>
      <c r="I732" s="184">
        <v>0</v>
      </c>
      <c r="J732" s="176">
        <v>1</v>
      </c>
      <c r="K732" s="181">
        <f t="shared" si="127"/>
        <v>0</v>
      </c>
      <c r="L732" s="161"/>
      <c r="M732" s="187">
        <f t="shared" si="123"/>
        <v>0.371</v>
      </c>
      <c r="N732" s="162">
        <f t="shared" si="124"/>
        <v>0.40410000000000001</v>
      </c>
      <c r="O732" s="188">
        <f t="shared" si="125"/>
        <v>7</v>
      </c>
      <c r="P732" s="161"/>
      <c r="Q732" s="192">
        <f t="shared" si="128"/>
        <v>0</v>
      </c>
      <c r="R732" s="174">
        <f t="shared" si="129"/>
        <v>0</v>
      </c>
      <c r="S732" s="174">
        <f t="shared" si="130"/>
        <v>0</v>
      </c>
      <c r="T732" s="175" t="str">
        <f t="shared" si="126"/>
        <v>cha22</v>
      </c>
      <c r="U732" s="193">
        <f t="shared" si="131"/>
        <v>3</v>
      </c>
      <c r="V732" s="148"/>
      <c r="W732" s="148"/>
      <c r="X732" s="148"/>
      <c r="Y732" s="148"/>
      <c r="Z732" s="148"/>
      <c r="AA732" s="148"/>
      <c r="AB732" s="148"/>
      <c r="AC732" s="148"/>
      <c r="AD732" s="148"/>
      <c r="AE732" s="148"/>
      <c r="AF732" s="148"/>
      <c r="AG732" s="148"/>
      <c r="AH732" s="148"/>
      <c r="AI732" s="148"/>
    </row>
    <row r="733" spans="1:35" s="145" customFormat="1" x14ac:dyDescent="0.2">
      <c r="A733" s="160">
        <v>487</v>
      </c>
      <c r="B733" s="144">
        <v>487049243</v>
      </c>
      <c r="C733" s="161" t="s">
        <v>72</v>
      </c>
      <c r="D733" s="144">
        <v>49</v>
      </c>
      <c r="E733" s="144">
        <v>243</v>
      </c>
      <c r="F733" s="161" t="s">
        <v>809</v>
      </c>
      <c r="G733" s="180" t="str">
        <f t="shared" si="121"/>
        <v/>
      </c>
      <c r="H733" s="181" t="str">
        <f t="shared" si="122"/>
        <v/>
      </c>
      <c r="I733" s="184">
        <v>1</v>
      </c>
      <c r="J733" s="176">
        <v>1</v>
      </c>
      <c r="K733" s="181">
        <f t="shared" si="127"/>
        <v>1</v>
      </c>
      <c r="L733" s="161"/>
      <c r="M733" s="187">
        <f t="shared" si="123"/>
        <v>0.52959999999999996</v>
      </c>
      <c r="N733" s="162">
        <f t="shared" si="124"/>
        <v>0.42309999999999998</v>
      </c>
      <c r="O733" s="188">
        <f t="shared" si="125"/>
        <v>9</v>
      </c>
      <c r="P733" s="161"/>
      <c r="Q733" s="192">
        <f t="shared" si="128"/>
        <v>1</v>
      </c>
      <c r="R733" s="174">
        <f t="shared" si="129"/>
        <v>1</v>
      </c>
      <c r="S733" s="174">
        <f t="shared" si="130"/>
        <v>0</v>
      </c>
      <c r="T733" s="175" t="str">
        <f t="shared" si="126"/>
        <v>cha22</v>
      </c>
      <c r="U733" s="193">
        <f t="shared" si="131"/>
        <v>2</v>
      </c>
      <c r="V733" s="148"/>
      <c r="W733" s="148"/>
      <c r="X733" s="148"/>
      <c r="Y733" s="148"/>
      <c r="Z733" s="148"/>
      <c r="AA733" s="148"/>
      <c r="AB733" s="148"/>
      <c r="AC733" s="148"/>
      <c r="AD733" s="148"/>
      <c r="AE733" s="148"/>
      <c r="AF733" s="148"/>
      <c r="AG733" s="148"/>
      <c r="AH733" s="148"/>
      <c r="AI733" s="148"/>
    </row>
    <row r="734" spans="1:35" s="145" customFormat="1" x14ac:dyDescent="0.2">
      <c r="A734" s="160">
        <v>487</v>
      </c>
      <c r="B734" s="144">
        <v>487049244</v>
      </c>
      <c r="C734" s="161" t="s">
        <v>72</v>
      </c>
      <c r="D734" s="144">
        <v>49</v>
      </c>
      <c r="E734" s="144">
        <v>244</v>
      </c>
      <c r="F734" s="161" t="s">
        <v>810</v>
      </c>
      <c r="G734" s="180" t="str">
        <f t="shared" si="121"/>
        <v>yes</v>
      </c>
      <c r="H734" s="181">
        <f t="shared" si="122"/>
        <v>0.6</v>
      </c>
      <c r="I734" s="184">
        <v>4</v>
      </c>
      <c r="J734" s="176">
        <v>10</v>
      </c>
      <c r="K734" s="181">
        <f t="shared" si="127"/>
        <v>0.4</v>
      </c>
      <c r="L734" s="161"/>
      <c r="M734" s="187">
        <f t="shared" si="123"/>
        <v>0.53569999999999995</v>
      </c>
      <c r="N734" s="162">
        <f t="shared" si="124"/>
        <v>0.53939999999999999</v>
      </c>
      <c r="O734" s="188">
        <f t="shared" si="125"/>
        <v>10</v>
      </c>
      <c r="P734" s="161"/>
      <c r="Q734" s="192">
        <f t="shared" si="128"/>
        <v>0.6</v>
      </c>
      <c r="R734" s="174">
        <f t="shared" si="129"/>
        <v>6</v>
      </c>
      <c r="S734" s="174">
        <f t="shared" si="130"/>
        <v>2</v>
      </c>
      <c r="T734" s="175" t="str">
        <f t="shared" si="126"/>
        <v>cha16</v>
      </c>
      <c r="U734" s="193">
        <f t="shared" si="131"/>
        <v>1</v>
      </c>
      <c r="V734" s="148"/>
      <c r="W734" s="148"/>
      <c r="X734" s="148"/>
      <c r="Y734" s="148"/>
      <c r="Z734" s="148"/>
      <c r="AA734" s="148"/>
      <c r="AB734" s="148"/>
      <c r="AC734" s="148"/>
      <c r="AD734" s="148"/>
      <c r="AE734" s="148"/>
      <c r="AF734" s="148"/>
      <c r="AG734" s="148"/>
      <c r="AH734" s="148"/>
      <c r="AI734" s="148"/>
    </row>
    <row r="735" spans="1:35" s="145" customFormat="1" x14ac:dyDescent="0.2">
      <c r="A735" s="160">
        <v>487</v>
      </c>
      <c r="B735" s="144">
        <v>487049248</v>
      </c>
      <c r="C735" s="161" t="s">
        <v>72</v>
      </c>
      <c r="D735" s="144">
        <v>49</v>
      </c>
      <c r="E735" s="144">
        <v>248</v>
      </c>
      <c r="F735" s="161" t="s">
        <v>814</v>
      </c>
      <c r="G735" s="180" t="str">
        <f t="shared" si="121"/>
        <v>yes</v>
      </c>
      <c r="H735" s="181">
        <f t="shared" si="122"/>
        <v>0.5</v>
      </c>
      <c r="I735" s="184">
        <v>8</v>
      </c>
      <c r="J735" s="176">
        <v>14</v>
      </c>
      <c r="K735" s="181">
        <f t="shared" si="127"/>
        <v>0.57140000000000002</v>
      </c>
      <c r="L735" s="161"/>
      <c r="M735" s="187">
        <f t="shared" si="123"/>
        <v>0.78469999999999995</v>
      </c>
      <c r="N735" s="162">
        <f t="shared" si="124"/>
        <v>0.58950000000000002</v>
      </c>
      <c r="O735" s="188">
        <f t="shared" si="125"/>
        <v>12</v>
      </c>
      <c r="P735" s="161"/>
      <c r="Q735" s="192">
        <f t="shared" si="128"/>
        <v>0.57140000000000002</v>
      </c>
      <c r="R735" s="174">
        <f t="shared" si="129"/>
        <v>8</v>
      </c>
      <c r="S735" s="174">
        <f t="shared" si="130"/>
        <v>0</v>
      </c>
      <c r="T735" s="175" t="str">
        <f t="shared" si="126"/>
        <v>cha22</v>
      </c>
      <c r="U735" s="193">
        <f t="shared" si="131"/>
        <v>1</v>
      </c>
      <c r="V735" s="148"/>
      <c r="W735" s="148"/>
      <c r="X735" s="148"/>
      <c r="Y735" s="148"/>
      <c r="Z735" s="148"/>
      <c r="AA735" s="148"/>
      <c r="AB735" s="148"/>
      <c r="AC735" s="148"/>
      <c r="AD735" s="148"/>
      <c r="AE735" s="148"/>
      <c r="AF735" s="148"/>
      <c r="AG735" s="148"/>
      <c r="AH735" s="148"/>
      <c r="AI735" s="148"/>
    </row>
    <row r="736" spans="1:35" s="145" customFormat="1" x14ac:dyDescent="0.2">
      <c r="A736" s="160">
        <v>487</v>
      </c>
      <c r="B736" s="144">
        <v>487049262</v>
      </c>
      <c r="C736" s="161" t="s">
        <v>72</v>
      </c>
      <c r="D736" s="144">
        <v>49</v>
      </c>
      <c r="E736" s="144">
        <v>262</v>
      </c>
      <c r="F736" s="161" t="s">
        <v>828</v>
      </c>
      <c r="G736" s="180" t="str">
        <f t="shared" si="121"/>
        <v>yes</v>
      </c>
      <c r="H736" s="181">
        <f t="shared" si="122"/>
        <v>0.5</v>
      </c>
      <c r="I736" s="184">
        <v>5</v>
      </c>
      <c r="J736" s="176">
        <v>10</v>
      </c>
      <c r="K736" s="181">
        <f t="shared" si="127"/>
        <v>0.5</v>
      </c>
      <c r="L736" s="161"/>
      <c r="M736" s="187">
        <f t="shared" si="123"/>
        <v>0.32079999999999997</v>
      </c>
      <c r="N736" s="162">
        <f t="shared" si="124"/>
        <v>0.38129999999999997</v>
      </c>
      <c r="O736" s="188">
        <f t="shared" si="125"/>
        <v>7</v>
      </c>
      <c r="P736" s="161"/>
      <c r="Q736" s="192">
        <f t="shared" si="128"/>
        <v>0.5</v>
      </c>
      <c r="R736" s="174">
        <f t="shared" si="129"/>
        <v>5</v>
      </c>
      <c r="S736" s="174">
        <f t="shared" si="130"/>
        <v>0</v>
      </c>
      <c r="T736" s="175" t="str">
        <f t="shared" si="126"/>
        <v>cha16</v>
      </c>
      <c r="U736" s="193">
        <f t="shared" si="131"/>
        <v>1</v>
      </c>
      <c r="V736" s="148"/>
      <c r="W736" s="148"/>
      <c r="X736" s="148"/>
      <c r="Y736" s="148"/>
      <c r="Z736" s="148"/>
      <c r="AA736" s="148"/>
      <c r="AB736" s="148"/>
      <c r="AC736" s="148"/>
      <c r="AD736" s="148"/>
      <c r="AE736" s="148"/>
      <c r="AF736" s="148"/>
      <c r="AG736" s="148"/>
      <c r="AH736" s="148"/>
      <c r="AI736" s="148"/>
    </row>
    <row r="737" spans="1:35" s="145" customFormat="1" x14ac:dyDescent="0.2">
      <c r="A737" s="160">
        <v>487</v>
      </c>
      <c r="B737" s="144">
        <v>487049274</v>
      </c>
      <c r="C737" s="161" t="s">
        <v>72</v>
      </c>
      <c r="D737" s="144">
        <v>49</v>
      </c>
      <c r="E737" s="144">
        <v>274</v>
      </c>
      <c r="F737" s="161" t="s">
        <v>840</v>
      </c>
      <c r="G737" s="180" t="str">
        <f t="shared" si="121"/>
        <v>yes</v>
      </c>
      <c r="H737" s="181">
        <f t="shared" si="122"/>
        <v>0.4945</v>
      </c>
      <c r="I737" s="184">
        <v>87</v>
      </c>
      <c r="J737" s="176">
        <v>151</v>
      </c>
      <c r="K737" s="181">
        <f t="shared" si="127"/>
        <v>0.57620000000000005</v>
      </c>
      <c r="L737" s="161"/>
      <c r="M737" s="187">
        <f t="shared" si="123"/>
        <v>0.66510000000000002</v>
      </c>
      <c r="N737" s="162">
        <f t="shared" si="124"/>
        <v>0.48820000000000002</v>
      </c>
      <c r="O737" s="188">
        <f t="shared" si="125"/>
        <v>10</v>
      </c>
      <c r="P737" s="161"/>
      <c r="Q737" s="192">
        <f t="shared" si="128"/>
        <v>0.57620000000000005</v>
      </c>
      <c r="R737" s="174">
        <f t="shared" si="129"/>
        <v>87</v>
      </c>
      <c r="S737" s="174">
        <f t="shared" si="130"/>
        <v>0</v>
      </c>
      <c r="T737" s="175" t="str">
        <f t="shared" si="126"/>
        <v>cha22</v>
      </c>
      <c r="U737" s="193">
        <f t="shared" si="131"/>
        <v>1</v>
      </c>
      <c r="V737" s="148"/>
      <c r="W737" s="148"/>
      <c r="X737" s="148"/>
      <c r="Y737" s="148"/>
      <c r="Z737" s="148"/>
      <c r="AA737" s="148"/>
      <c r="AB737" s="148"/>
      <c r="AC737" s="148"/>
      <c r="AD737" s="148"/>
      <c r="AE737" s="148"/>
      <c r="AF737" s="148"/>
      <c r="AG737" s="148"/>
      <c r="AH737" s="148"/>
      <c r="AI737" s="148"/>
    </row>
    <row r="738" spans="1:35" s="145" customFormat="1" x14ac:dyDescent="0.2">
      <c r="A738" s="160">
        <v>487</v>
      </c>
      <c r="B738" s="144">
        <v>487049284</v>
      </c>
      <c r="C738" s="161" t="s">
        <v>72</v>
      </c>
      <c r="D738" s="144">
        <v>49</v>
      </c>
      <c r="E738" s="144">
        <v>284</v>
      </c>
      <c r="F738" s="161" t="s">
        <v>850</v>
      </c>
      <c r="G738" s="180" t="str">
        <f t="shared" si="121"/>
        <v>yes</v>
      </c>
      <c r="H738" s="181">
        <f t="shared" si="122"/>
        <v>0</v>
      </c>
      <c r="I738" s="184">
        <v>1</v>
      </c>
      <c r="J738" s="176">
        <v>1</v>
      </c>
      <c r="K738" s="181">
        <f t="shared" si="127"/>
        <v>1</v>
      </c>
      <c r="L738" s="161"/>
      <c r="M738" s="187">
        <f t="shared" si="123"/>
        <v>0.24260000000000001</v>
      </c>
      <c r="N738" s="162">
        <f t="shared" si="124"/>
        <v>0.2117</v>
      </c>
      <c r="O738" s="188">
        <f t="shared" si="125"/>
        <v>5</v>
      </c>
      <c r="P738" s="161"/>
      <c r="Q738" s="192">
        <f t="shared" si="128"/>
        <v>1</v>
      </c>
      <c r="R738" s="174">
        <f t="shared" si="129"/>
        <v>1</v>
      </c>
      <c r="S738" s="174">
        <f t="shared" si="130"/>
        <v>0</v>
      </c>
      <c r="T738" s="175" t="str">
        <f t="shared" si="126"/>
        <v>cha22</v>
      </c>
      <c r="U738" s="193">
        <f t="shared" si="131"/>
        <v>1</v>
      </c>
      <c r="V738" s="148"/>
      <c r="W738" s="148"/>
      <c r="X738" s="148"/>
      <c r="Y738" s="148"/>
      <c r="Z738" s="148"/>
      <c r="AA738" s="148"/>
      <c r="AB738" s="148"/>
      <c r="AC738" s="148"/>
      <c r="AD738" s="148"/>
      <c r="AE738" s="148"/>
      <c r="AF738" s="148"/>
      <c r="AG738" s="148"/>
      <c r="AH738" s="148"/>
      <c r="AI738" s="148"/>
    </row>
    <row r="739" spans="1:35" s="145" customFormat="1" x14ac:dyDescent="0.2">
      <c r="A739" s="160">
        <v>487</v>
      </c>
      <c r="B739" s="144">
        <v>487049285</v>
      </c>
      <c r="C739" s="161" t="s">
        <v>72</v>
      </c>
      <c r="D739" s="144">
        <v>49</v>
      </c>
      <c r="E739" s="144">
        <v>285</v>
      </c>
      <c r="F739" s="161" t="s">
        <v>851</v>
      </c>
      <c r="G739" s="180" t="str">
        <f t="shared" si="121"/>
        <v>yes</v>
      </c>
      <c r="H739" s="181">
        <f t="shared" si="122"/>
        <v>0</v>
      </c>
      <c r="I739" s="184">
        <v>0</v>
      </c>
      <c r="J739" s="176">
        <v>3</v>
      </c>
      <c r="K739" s="181">
        <f t="shared" si="127"/>
        <v>0</v>
      </c>
      <c r="L739" s="161"/>
      <c r="M739" s="187">
        <f t="shared" si="123"/>
        <v>0.36309999999999998</v>
      </c>
      <c r="N739" s="162">
        <f t="shared" si="124"/>
        <v>0.39889999999999998</v>
      </c>
      <c r="O739" s="188">
        <f t="shared" si="125"/>
        <v>7</v>
      </c>
      <c r="P739" s="161"/>
      <c r="Q739" s="192">
        <f t="shared" si="128"/>
        <v>0</v>
      </c>
      <c r="R739" s="174">
        <f t="shared" si="129"/>
        <v>0</v>
      </c>
      <c r="S739" s="174">
        <f t="shared" si="130"/>
        <v>0</v>
      </c>
      <c r="T739" s="175" t="str">
        <f t="shared" si="126"/>
        <v>cha16</v>
      </c>
      <c r="U739" s="193">
        <f t="shared" si="131"/>
        <v>1</v>
      </c>
      <c r="V739" s="148"/>
      <c r="W739" s="148"/>
      <c r="X739" s="148"/>
      <c r="Y739" s="148"/>
      <c r="Z739" s="148"/>
      <c r="AA739" s="148"/>
      <c r="AB739" s="148"/>
      <c r="AC739" s="148"/>
      <c r="AD739" s="148"/>
      <c r="AE739" s="148"/>
      <c r="AF739" s="148"/>
      <c r="AG739" s="148"/>
      <c r="AH739" s="148"/>
      <c r="AI739" s="148"/>
    </row>
    <row r="740" spans="1:35" s="145" customFormat="1" x14ac:dyDescent="0.2">
      <c r="A740" s="160">
        <v>487</v>
      </c>
      <c r="B740" s="144">
        <v>487049305</v>
      </c>
      <c r="C740" s="161" t="s">
        <v>72</v>
      </c>
      <c r="D740" s="144">
        <v>49</v>
      </c>
      <c r="E740" s="144">
        <v>305</v>
      </c>
      <c r="F740" s="161" t="s">
        <v>871</v>
      </c>
      <c r="G740" s="180" t="str">
        <f t="shared" si="121"/>
        <v/>
      </c>
      <c r="H740" s="181" t="str">
        <f t="shared" si="122"/>
        <v/>
      </c>
      <c r="I740" s="184">
        <v>1</v>
      </c>
      <c r="J740" s="176">
        <v>1</v>
      </c>
      <c r="K740" s="181">
        <f t="shared" si="127"/>
        <v>1</v>
      </c>
      <c r="L740" s="161"/>
      <c r="M740" s="187">
        <f t="shared" si="123"/>
        <v>0.128</v>
      </c>
      <c r="N740" s="162">
        <f t="shared" si="124"/>
        <v>0.15310000000000001</v>
      </c>
      <c r="O740" s="188">
        <f t="shared" si="125"/>
        <v>3</v>
      </c>
      <c r="P740" s="161"/>
      <c r="Q740" s="192">
        <f t="shared" si="128"/>
        <v>1</v>
      </c>
      <c r="R740" s="174">
        <f t="shared" si="129"/>
        <v>1</v>
      </c>
      <c r="S740" s="174">
        <f t="shared" si="130"/>
        <v>0</v>
      </c>
      <c r="T740" s="175" t="str">
        <f t="shared" si="126"/>
        <v>cha22</v>
      </c>
      <c r="U740" s="193">
        <f t="shared" si="131"/>
        <v>3</v>
      </c>
      <c r="V740" s="148"/>
      <c r="W740" s="148"/>
      <c r="X740" s="148"/>
      <c r="Y740" s="148"/>
      <c r="Z740" s="148"/>
      <c r="AA740" s="148"/>
      <c r="AB740" s="148"/>
      <c r="AC740" s="148"/>
      <c r="AD740" s="148"/>
      <c r="AE740" s="148"/>
      <c r="AF740" s="148"/>
      <c r="AG740" s="148"/>
      <c r="AH740" s="148"/>
      <c r="AI740" s="148"/>
    </row>
    <row r="741" spans="1:35" s="145" customFormat="1" x14ac:dyDescent="0.2">
      <c r="A741" s="160">
        <v>487</v>
      </c>
      <c r="B741" s="144">
        <v>487049308</v>
      </c>
      <c r="C741" s="161" t="s">
        <v>72</v>
      </c>
      <c r="D741" s="144">
        <v>49</v>
      </c>
      <c r="E741" s="144">
        <v>308</v>
      </c>
      <c r="F741" s="161" t="s">
        <v>874</v>
      </c>
      <c r="G741" s="180" t="str">
        <f t="shared" si="121"/>
        <v>yes</v>
      </c>
      <c r="H741" s="181">
        <f t="shared" si="122"/>
        <v>0</v>
      </c>
      <c r="I741" s="184">
        <v>2</v>
      </c>
      <c r="J741" s="176">
        <v>4</v>
      </c>
      <c r="K741" s="181">
        <f t="shared" si="127"/>
        <v>0.5</v>
      </c>
      <c r="L741" s="161"/>
      <c r="M741" s="187">
        <f t="shared" si="123"/>
        <v>0.45829999999999999</v>
      </c>
      <c r="N741" s="162">
        <f t="shared" si="124"/>
        <v>0.43940000000000001</v>
      </c>
      <c r="O741" s="188">
        <f t="shared" si="125"/>
        <v>8</v>
      </c>
      <c r="P741" s="161"/>
      <c r="Q741" s="192">
        <f t="shared" si="128"/>
        <v>0.5</v>
      </c>
      <c r="R741" s="174">
        <f t="shared" si="129"/>
        <v>2</v>
      </c>
      <c r="S741" s="174">
        <f t="shared" si="130"/>
        <v>0</v>
      </c>
      <c r="T741" s="175" t="str">
        <f t="shared" si="126"/>
        <v>cha22</v>
      </c>
      <c r="U741" s="193">
        <f t="shared" si="131"/>
        <v>1</v>
      </c>
      <c r="V741" s="148"/>
      <c r="W741" s="148"/>
      <c r="X741" s="148"/>
      <c r="Y741" s="148"/>
      <c r="Z741" s="148"/>
      <c r="AA741" s="148"/>
      <c r="AB741" s="148"/>
      <c r="AC741" s="148"/>
      <c r="AD741" s="148"/>
      <c r="AE741" s="148"/>
      <c r="AF741" s="148"/>
      <c r="AG741" s="148"/>
      <c r="AH741" s="148"/>
      <c r="AI741" s="148"/>
    </row>
    <row r="742" spans="1:35" s="145" customFormat="1" x14ac:dyDescent="0.2">
      <c r="A742" s="160">
        <v>487</v>
      </c>
      <c r="B742" s="144">
        <v>487049314</v>
      </c>
      <c r="C742" s="161" t="s">
        <v>72</v>
      </c>
      <c r="D742" s="144">
        <v>49</v>
      </c>
      <c r="E742" s="144">
        <v>314</v>
      </c>
      <c r="F742" s="161" t="s">
        <v>880</v>
      </c>
      <c r="G742" s="180" t="str">
        <f t="shared" si="121"/>
        <v>yes</v>
      </c>
      <c r="H742" s="181">
        <f t="shared" si="122"/>
        <v>0.5</v>
      </c>
      <c r="I742" s="184">
        <v>0</v>
      </c>
      <c r="J742" s="176">
        <v>1</v>
      </c>
      <c r="K742" s="181">
        <f t="shared" si="127"/>
        <v>0</v>
      </c>
      <c r="L742" s="161"/>
      <c r="M742" s="187">
        <f t="shared" si="123"/>
        <v>0.27339999999999998</v>
      </c>
      <c r="N742" s="162">
        <f t="shared" si="124"/>
        <v>0.33950000000000002</v>
      </c>
      <c r="O742" s="188">
        <f t="shared" si="125"/>
        <v>6</v>
      </c>
      <c r="P742" s="161"/>
      <c r="Q742" s="192">
        <f t="shared" si="128"/>
        <v>0.5</v>
      </c>
      <c r="R742" s="174">
        <f t="shared" si="129"/>
        <v>1</v>
      </c>
      <c r="S742" s="174">
        <f t="shared" si="130"/>
        <v>1</v>
      </c>
      <c r="T742" s="175" t="str">
        <f t="shared" si="126"/>
        <v>cha16</v>
      </c>
      <c r="U742" s="193">
        <f t="shared" si="131"/>
        <v>1</v>
      </c>
      <c r="V742" s="148"/>
      <c r="W742" s="148"/>
      <c r="X742" s="148"/>
      <c r="Y742" s="148"/>
      <c r="Z742" s="148"/>
      <c r="AA742" s="148"/>
      <c r="AB742" s="148"/>
      <c r="AC742" s="148"/>
      <c r="AD742" s="148"/>
      <c r="AE742" s="148"/>
      <c r="AF742" s="148"/>
      <c r="AG742" s="148"/>
      <c r="AH742" s="148"/>
      <c r="AI742" s="148"/>
    </row>
    <row r="743" spans="1:35" s="145" customFormat="1" x14ac:dyDescent="0.2">
      <c r="A743" s="160">
        <v>487</v>
      </c>
      <c r="B743" s="144">
        <v>487049344</v>
      </c>
      <c r="C743" s="161" t="s">
        <v>72</v>
      </c>
      <c r="D743" s="144">
        <v>49</v>
      </c>
      <c r="E743" s="144">
        <v>344</v>
      </c>
      <c r="F743" s="161" t="s">
        <v>910</v>
      </c>
      <c r="G743" s="180" t="str">
        <f t="shared" si="121"/>
        <v/>
      </c>
      <c r="H743" s="181" t="str">
        <f t="shared" si="122"/>
        <v/>
      </c>
      <c r="I743" s="184">
        <v>0</v>
      </c>
      <c r="J743" s="176">
        <v>1</v>
      </c>
      <c r="K743" s="181">
        <f t="shared" si="127"/>
        <v>0</v>
      </c>
      <c r="L743" s="161"/>
      <c r="M743" s="187">
        <f t="shared" si="123"/>
        <v>6.9599999999999995E-2</v>
      </c>
      <c r="N743" s="162">
        <f t="shared" si="124"/>
        <v>6.2700000000000006E-2</v>
      </c>
      <c r="O743" s="188">
        <f t="shared" si="125"/>
        <v>2</v>
      </c>
      <c r="P743" s="161"/>
      <c r="Q743" s="192">
        <f t="shared" si="128"/>
        <v>0</v>
      </c>
      <c r="R743" s="174">
        <f t="shared" si="129"/>
        <v>0</v>
      </c>
      <c r="S743" s="174">
        <f t="shared" si="130"/>
        <v>0</v>
      </c>
      <c r="T743" s="175" t="str">
        <f t="shared" si="126"/>
        <v>cha22</v>
      </c>
      <c r="U743" s="193">
        <f t="shared" si="131"/>
        <v>3</v>
      </c>
      <c r="V743" s="148"/>
      <c r="W743" s="148"/>
      <c r="X743" s="148"/>
      <c r="Y743" s="148"/>
      <c r="Z743" s="148"/>
      <c r="AA743" s="148"/>
      <c r="AB743" s="148"/>
      <c r="AC743" s="148"/>
      <c r="AD743" s="148"/>
      <c r="AE743" s="148"/>
      <c r="AF743" s="148"/>
      <c r="AG743" s="148"/>
      <c r="AH743" s="148"/>
      <c r="AI743" s="148"/>
    </row>
    <row r="744" spans="1:35" s="145" customFormat="1" x14ac:dyDescent="0.2">
      <c r="A744" s="160">
        <v>487</v>
      </c>
      <c r="B744" s="144">
        <v>487049347</v>
      </c>
      <c r="C744" s="161" t="s">
        <v>72</v>
      </c>
      <c r="D744" s="144">
        <v>49</v>
      </c>
      <c r="E744" s="144">
        <v>347</v>
      </c>
      <c r="F744" s="161" t="s">
        <v>454</v>
      </c>
      <c r="G744" s="180" t="str">
        <f t="shared" si="121"/>
        <v/>
      </c>
      <c r="H744" s="181" t="str">
        <f t="shared" si="122"/>
        <v/>
      </c>
      <c r="I744" s="184">
        <v>5</v>
      </c>
      <c r="J744" s="176">
        <v>10</v>
      </c>
      <c r="K744" s="181">
        <f t="shared" si="127"/>
        <v>0.5</v>
      </c>
      <c r="L744" s="161"/>
      <c r="M744" s="187">
        <f t="shared" si="123"/>
        <v>0.29399999999999998</v>
      </c>
      <c r="N744" s="162">
        <f t="shared" si="124"/>
        <v>0.34260000000000002</v>
      </c>
      <c r="O744" s="188">
        <f t="shared" si="125"/>
        <v>6</v>
      </c>
      <c r="P744" s="161"/>
      <c r="Q744" s="192">
        <f t="shared" si="128"/>
        <v>0.5</v>
      </c>
      <c r="R744" s="174">
        <f t="shared" si="129"/>
        <v>5</v>
      </c>
      <c r="S744" s="174">
        <f t="shared" si="130"/>
        <v>0</v>
      </c>
      <c r="T744" s="175" t="str">
        <f t="shared" si="126"/>
        <v>cha22</v>
      </c>
      <c r="U744" s="193">
        <f t="shared" si="131"/>
        <v>3</v>
      </c>
      <c r="V744" s="148"/>
      <c r="W744" s="148"/>
      <c r="X744" s="148"/>
      <c r="Y744" s="148"/>
      <c r="Z744" s="148"/>
      <c r="AA744" s="148"/>
      <c r="AB744" s="148"/>
      <c r="AC744" s="148"/>
      <c r="AD744" s="148"/>
      <c r="AE744" s="148"/>
      <c r="AF744" s="148"/>
      <c r="AG744" s="148"/>
      <c r="AH744" s="148"/>
      <c r="AI744" s="148"/>
    </row>
    <row r="745" spans="1:35" s="145" customFormat="1" x14ac:dyDescent="0.2">
      <c r="A745" s="160">
        <v>487</v>
      </c>
      <c r="B745" s="144">
        <v>487274010</v>
      </c>
      <c r="C745" s="161" t="s">
        <v>72</v>
      </c>
      <c r="D745" s="144">
        <v>274</v>
      </c>
      <c r="E745" s="144">
        <v>10</v>
      </c>
      <c r="F745" s="161" t="s">
        <v>573</v>
      </c>
      <c r="G745" s="180" t="str">
        <f t="shared" si="121"/>
        <v>yes</v>
      </c>
      <c r="H745" s="181">
        <f t="shared" si="122"/>
        <v>1</v>
      </c>
      <c r="I745" s="184">
        <v>2</v>
      </c>
      <c r="J745" s="176">
        <v>6</v>
      </c>
      <c r="K745" s="181">
        <f t="shared" si="127"/>
        <v>0.33329999999999999</v>
      </c>
      <c r="L745" s="161"/>
      <c r="M745" s="187">
        <f t="shared" si="123"/>
        <v>0.11360000000000001</v>
      </c>
      <c r="N745" s="162">
        <f t="shared" si="124"/>
        <v>9.9000000000000005E-2</v>
      </c>
      <c r="O745" s="188">
        <f t="shared" si="125"/>
        <v>2</v>
      </c>
      <c r="P745" s="161"/>
      <c r="Q745" s="192">
        <f t="shared" si="128"/>
        <v>1</v>
      </c>
      <c r="R745" s="174">
        <f t="shared" si="129"/>
        <v>6</v>
      </c>
      <c r="S745" s="174">
        <f t="shared" si="130"/>
        <v>4</v>
      </c>
      <c r="T745" s="175" t="str">
        <f t="shared" si="126"/>
        <v>cha16</v>
      </c>
      <c r="U745" s="193">
        <f t="shared" si="131"/>
        <v>1</v>
      </c>
      <c r="V745" s="148"/>
      <c r="W745" s="148"/>
      <c r="X745" s="148"/>
      <c r="Y745" s="148"/>
      <c r="Z745" s="148"/>
      <c r="AA745" s="148"/>
      <c r="AB745" s="148"/>
      <c r="AC745" s="148"/>
      <c r="AD745" s="148"/>
      <c r="AE745" s="148"/>
      <c r="AF745" s="148"/>
      <c r="AG745" s="148"/>
      <c r="AH745" s="148"/>
      <c r="AI745" s="148"/>
    </row>
    <row r="746" spans="1:35" s="145" customFormat="1" x14ac:dyDescent="0.2">
      <c r="A746" s="160">
        <v>487</v>
      </c>
      <c r="B746" s="144">
        <v>487274016</v>
      </c>
      <c r="C746" s="161" t="s">
        <v>72</v>
      </c>
      <c r="D746" s="144">
        <v>274</v>
      </c>
      <c r="E746" s="144">
        <v>16</v>
      </c>
      <c r="F746" s="161" t="s">
        <v>579</v>
      </c>
      <c r="G746" s="180" t="str">
        <f t="shared" si="121"/>
        <v/>
      </c>
      <c r="H746" s="181" t="str">
        <f t="shared" si="122"/>
        <v/>
      </c>
      <c r="I746" s="184">
        <v>0</v>
      </c>
      <c r="J746" s="176">
        <v>1</v>
      </c>
      <c r="K746" s="181">
        <f t="shared" si="127"/>
        <v>0</v>
      </c>
      <c r="L746" s="161"/>
      <c r="M746" s="187">
        <f t="shared" si="123"/>
        <v>0.3679</v>
      </c>
      <c r="N746" s="162">
        <f t="shared" si="124"/>
        <v>0.3453</v>
      </c>
      <c r="O746" s="188">
        <f t="shared" si="125"/>
        <v>7</v>
      </c>
      <c r="P746" s="161"/>
      <c r="Q746" s="192">
        <f t="shared" si="128"/>
        <v>0</v>
      </c>
      <c r="R746" s="174">
        <f t="shared" si="129"/>
        <v>0</v>
      </c>
      <c r="S746" s="174">
        <f t="shared" si="130"/>
        <v>0</v>
      </c>
      <c r="T746" s="175" t="str">
        <f t="shared" si="126"/>
        <v>cha22</v>
      </c>
      <c r="U746" s="193">
        <f t="shared" si="131"/>
        <v>3</v>
      </c>
      <c r="V746" s="148"/>
      <c r="W746" s="148"/>
      <c r="X746" s="148"/>
      <c r="Y746" s="148"/>
      <c r="Z746" s="148"/>
      <c r="AA746" s="148"/>
      <c r="AB746" s="148"/>
      <c r="AC746" s="148"/>
      <c r="AD746" s="148"/>
      <c r="AE746" s="148"/>
      <c r="AF746" s="148"/>
      <c r="AG746" s="148"/>
      <c r="AH746" s="148"/>
      <c r="AI746" s="148"/>
    </row>
    <row r="747" spans="1:35" s="145" customFormat="1" x14ac:dyDescent="0.2">
      <c r="A747" s="160">
        <v>487</v>
      </c>
      <c r="B747" s="144">
        <v>487274023</v>
      </c>
      <c r="C747" s="161" t="s">
        <v>72</v>
      </c>
      <c r="D747" s="144">
        <v>274</v>
      </c>
      <c r="E747" s="144">
        <v>23</v>
      </c>
      <c r="F747" s="161" t="s">
        <v>587</v>
      </c>
      <c r="G747" s="180" t="str">
        <f t="shared" si="121"/>
        <v/>
      </c>
      <c r="H747" s="181" t="str">
        <f t="shared" si="122"/>
        <v/>
      </c>
      <c r="I747" s="184">
        <v>1</v>
      </c>
      <c r="J747" s="176">
        <v>1</v>
      </c>
      <c r="K747" s="181">
        <f t="shared" si="127"/>
        <v>1</v>
      </c>
      <c r="L747" s="161"/>
      <c r="M747" s="187">
        <f t="shared" si="123"/>
        <v>0.13150000000000001</v>
      </c>
      <c r="N747" s="162">
        <f t="shared" si="124"/>
        <v>0.1148</v>
      </c>
      <c r="O747" s="188">
        <f t="shared" si="125"/>
        <v>3</v>
      </c>
      <c r="P747" s="161"/>
      <c r="Q747" s="192">
        <f t="shared" si="128"/>
        <v>1</v>
      </c>
      <c r="R747" s="174">
        <f t="shared" si="129"/>
        <v>1</v>
      </c>
      <c r="S747" s="174">
        <f t="shared" si="130"/>
        <v>0</v>
      </c>
      <c r="T747" s="175" t="str">
        <f t="shared" si="126"/>
        <v>cha22</v>
      </c>
      <c r="U747" s="193">
        <f t="shared" si="131"/>
        <v>3</v>
      </c>
      <c r="V747" s="148"/>
      <c r="W747" s="148"/>
      <c r="X747" s="148"/>
      <c r="Y747" s="148"/>
      <c r="Z747" s="148"/>
      <c r="AA747" s="148"/>
      <c r="AB747" s="148"/>
      <c r="AC747" s="148"/>
      <c r="AD747" s="148"/>
      <c r="AE747" s="148"/>
      <c r="AF747" s="148"/>
      <c r="AG747" s="148"/>
      <c r="AH747" s="148"/>
      <c r="AI747" s="148"/>
    </row>
    <row r="748" spans="1:35" s="145" customFormat="1" x14ac:dyDescent="0.2">
      <c r="A748" s="160">
        <v>487</v>
      </c>
      <c r="B748" s="144">
        <v>487274031</v>
      </c>
      <c r="C748" s="161" t="s">
        <v>72</v>
      </c>
      <c r="D748" s="144">
        <v>274</v>
      </c>
      <c r="E748" s="144">
        <v>31</v>
      </c>
      <c r="F748" s="161" t="s">
        <v>596</v>
      </c>
      <c r="G748" s="180" t="str">
        <f t="shared" si="121"/>
        <v>yes</v>
      </c>
      <c r="H748" s="181">
        <f t="shared" si="122"/>
        <v>1</v>
      </c>
      <c r="I748" s="184">
        <v>2</v>
      </c>
      <c r="J748" s="176">
        <v>4</v>
      </c>
      <c r="K748" s="181">
        <f t="shared" si="127"/>
        <v>0.5</v>
      </c>
      <c r="L748" s="161"/>
      <c r="M748" s="187">
        <f t="shared" si="123"/>
        <v>0.2155</v>
      </c>
      <c r="N748" s="162">
        <f t="shared" si="124"/>
        <v>0.2288</v>
      </c>
      <c r="O748" s="188">
        <f t="shared" si="125"/>
        <v>4</v>
      </c>
      <c r="P748" s="161"/>
      <c r="Q748" s="192">
        <f t="shared" si="128"/>
        <v>1</v>
      </c>
      <c r="R748" s="174">
        <f t="shared" si="129"/>
        <v>4</v>
      </c>
      <c r="S748" s="174">
        <f t="shared" si="130"/>
        <v>2</v>
      </c>
      <c r="T748" s="175" t="str">
        <f t="shared" si="126"/>
        <v>cha16</v>
      </c>
      <c r="U748" s="193">
        <f t="shared" si="131"/>
        <v>1</v>
      </c>
      <c r="V748" s="148"/>
      <c r="W748" s="148"/>
      <c r="X748" s="148"/>
      <c r="Y748" s="148"/>
      <c r="Z748" s="148"/>
      <c r="AA748" s="148"/>
      <c r="AB748" s="148"/>
      <c r="AC748" s="148"/>
      <c r="AD748" s="148"/>
      <c r="AE748" s="148"/>
      <c r="AF748" s="148"/>
      <c r="AG748" s="148"/>
      <c r="AH748" s="148"/>
      <c r="AI748" s="148"/>
    </row>
    <row r="749" spans="1:35" s="145" customFormat="1" x14ac:dyDescent="0.2">
      <c r="A749" s="160">
        <v>487</v>
      </c>
      <c r="B749" s="144">
        <v>487274035</v>
      </c>
      <c r="C749" s="161" t="s">
        <v>72</v>
      </c>
      <c r="D749" s="144">
        <v>274</v>
      </c>
      <c r="E749" s="144">
        <v>35</v>
      </c>
      <c r="F749" s="161" t="s">
        <v>600</v>
      </c>
      <c r="G749" s="180" t="str">
        <f t="shared" si="121"/>
        <v>yes</v>
      </c>
      <c r="H749" s="181">
        <f t="shared" si="122"/>
        <v>0.74070000000000003</v>
      </c>
      <c r="I749" s="184">
        <v>24</v>
      </c>
      <c r="J749" s="176">
        <v>26</v>
      </c>
      <c r="K749" s="181">
        <f t="shared" si="127"/>
        <v>0.92310000000000003</v>
      </c>
      <c r="L749" s="161"/>
      <c r="M749" s="187">
        <f t="shared" si="123"/>
        <v>0.77190000000000003</v>
      </c>
      <c r="N749" s="162">
        <f t="shared" si="124"/>
        <v>0.66790000000000005</v>
      </c>
      <c r="O749" s="188">
        <f t="shared" si="125"/>
        <v>11</v>
      </c>
      <c r="P749" s="161"/>
      <c r="Q749" s="192">
        <f t="shared" si="128"/>
        <v>0.92310000000000003</v>
      </c>
      <c r="R749" s="174">
        <f t="shared" si="129"/>
        <v>24</v>
      </c>
      <c r="S749" s="174">
        <f t="shared" si="130"/>
        <v>0</v>
      </c>
      <c r="T749" s="175" t="str">
        <f t="shared" si="126"/>
        <v>cha22</v>
      </c>
      <c r="U749" s="193">
        <f t="shared" si="131"/>
        <v>1</v>
      </c>
      <c r="V749" s="148"/>
      <c r="W749" s="148"/>
      <c r="X749" s="148"/>
      <c r="Y749" s="148"/>
      <c r="Z749" s="148"/>
      <c r="AA749" s="148"/>
      <c r="AB749" s="148"/>
      <c r="AC749" s="148"/>
      <c r="AD749" s="148"/>
      <c r="AE749" s="148"/>
      <c r="AF749" s="148"/>
      <c r="AG749" s="148"/>
      <c r="AH749" s="148"/>
      <c r="AI749" s="148"/>
    </row>
    <row r="750" spans="1:35" s="145" customFormat="1" x14ac:dyDescent="0.2">
      <c r="A750" s="160">
        <v>487</v>
      </c>
      <c r="B750" s="144">
        <v>487274044</v>
      </c>
      <c r="C750" s="161" t="s">
        <v>72</v>
      </c>
      <c r="D750" s="144">
        <v>274</v>
      </c>
      <c r="E750" s="144">
        <v>44</v>
      </c>
      <c r="F750" s="161" t="s">
        <v>609</v>
      </c>
      <c r="G750" s="180" t="str">
        <f t="shared" si="121"/>
        <v>yes</v>
      </c>
      <c r="H750" s="181">
        <f t="shared" si="122"/>
        <v>1</v>
      </c>
      <c r="I750" s="184">
        <v>3</v>
      </c>
      <c r="J750" s="176">
        <v>4</v>
      </c>
      <c r="K750" s="181">
        <f t="shared" si="127"/>
        <v>0.75</v>
      </c>
      <c r="L750" s="161"/>
      <c r="M750" s="187">
        <f t="shared" si="123"/>
        <v>0.81100000000000005</v>
      </c>
      <c r="N750" s="162">
        <f t="shared" si="124"/>
        <v>0.67620000000000002</v>
      </c>
      <c r="O750" s="188">
        <f t="shared" si="125"/>
        <v>12</v>
      </c>
      <c r="P750" s="161"/>
      <c r="Q750" s="192">
        <f t="shared" si="128"/>
        <v>1</v>
      </c>
      <c r="R750" s="174">
        <f t="shared" si="129"/>
        <v>4</v>
      </c>
      <c r="S750" s="174">
        <f t="shared" si="130"/>
        <v>1</v>
      </c>
      <c r="T750" s="175" t="str">
        <f t="shared" si="126"/>
        <v>cha16</v>
      </c>
      <c r="U750" s="193">
        <f t="shared" si="131"/>
        <v>1</v>
      </c>
      <c r="V750" s="148"/>
      <c r="W750" s="148"/>
      <c r="X750" s="148"/>
      <c r="Y750" s="148"/>
      <c r="Z750" s="148"/>
      <c r="AA750" s="148"/>
      <c r="AB750" s="148"/>
      <c r="AC750" s="148"/>
      <c r="AD750" s="148"/>
      <c r="AE750" s="148"/>
      <c r="AF750" s="148"/>
      <c r="AG750" s="148"/>
      <c r="AH750" s="148"/>
      <c r="AI750" s="148"/>
    </row>
    <row r="751" spans="1:35" s="145" customFormat="1" x14ac:dyDescent="0.2">
      <c r="A751" s="160">
        <v>487</v>
      </c>
      <c r="B751" s="144">
        <v>487274048</v>
      </c>
      <c r="C751" s="161" t="s">
        <v>72</v>
      </c>
      <c r="D751" s="144">
        <v>274</v>
      </c>
      <c r="E751" s="144">
        <v>48</v>
      </c>
      <c r="F751" s="161" t="s">
        <v>613</v>
      </c>
      <c r="G751" s="180" t="str">
        <f t="shared" si="121"/>
        <v>yes</v>
      </c>
      <c r="H751" s="181">
        <f t="shared" si="122"/>
        <v>1</v>
      </c>
      <c r="I751" s="184">
        <v>0</v>
      </c>
      <c r="J751" s="176">
        <v>1</v>
      </c>
      <c r="K751" s="181">
        <f t="shared" si="127"/>
        <v>0</v>
      </c>
      <c r="L751" s="161"/>
      <c r="M751" s="187">
        <f t="shared" si="123"/>
        <v>0.12970000000000001</v>
      </c>
      <c r="N751" s="162">
        <f t="shared" si="124"/>
        <v>0.16200000000000001</v>
      </c>
      <c r="O751" s="188">
        <f t="shared" si="125"/>
        <v>3</v>
      </c>
      <c r="P751" s="161"/>
      <c r="Q751" s="192">
        <f t="shared" si="128"/>
        <v>1</v>
      </c>
      <c r="R751" s="174">
        <f t="shared" si="129"/>
        <v>1</v>
      </c>
      <c r="S751" s="174">
        <f t="shared" si="130"/>
        <v>1</v>
      </c>
      <c r="T751" s="175" t="str">
        <f t="shared" si="126"/>
        <v>cha16</v>
      </c>
      <c r="U751" s="193">
        <f t="shared" si="131"/>
        <v>1</v>
      </c>
      <c r="V751" s="148"/>
      <c r="W751" s="148"/>
      <c r="X751" s="148"/>
      <c r="Y751" s="148"/>
      <c r="Z751" s="148"/>
      <c r="AA751" s="148"/>
      <c r="AB751" s="148"/>
      <c r="AC751" s="148"/>
      <c r="AD751" s="148"/>
      <c r="AE751" s="148"/>
      <c r="AF751" s="148"/>
      <c r="AG751" s="148"/>
      <c r="AH751" s="148"/>
      <c r="AI751" s="148"/>
    </row>
    <row r="752" spans="1:35" s="145" customFormat="1" x14ac:dyDescent="0.2">
      <c r="A752" s="160">
        <v>487</v>
      </c>
      <c r="B752" s="144">
        <v>487274049</v>
      </c>
      <c r="C752" s="161" t="s">
        <v>72</v>
      </c>
      <c r="D752" s="144">
        <v>274</v>
      </c>
      <c r="E752" s="144">
        <v>49</v>
      </c>
      <c r="F752" s="161" t="s">
        <v>614</v>
      </c>
      <c r="G752" s="180" t="str">
        <f t="shared" si="121"/>
        <v>yes</v>
      </c>
      <c r="H752" s="181">
        <f t="shared" si="122"/>
        <v>0.73829999999999996</v>
      </c>
      <c r="I752" s="184">
        <v>50</v>
      </c>
      <c r="J752" s="176">
        <v>70</v>
      </c>
      <c r="K752" s="181">
        <f t="shared" si="127"/>
        <v>0.71430000000000005</v>
      </c>
      <c r="L752" s="161"/>
      <c r="M752" s="187">
        <f t="shared" si="123"/>
        <v>0.46279999999999999</v>
      </c>
      <c r="N752" s="162">
        <f t="shared" si="124"/>
        <v>0.35880000000000001</v>
      </c>
      <c r="O752" s="188">
        <f t="shared" si="125"/>
        <v>8</v>
      </c>
      <c r="P752" s="161"/>
      <c r="Q752" s="192">
        <f t="shared" si="128"/>
        <v>0.73829999999999996</v>
      </c>
      <c r="R752" s="174">
        <f t="shared" si="129"/>
        <v>52</v>
      </c>
      <c r="S752" s="174">
        <f t="shared" si="130"/>
        <v>2</v>
      </c>
      <c r="T752" s="175" t="str">
        <f t="shared" si="126"/>
        <v>cha16</v>
      </c>
      <c r="U752" s="193">
        <f t="shared" si="131"/>
        <v>1</v>
      </c>
      <c r="V752" s="148"/>
      <c r="W752" s="148"/>
      <c r="X752" s="148"/>
      <c r="Y752" s="148"/>
      <c r="Z752" s="148"/>
      <c r="AA752" s="148"/>
      <c r="AB752" s="148"/>
      <c r="AC752" s="148"/>
      <c r="AD752" s="148"/>
      <c r="AE752" s="148"/>
      <c r="AF752" s="148"/>
      <c r="AG752" s="148"/>
      <c r="AH752" s="148"/>
      <c r="AI752" s="148"/>
    </row>
    <row r="753" spans="1:35" s="145" customFormat="1" x14ac:dyDescent="0.2">
      <c r="A753" s="160">
        <v>487</v>
      </c>
      <c r="B753" s="144">
        <v>487274057</v>
      </c>
      <c r="C753" s="161" t="s">
        <v>72</v>
      </c>
      <c r="D753" s="144">
        <v>274</v>
      </c>
      <c r="E753" s="144">
        <v>57</v>
      </c>
      <c r="F753" s="161" t="s">
        <v>623</v>
      </c>
      <c r="G753" s="180" t="str">
        <f t="shared" si="121"/>
        <v>yes</v>
      </c>
      <c r="H753" s="181">
        <f t="shared" si="122"/>
        <v>0.63639999999999997</v>
      </c>
      <c r="I753" s="184">
        <v>7</v>
      </c>
      <c r="J753" s="176">
        <v>12</v>
      </c>
      <c r="K753" s="181">
        <f t="shared" si="127"/>
        <v>0.58330000000000004</v>
      </c>
      <c r="L753" s="161"/>
      <c r="M753" s="187">
        <f t="shared" si="123"/>
        <v>0.84240000000000004</v>
      </c>
      <c r="N753" s="162">
        <f t="shared" si="124"/>
        <v>0.72060000000000002</v>
      </c>
      <c r="O753" s="188">
        <f t="shared" si="125"/>
        <v>12</v>
      </c>
      <c r="P753" s="161"/>
      <c r="Q753" s="192">
        <f t="shared" si="128"/>
        <v>0.63639999999999997</v>
      </c>
      <c r="R753" s="174">
        <f t="shared" si="129"/>
        <v>8</v>
      </c>
      <c r="S753" s="174">
        <f t="shared" si="130"/>
        <v>1</v>
      </c>
      <c r="T753" s="175" t="str">
        <f t="shared" si="126"/>
        <v>cha16</v>
      </c>
      <c r="U753" s="193">
        <f t="shared" si="131"/>
        <v>1</v>
      </c>
      <c r="V753" s="148"/>
      <c r="W753" s="148"/>
      <c r="X753" s="148"/>
      <c r="Y753" s="148"/>
      <c r="Z753" s="148"/>
      <c r="AA753" s="148"/>
      <c r="AB753" s="148"/>
      <c r="AC753" s="148"/>
      <c r="AD753" s="148"/>
      <c r="AE753" s="148"/>
      <c r="AF753" s="148"/>
      <c r="AG753" s="148"/>
      <c r="AH753" s="148"/>
      <c r="AI753" s="148"/>
    </row>
    <row r="754" spans="1:35" s="145" customFormat="1" x14ac:dyDescent="0.2">
      <c r="A754" s="160">
        <v>487</v>
      </c>
      <c r="B754" s="144">
        <v>487274093</v>
      </c>
      <c r="C754" s="161" t="s">
        <v>72</v>
      </c>
      <c r="D754" s="144">
        <v>274</v>
      </c>
      <c r="E754" s="144">
        <v>93</v>
      </c>
      <c r="F754" s="161" t="s">
        <v>659</v>
      </c>
      <c r="G754" s="180" t="str">
        <f t="shared" si="121"/>
        <v>yes</v>
      </c>
      <c r="H754" s="181">
        <f t="shared" si="122"/>
        <v>0.8448</v>
      </c>
      <c r="I754" s="184">
        <v>26</v>
      </c>
      <c r="J754" s="176">
        <v>44</v>
      </c>
      <c r="K754" s="181">
        <f t="shared" si="127"/>
        <v>0.59089999999999998</v>
      </c>
      <c r="L754" s="161"/>
      <c r="M754" s="187">
        <f t="shared" si="123"/>
        <v>0.77800000000000002</v>
      </c>
      <c r="N754" s="162">
        <f t="shared" si="124"/>
        <v>0.63639999999999997</v>
      </c>
      <c r="O754" s="188">
        <f t="shared" si="125"/>
        <v>11</v>
      </c>
      <c r="P754" s="161"/>
      <c r="Q754" s="192">
        <f t="shared" si="128"/>
        <v>0.8448</v>
      </c>
      <c r="R754" s="174">
        <f t="shared" si="129"/>
        <v>37</v>
      </c>
      <c r="S754" s="174">
        <f t="shared" si="130"/>
        <v>11</v>
      </c>
      <c r="T754" s="175" t="str">
        <f t="shared" si="126"/>
        <v>cha16</v>
      </c>
      <c r="U754" s="193">
        <f t="shared" si="131"/>
        <v>1</v>
      </c>
      <c r="V754" s="148"/>
      <c r="W754" s="148"/>
      <c r="X754" s="148"/>
      <c r="Y754" s="148"/>
      <c r="Z754" s="148"/>
      <c r="AA754" s="148"/>
      <c r="AB754" s="148"/>
      <c r="AC754" s="148"/>
      <c r="AD754" s="148"/>
      <c r="AE754" s="148"/>
      <c r="AF754" s="148"/>
      <c r="AG754" s="148"/>
      <c r="AH754" s="148"/>
      <c r="AI754" s="148"/>
    </row>
    <row r="755" spans="1:35" s="145" customFormat="1" x14ac:dyDescent="0.2">
      <c r="A755" s="160">
        <v>487</v>
      </c>
      <c r="B755" s="144">
        <v>487274095</v>
      </c>
      <c r="C755" s="161" t="s">
        <v>72</v>
      </c>
      <c r="D755" s="144">
        <v>274</v>
      </c>
      <c r="E755" s="144">
        <v>95</v>
      </c>
      <c r="F755" s="161" t="s">
        <v>661</v>
      </c>
      <c r="G755" s="180" t="str">
        <f t="shared" si="121"/>
        <v/>
      </c>
      <c r="H755" s="181" t="str">
        <f t="shared" si="122"/>
        <v/>
      </c>
      <c r="I755" s="184">
        <v>2</v>
      </c>
      <c r="J755" s="176">
        <v>2</v>
      </c>
      <c r="K755" s="181">
        <f t="shared" si="127"/>
        <v>1</v>
      </c>
      <c r="L755" s="161"/>
      <c r="M755" s="187">
        <f t="shared" si="123"/>
        <v>0.77070000000000005</v>
      </c>
      <c r="N755" s="162">
        <f t="shared" si="124"/>
        <v>0.73340000000000005</v>
      </c>
      <c r="O755" s="188">
        <f t="shared" si="125"/>
        <v>11</v>
      </c>
      <c r="P755" s="161"/>
      <c r="Q755" s="192">
        <f t="shared" si="128"/>
        <v>1</v>
      </c>
      <c r="R755" s="174">
        <f t="shared" si="129"/>
        <v>2</v>
      </c>
      <c r="S755" s="174">
        <f t="shared" si="130"/>
        <v>0</v>
      </c>
      <c r="T755" s="175" t="str">
        <f t="shared" si="126"/>
        <v>cha22</v>
      </c>
      <c r="U755" s="193">
        <f t="shared" si="131"/>
        <v>2</v>
      </c>
      <c r="V755" s="148"/>
      <c r="W755" s="148"/>
      <c r="X755" s="148"/>
      <c r="Y755" s="148"/>
      <c r="Z755" s="148"/>
      <c r="AA755" s="148"/>
      <c r="AB755" s="148"/>
      <c r="AC755" s="148"/>
      <c r="AD755" s="148"/>
      <c r="AE755" s="148"/>
      <c r="AF755" s="148"/>
      <c r="AG755" s="148"/>
      <c r="AH755" s="148"/>
      <c r="AI755" s="148"/>
    </row>
    <row r="756" spans="1:35" s="145" customFormat="1" x14ac:dyDescent="0.2">
      <c r="A756" s="160">
        <v>487</v>
      </c>
      <c r="B756" s="144">
        <v>487274103</v>
      </c>
      <c r="C756" s="161" t="s">
        <v>72</v>
      </c>
      <c r="D756" s="144">
        <v>274</v>
      </c>
      <c r="E756" s="144">
        <v>103</v>
      </c>
      <c r="F756" s="161" t="s">
        <v>669</v>
      </c>
      <c r="G756" s="180" t="str">
        <f t="shared" si="121"/>
        <v/>
      </c>
      <c r="H756" s="181" t="str">
        <f t="shared" si="122"/>
        <v/>
      </c>
      <c r="I756" s="184">
        <v>0</v>
      </c>
      <c r="J756" s="176">
        <v>1</v>
      </c>
      <c r="K756" s="181">
        <f t="shared" si="127"/>
        <v>0</v>
      </c>
      <c r="L756" s="161"/>
      <c r="M756" s="187">
        <f t="shared" si="123"/>
        <v>0.60680000000000001</v>
      </c>
      <c r="N756" s="162">
        <f t="shared" si="124"/>
        <v>0.58730000000000004</v>
      </c>
      <c r="O756" s="188">
        <f t="shared" si="125"/>
        <v>10</v>
      </c>
      <c r="P756" s="161"/>
      <c r="Q756" s="192">
        <f t="shared" si="128"/>
        <v>0.60680000000000001</v>
      </c>
      <c r="R756" s="174">
        <f t="shared" si="129"/>
        <v>1</v>
      </c>
      <c r="S756" s="174">
        <f t="shared" si="130"/>
        <v>1</v>
      </c>
      <c r="T756" s="175" t="str">
        <f t="shared" si="126"/>
        <v>dist16</v>
      </c>
      <c r="U756" s="193">
        <f t="shared" si="131"/>
        <v>2</v>
      </c>
      <c r="V756" s="148"/>
      <c r="W756" s="148"/>
      <c r="X756" s="148"/>
      <c r="Y756" s="148"/>
      <c r="Z756" s="148"/>
      <c r="AA756" s="148"/>
      <c r="AB756" s="148"/>
      <c r="AC756" s="148"/>
      <c r="AD756" s="148"/>
      <c r="AE756" s="148"/>
      <c r="AF756" s="148"/>
      <c r="AG756" s="148"/>
      <c r="AH756" s="148"/>
      <c r="AI756" s="148"/>
    </row>
    <row r="757" spans="1:35" s="145" customFormat="1" x14ac:dyDescent="0.2">
      <c r="A757" s="160">
        <v>487</v>
      </c>
      <c r="B757" s="144">
        <v>487274128</v>
      </c>
      <c r="C757" s="161" t="s">
        <v>72</v>
      </c>
      <c r="D757" s="144">
        <v>274</v>
      </c>
      <c r="E757" s="144">
        <v>128</v>
      </c>
      <c r="F757" s="161" t="s">
        <v>693</v>
      </c>
      <c r="G757" s="180" t="str">
        <f t="shared" si="121"/>
        <v>yes</v>
      </c>
      <c r="H757" s="181">
        <f t="shared" si="122"/>
        <v>0</v>
      </c>
      <c r="I757" s="184">
        <v>0</v>
      </c>
      <c r="J757" s="176">
        <v>3</v>
      </c>
      <c r="K757" s="181">
        <f t="shared" si="127"/>
        <v>0</v>
      </c>
      <c r="L757" s="161"/>
      <c r="M757" s="187">
        <f t="shared" si="123"/>
        <v>0.49669999999999997</v>
      </c>
      <c r="N757" s="162">
        <f t="shared" si="124"/>
        <v>0.54890000000000005</v>
      </c>
      <c r="O757" s="188">
        <f t="shared" si="125"/>
        <v>10</v>
      </c>
      <c r="P757" s="161"/>
      <c r="Q757" s="192">
        <f t="shared" si="128"/>
        <v>0</v>
      </c>
      <c r="R757" s="174">
        <f t="shared" si="129"/>
        <v>0</v>
      </c>
      <c r="S757" s="174">
        <f t="shared" si="130"/>
        <v>0</v>
      </c>
      <c r="T757" s="175" t="str">
        <f t="shared" si="126"/>
        <v>cha16</v>
      </c>
      <c r="U757" s="193">
        <f t="shared" si="131"/>
        <v>1</v>
      </c>
      <c r="V757" s="148"/>
      <c r="W757" s="148"/>
      <c r="X757" s="148"/>
      <c r="Y757" s="148"/>
      <c r="Z757" s="148"/>
      <c r="AA757" s="148"/>
      <c r="AB757" s="148"/>
      <c r="AC757" s="148"/>
      <c r="AD757" s="148"/>
      <c r="AE757" s="148"/>
      <c r="AF757" s="148"/>
      <c r="AG757" s="148"/>
      <c r="AH757" s="148"/>
      <c r="AI757" s="148"/>
    </row>
    <row r="758" spans="1:35" s="145" customFormat="1" x14ac:dyDescent="0.2">
      <c r="A758" s="160">
        <v>487</v>
      </c>
      <c r="B758" s="144">
        <v>487274149</v>
      </c>
      <c r="C758" s="161" t="s">
        <v>72</v>
      </c>
      <c r="D758" s="144">
        <v>274</v>
      </c>
      <c r="E758" s="144">
        <v>149</v>
      </c>
      <c r="F758" s="161" t="s">
        <v>715</v>
      </c>
      <c r="G758" s="180" t="str">
        <f t="shared" si="121"/>
        <v>yes</v>
      </c>
      <c r="H758" s="181">
        <f t="shared" si="122"/>
        <v>1</v>
      </c>
      <c r="I758" s="184">
        <v>1</v>
      </c>
      <c r="J758" s="176">
        <v>1</v>
      </c>
      <c r="K758" s="181">
        <f t="shared" si="127"/>
        <v>1</v>
      </c>
      <c r="L758" s="161"/>
      <c r="M758" s="187">
        <f t="shared" si="123"/>
        <v>0.91359999999999997</v>
      </c>
      <c r="N758" s="162">
        <f t="shared" si="124"/>
        <v>0.81120000000000003</v>
      </c>
      <c r="O758" s="188">
        <f t="shared" si="125"/>
        <v>12</v>
      </c>
      <c r="P758" s="161"/>
      <c r="Q758" s="192">
        <f t="shared" si="128"/>
        <v>1</v>
      </c>
      <c r="R758" s="174">
        <f t="shared" si="129"/>
        <v>1</v>
      </c>
      <c r="S758" s="174">
        <f t="shared" si="130"/>
        <v>0</v>
      </c>
      <c r="T758" s="175" t="str">
        <f t="shared" si="126"/>
        <v>cha16</v>
      </c>
      <c r="U758" s="193">
        <f t="shared" si="131"/>
        <v>1</v>
      </c>
      <c r="V758" s="148"/>
      <c r="W758" s="148"/>
      <c r="X758" s="148"/>
      <c r="Y758" s="148"/>
      <c r="Z758" s="148"/>
      <c r="AA758" s="148"/>
      <c r="AB758" s="148"/>
      <c r="AC758" s="148"/>
      <c r="AD758" s="148"/>
      <c r="AE758" s="148"/>
      <c r="AF758" s="148"/>
      <c r="AG758" s="148"/>
      <c r="AH758" s="148"/>
      <c r="AI758" s="148"/>
    </row>
    <row r="759" spans="1:35" s="145" customFormat="1" x14ac:dyDescent="0.2">
      <c r="A759" s="160">
        <v>487</v>
      </c>
      <c r="B759" s="144">
        <v>487274163</v>
      </c>
      <c r="C759" s="161" t="s">
        <v>72</v>
      </c>
      <c r="D759" s="144">
        <v>274</v>
      </c>
      <c r="E759" s="144">
        <v>163</v>
      </c>
      <c r="F759" s="161" t="s">
        <v>729</v>
      </c>
      <c r="G759" s="180" t="str">
        <f t="shared" si="121"/>
        <v>yes</v>
      </c>
      <c r="H759" s="181">
        <f t="shared" si="122"/>
        <v>1</v>
      </c>
      <c r="I759" s="184">
        <v>4</v>
      </c>
      <c r="J759" s="176">
        <v>12</v>
      </c>
      <c r="K759" s="181">
        <f t="shared" si="127"/>
        <v>0.33329999999999999</v>
      </c>
      <c r="L759" s="161"/>
      <c r="M759" s="187">
        <f t="shared" si="123"/>
        <v>0.80389999999999995</v>
      </c>
      <c r="N759" s="162">
        <f t="shared" si="124"/>
        <v>0.68</v>
      </c>
      <c r="O759" s="188">
        <f t="shared" si="125"/>
        <v>12</v>
      </c>
      <c r="P759" s="161"/>
      <c r="Q759" s="192">
        <f t="shared" si="128"/>
        <v>1</v>
      </c>
      <c r="R759" s="174">
        <f t="shared" si="129"/>
        <v>12</v>
      </c>
      <c r="S759" s="174">
        <f t="shared" si="130"/>
        <v>8</v>
      </c>
      <c r="T759" s="175" t="str">
        <f t="shared" si="126"/>
        <v>cha16</v>
      </c>
      <c r="U759" s="193">
        <f t="shared" si="131"/>
        <v>1</v>
      </c>
      <c r="V759" s="148"/>
      <c r="W759" s="148"/>
      <c r="X759" s="148"/>
      <c r="Y759" s="148"/>
      <c r="Z759" s="148"/>
      <c r="AA759" s="148"/>
      <c r="AB759" s="148"/>
      <c r="AC759" s="148"/>
      <c r="AD759" s="148"/>
      <c r="AE759" s="148"/>
      <c r="AF759" s="148"/>
      <c r="AG759" s="148"/>
      <c r="AH759" s="148"/>
      <c r="AI759" s="148"/>
    </row>
    <row r="760" spans="1:35" s="145" customFormat="1" x14ac:dyDescent="0.2">
      <c r="A760" s="160">
        <v>487</v>
      </c>
      <c r="B760" s="144">
        <v>487274165</v>
      </c>
      <c r="C760" s="161" t="s">
        <v>72</v>
      </c>
      <c r="D760" s="144">
        <v>274</v>
      </c>
      <c r="E760" s="144">
        <v>165</v>
      </c>
      <c r="F760" s="161" t="s">
        <v>731</v>
      </c>
      <c r="G760" s="180" t="str">
        <f t="shared" si="121"/>
        <v>yes</v>
      </c>
      <c r="H760" s="181">
        <f t="shared" si="122"/>
        <v>0.75560000000000005</v>
      </c>
      <c r="I760" s="184">
        <v>18</v>
      </c>
      <c r="J760" s="176">
        <v>40</v>
      </c>
      <c r="K760" s="181">
        <f t="shared" si="127"/>
        <v>0.45</v>
      </c>
      <c r="L760" s="161"/>
      <c r="M760" s="187">
        <f t="shared" si="123"/>
        <v>0.59970000000000001</v>
      </c>
      <c r="N760" s="162">
        <f t="shared" si="124"/>
        <v>0.53300000000000003</v>
      </c>
      <c r="O760" s="188">
        <f t="shared" si="125"/>
        <v>10</v>
      </c>
      <c r="P760" s="161"/>
      <c r="Q760" s="192">
        <f t="shared" si="128"/>
        <v>0.75560000000000005</v>
      </c>
      <c r="R760" s="174">
        <f t="shared" si="129"/>
        <v>30</v>
      </c>
      <c r="S760" s="174">
        <f t="shared" si="130"/>
        <v>12</v>
      </c>
      <c r="T760" s="175" t="str">
        <f t="shared" si="126"/>
        <v>cha16</v>
      </c>
      <c r="U760" s="193">
        <f t="shared" si="131"/>
        <v>1</v>
      </c>
      <c r="V760" s="148"/>
      <c r="W760" s="148"/>
      <c r="X760" s="148"/>
      <c r="Y760" s="148"/>
      <c r="Z760" s="148"/>
      <c r="AA760" s="148"/>
      <c r="AB760" s="148"/>
      <c r="AC760" s="148"/>
      <c r="AD760" s="148"/>
      <c r="AE760" s="148"/>
      <c r="AF760" s="148"/>
      <c r="AG760" s="148"/>
      <c r="AH760" s="148"/>
      <c r="AI760" s="148"/>
    </row>
    <row r="761" spans="1:35" s="145" customFormat="1" x14ac:dyDescent="0.2">
      <c r="A761" s="160">
        <v>487</v>
      </c>
      <c r="B761" s="144">
        <v>487274176</v>
      </c>
      <c r="C761" s="161" t="s">
        <v>72</v>
      </c>
      <c r="D761" s="144">
        <v>274</v>
      </c>
      <c r="E761" s="144">
        <v>176</v>
      </c>
      <c r="F761" s="161" t="s">
        <v>742</v>
      </c>
      <c r="G761" s="180" t="str">
        <f t="shared" si="121"/>
        <v>yes</v>
      </c>
      <c r="H761" s="181">
        <f t="shared" si="122"/>
        <v>0.64859999999999995</v>
      </c>
      <c r="I761" s="184">
        <v>44</v>
      </c>
      <c r="J761" s="176">
        <v>76</v>
      </c>
      <c r="K761" s="181">
        <f t="shared" si="127"/>
        <v>0.57889999999999997</v>
      </c>
      <c r="L761" s="161"/>
      <c r="M761" s="187">
        <f t="shared" si="123"/>
        <v>0.37640000000000001</v>
      </c>
      <c r="N761" s="162">
        <f t="shared" si="124"/>
        <v>0.37040000000000001</v>
      </c>
      <c r="O761" s="188">
        <f t="shared" si="125"/>
        <v>7</v>
      </c>
      <c r="P761" s="161"/>
      <c r="Q761" s="192">
        <f t="shared" si="128"/>
        <v>0.64859999999999995</v>
      </c>
      <c r="R761" s="174">
        <f t="shared" si="129"/>
        <v>49</v>
      </c>
      <c r="S761" s="174">
        <f t="shared" si="130"/>
        <v>5</v>
      </c>
      <c r="T761" s="175" t="str">
        <f t="shared" si="126"/>
        <v>cha16</v>
      </c>
      <c r="U761" s="193">
        <f t="shared" si="131"/>
        <v>1</v>
      </c>
      <c r="V761" s="148"/>
      <c r="W761" s="148"/>
      <c r="X761" s="148"/>
      <c r="Y761" s="148"/>
      <c r="Z761" s="148"/>
      <c r="AA761" s="148"/>
      <c r="AB761" s="148"/>
      <c r="AC761" s="148"/>
      <c r="AD761" s="148"/>
      <c r="AE761" s="148"/>
      <c r="AF761" s="148"/>
      <c r="AG761" s="148"/>
      <c r="AH761" s="148"/>
      <c r="AI761" s="148"/>
    </row>
    <row r="762" spans="1:35" s="145" customFormat="1" x14ac:dyDescent="0.2">
      <c r="A762" s="160">
        <v>487</v>
      </c>
      <c r="B762" s="144">
        <v>487274178</v>
      </c>
      <c r="C762" s="161" t="s">
        <v>72</v>
      </c>
      <c r="D762" s="144">
        <v>274</v>
      </c>
      <c r="E762" s="144">
        <v>178</v>
      </c>
      <c r="F762" s="161" t="s">
        <v>744</v>
      </c>
      <c r="G762" s="180" t="str">
        <f t="shared" si="121"/>
        <v>yes</v>
      </c>
      <c r="H762" s="181">
        <f t="shared" si="122"/>
        <v>1</v>
      </c>
      <c r="I762" s="184">
        <v>3</v>
      </c>
      <c r="J762" s="176">
        <v>3</v>
      </c>
      <c r="K762" s="181">
        <f t="shared" si="127"/>
        <v>1</v>
      </c>
      <c r="L762" s="161"/>
      <c r="M762" s="187">
        <f t="shared" si="123"/>
        <v>0.18029999999999999</v>
      </c>
      <c r="N762" s="162">
        <f t="shared" si="124"/>
        <v>0.1459</v>
      </c>
      <c r="O762" s="188">
        <f t="shared" si="125"/>
        <v>4</v>
      </c>
      <c r="P762" s="161"/>
      <c r="Q762" s="192">
        <f t="shared" si="128"/>
        <v>1</v>
      </c>
      <c r="R762" s="174">
        <f t="shared" si="129"/>
        <v>3</v>
      </c>
      <c r="S762" s="174">
        <f t="shared" si="130"/>
        <v>0</v>
      </c>
      <c r="T762" s="175" t="str">
        <f t="shared" si="126"/>
        <v>cha16</v>
      </c>
      <c r="U762" s="193">
        <f t="shared" si="131"/>
        <v>1</v>
      </c>
      <c r="V762" s="148"/>
      <c r="W762" s="148"/>
      <c r="X762" s="148"/>
      <c r="Y762" s="148"/>
      <c r="Z762" s="148"/>
      <c r="AA762" s="148"/>
      <c r="AB762" s="148"/>
      <c r="AC762" s="148"/>
      <c r="AD762" s="148"/>
      <c r="AE762" s="148"/>
      <c r="AF762" s="148"/>
      <c r="AG762" s="148"/>
      <c r="AH762" s="148"/>
      <c r="AI762" s="148"/>
    </row>
    <row r="763" spans="1:35" s="145" customFormat="1" x14ac:dyDescent="0.2">
      <c r="A763" s="160">
        <v>487</v>
      </c>
      <c r="B763" s="144">
        <v>487274181</v>
      </c>
      <c r="C763" s="161" t="s">
        <v>72</v>
      </c>
      <c r="D763" s="144">
        <v>274</v>
      </c>
      <c r="E763" s="144">
        <v>181</v>
      </c>
      <c r="F763" s="161" t="s">
        <v>747</v>
      </c>
      <c r="G763" s="180" t="str">
        <f t="shared" si="121"/>
        <v/>
      </c>
      <c r="H763" s="181" t="str">
        <f t="shared" si="122"/>
        <v/>
      </c>
      <c r="I763" s="184">
        <v>2</v>
      </c>
      <c r="J763" s="176">
        <v>2</v>
      </c>
      <c r="K763" s="181">
        <f t="shared" si="127"/>
        <v>1</v>
      </c>
      <c r="L763" s="161"/>
      <c r="M763" s="187">
        <f t="shared" si="123"/>
        <v>0.46789999999999998</v>
      </c>
      <c r="N763" s="162">
        <f t="shared" si="124"/>
        <v>0.4466</v>
      </c>
      <c r="O763" s="188">
        <f t="shared" si="125"/>
        <v>9</v>
      </c>
      <c r="P763" s="161"/>
      <c r="Q763" s="192">
        <f t="shared" si="128"/>
        <v>1</v>
      </c>
      <c r="R763" s="174">
        <f t="shared" si="129"/>
        <v>2</v>
      </c>
      <c r="S763" s="174">
        <f t="shared" si="130"/>
        <v>0</v>
      </c>
      <c r="T763" s="175" t="str">
        <f t="shared" si="126"/>
        <v>cha22</v>
      </c>
      <c r="U763" s="193">
        <f t="shared" si="131"/>
        <v>2</v>
      </c>
      <c r="V763" s="148"/>
      <c r="W763" s="148"/>
      <c r="X763" s="148"/>
      <c r="Y763" s="148"/>
      <c r="Z763" s="148"/>
      <c r="AA763" s="148"/>
      <c r="AB763" s="148"/>
      <c r="AC763" s="148"/>
      <c r="AD763" s="148"/>
      <c r="AE763" s="148"/>
      <c r="AF763" s="148"/>
      <c r="AG763" s="148"/>
      <c r="AH763" s="148"/>
      <c r="AI763" s="148"/>
    </row>
    <row r="764" spans="1:35" s="145" customFormat="1" x14ac:dyDescent="0.2">
      <c r="A764" s="160">
        <v>487</v>
      </c>
      <c r="B764" s="144">
        <v>487274182</v>
      </c>
      <c r="C764" s="161" t="s">
        <v>72</v>
      </c>
      <c r="D764" s="144">
        <v>274</v>
      </c>
      <c r="E764" s="144">
        <v>182</v>
      </c>
      <c r="F764" s="161" t="s">
        <v>748</v>
      </c>
      <c r="G764" s="180" t="str">
        <f t="shared" si="121"/>
        <v/>
      </c>
      <c r="H764" s="181" t="str">
        <f t="shared" si="122"/>
        <v/>
      </c>
      <c r="I764" s="184">
        <v>0</v>
      </c>
      <c r="J764" s="176">
        <v>3</v>
      </c>
      <c r="K764" s="181">
        <f t="shared" si="127"/>
        <v>0</v>
      </c>
      <c r="L764" s="161"/>
      <c r="M764" s="187">
        <f t="shared" si="123"/>
        <v>0.34320000000000001</v>
      </c>
      <c r="N764" s="162">
        <f t="shared" si="124"/>
        <v>0.34660000000000002</v>
      </c>
      <c r="O764" s="188">
        <f t="shared" si="125"/>
        <v>6</v>
      </c>
      <c r="P764" s="161"/>
      <c r="Q764" s="192">
        <f t="shared" si="128"/>
        <v>0</v>
      </c>
      <c r="R764" s="174">
        <f t="shared" si="129"/>
        <v>0</v>
      </c>
      <c r="S764" s="174">
        <f t="shared" si="130"/>
        <v>0</v>
      </c>
      <c r="T764" s="175" t="str">
        <f t="shared" si="126"/>
        <v>cha22</v>
      </c>
      <c r="U764" s="193">
        <f t="shared" si="131"/>
        <v>3</v>
      </c>
      <c r="V764" s="148"/>
      <c r="W764" s="148"/>
      <c r="X764" s="148"/>
      <c r="Y764" s="148"/>
      <c r="Z764" s="148"/>
      <c r="AA764" s="148"/>
      <c r="AB764" s="148"/>
      <c r="AC764" s="148"/>
      <c r="AD764" s="148"/>
      <c r="AE764" s="148"/>
      <c r="AF764" s="148"/>
      <c r="AG764" s="148"/>
      <c r="AH764" s="148"/>
      <c r="AI764" s="148"/>
    </row>
    <row r="765" spans="1:35" s="145" customFormat="1" x14ac:dyDescent="0.2">
      <c r="A765" s="160">
        <v>487</v>
      </c>
      <c r="B765" s="144">
        <v>487274220</v>
      </c>
      <c r="C765" s="161" t="s">
        <v>72</v>
      </c>
      <c r="D765" s="144">
        <v>274</v>
      </c>
      <c r="E765" s="144">
        <v>220</v>
      </c>
      <c r="F765" s="161" t="s">
        <v>786</v>
      </c>
      <c r="G765" s="180" t="str">
        <f t="shared" si="121"/>
        <v/>
      </c>
      <c r="H765" s="181" t="str">
        <f t="shared" si="122"/>
        <v/>
      </c>
      <c r="I765" s="184">
        <v>2</v>
      </c>
      <c r="J765" s="176">
        <v>2</v>
      </c>
      <c r="K765" s="181">
        <f t="shared" si="127"/>
        <v>1</v>
      </c>
      <c r="L765" s="161"/>
      <c r="M765" s="187">
        <f t="shared" si="123"/>
        <v>0.29039999999999999</v>
      </c>
      <c r="N765" s="162">
        <f t="shared" si="124"/>
        <v>0.31969999999999998</v>
      </c>
      <c r="O765" s="188">
        <f t="shared" si="125"/>
        <v>6</v>
      </c>
      <c r="P765" s="161"/>
      <c r="Q765" s="192">
        <f t="shared" si="128"/>
        <v>1</v>
      </c>
      <c r="R765" s="174">
        <f t="shared" si="129"/>
        <v>2</v>
      </c>
      <c r="S765" s="174">
        <f t="shared" si="130"/>
        <v>0</v>
      </c>
      <c r="T765" s="175" t="str">
        <f t="shared" si="126"/>
        <v>cha22</v>
      </c>
      <c r="U765" s="193">
        <f t="shared" si="131"/>
        <v>3</v>
      </c>
      <c r="V765" s="148"/>
      <c r="W765" s="148"/>
      <c r="X765" s="148"/>
      <c r="Y765" s="148"/>
      <c r="Z765" s="148"/>
      <c r="AA765" s="148"/>
      <c r="AB765" s="148"/>
      <c r="AC765" s="148"/>
      <c r="AD765" s="148"/>
      <c r="AE765" s="148"/>
      <c r="AF765" s="148"/>
      <c r="AG765" s="148"/>
      <c r="AH765" s="148"/>
      <c r="AI765" s="148"/>
    </row>
    <row r="766" spans="1:35" s="145" customFormat="1" x14ac:dyDescent="0.2">
      <c r="A766" s="160">
        <v>487</v>
      </c>
      <c r="B766" s="144">
        <v>487274229</v>
      </c>
      <c r="C766" s="161" t="s">
        <v>72</v>
      </c>
      <c r="D766" s="144">
        <v>274</v>
      </c>
      <c r="E766" s="144">
        <v>229</v>
      </c>
      <c r="F766" s="161" t="s">
        <v>795</v>
      </c>
      <c r="G766" s="180" t="str">
        <f t="shared" si="121"/>
        <v>yes</v>
      </c>
      <c r="H766" s="181">
        <f t="shared" si="122"/>
        <v>0</v>
      </c>
      <c r="I766" s="184">
        <v>1</v>
      </c>
      <c r="J766" s="176">
        <v>5</v>
      </c>
      <c r="K766" s="181">
        <f t="shared" si="127"/>
        <v>0.2</v>
      </c>
      <c r="L766" s="161"/>
      <c r="M766" s="187">
        <f t="shared" si="123"/>
        <v>0.371</v>
      </c>
      <c r="N766" s="162">
        <f t="shared" si="124"/>
        <v>0.40410000000000001</v>
      </c>
      <c r="O766" s="188">
        <f t="shared" si="125"/>
        <v>7</v>
      </c>
      <c r="P766" s="161"/>
      <c r="Q766" s="192">
        <f t="shared" si="128"/>
        <v>0.2</v>
      </c>
      <c r="R766" s="174">
        <f t="shared" si="129"/>
        <v>1</v>
      </c>
      <c r="S766" s="174">
        <f t="shared" si="130"/>
        <v>0</v>
      </c>
      <c r="T766" s="175" t="str">
        <f t="shared" si="126"/>
        <v>cha22</v>
      </c>
      <c r="U766" s="193">
        <f t="shared" si="131"/>
        <v>1</v>
      </c>
      <c r="V766" s="148"/>
      <c r="W766" s="148"/>
      <c r="X766" s="148"/>
      <c r="Y766" s="148"/>
      <c r="Z766" s="148"/>
      <c r="AA766" s="148"/>
      <c r="AB766" s="148"/>
      <c r="AC766" s="148"/>
      <c r="AD766" s="148"/>
      <c r="AE766" s="148"/>
      <c r="AF766" s="148"/>
      <c r="AG766" s="148"/>
      <c r="AH766" s="148"/>
      <c r="AI766" s="148"/>
    </row>
    <row r="767" spans="1:35" s="145" customFormat="1" x14ac:dyDescent="0.2">
      <c r="A767" s="160">
        <v>487</v>
      </c>
      <c r="B767" s="144">
        <v>487274243</v>
      </c>
      <c r="C767" s="161" t="s">
        <v>72</v>
      </c>
      <c r="D767" s="144">
        <v>274</v>
      </c>
      <c r="E767" s="144">
        <v>243</v>
      </c>
      <c r="F767" s="161" t="s">
        <v>809</v>
      </c>
      <c r="G767" s="180" t="str">
        <f t="shared" si="121"/>
        <v>yes</v>
      </c>
      <c r="H767" s="181">
        <f t="shared" si="122"/>
        <v>1</v>
      </c>
      <c r="I767" s="184">
        <v>0</v>
      </c>
      <c r="J767" s="176">
        <v>2</v>
      </c>
      <c r="K767" s="181">
        <f t="shared" si="127"/>
        <v>0</v>
      </c>
      <c r="L767" s="161"/>
      <c r="M767" s="187">
        <f t="shared" si="123"/>
        <v>0.52959999999999996</v>
      </c>
      <c r="N767" s="162">
        <f t="shared" si="124"/>
        <v>0.42309999999999998</v>
      </c>
      <c r="O767" s="188">
        <f t="shared" si="125"/>
        <v>9</v>
      </c>
      <c r="P767" s="161"/>
      <c r="Q767" s="192">
        <f t="shared" si="128"/>
        <v>1</v>
      </c>
      <c r="R767" s="174">
        <f t="shared" si="129"/>
        <v>2</v>
      </c>
      <c r="S767" s="174">
        <f t="shared" si="130"/>
        <v>2</v>
      </c>
      <c r="T767" s="175" t="str">
        <f t="shared" si="126"/>
        <v>cha16</v>
      </c>
      <c r="U767" s="193">
        <f t="shared" si="131"/>
        <v>1</v>
      </c>
      <c r="V767" s="148"/>
      <c r="W767" s="148"/>
      <c r="X767" s="148"/>
      <c r="Y767" s="148"/>
      <c r="Z767" s="148"/>
      <c r="AA767" s="148"/>
      <c r="AB767" s="148"/>
      <c r="AC767" s="148"/>
      <c r="AD767" s="148"/>
      <c r="AE767" s="148"/>
      <c r="AF767" s="148"/>
      <c r="AG767" s="148"/>
      <c r="AH767" s="148"/>
      <c r="AI767" s="148"/>
    </row>
    <row r="768" spans="1:35" s="145" customFormat="1" x14ac:dyDescent="0.2">
      <c r="A768" s="160">
        <v>487</v>
      </c>
      <c r="B768" s="144">
        <v>487274244</v>
      </c>
      <c r="C768" s="161" t="s">
        <v>72</v>
      </c>
      <c r="D768" s="144">
        <v>274</v>
      </c>
      <c r="E768" s="144">
        <v>244</v>
      </c>
      <c r="F768" s="161" t="s">
        <v>810</v>
      </c>
      <c r="G768" s="180" t="str">
        <f t="shared" si="121"/>
        <v>yes</v>
      </c>
      <c r="H768" s="181">
        <f t="shared" si="122"/>
        <v>0.72729999999999995</v>
      </c>
      <c r="I768" s="184">
        <v>0</v>
      </c>
      <c r="J768" s="176">
        <v>1</v>
      </c>
      <c r="K768" s="181">
        <f t="shared" si="127"/>
        <v>0</v>
      </c>
      <c r="L768" s="161"/>
      <c r="M768" s="187">
        <f t="shared" si="123"/>
        <v>0.53569999999999995</v>
      </c>
      <c r="N768" s="162">
        <f t="shared" si="124"/>
        <v>0.53939999999999999</v>
      </c>
      <c r="O768" s="188">
        <f t="shared" si="125"/>
        <v>10</v>
      </c>
      <c r="P768" s="161"/>
      <c r="Q768" s="192">
        <f t="shared" si="128"/>
        <v>0.72729999999999995</v>
      </c>
      <c r="R768" s="174">
        <f t="shared" si="129"/>
        <v>1</v>
      </c>
      <c r="S768" s="174">
        <f t="shared" si="130"/>
        <v>1</v>
      </c>
      <c r="T768" s="175" t="str">
        <f t="shared" si="126"/>
        <v>cha16</v>
      </c>
      <c r="U768" s="193">
        <f t="shared" si="131"/>
        <v>1</v>
      </c>
      <c r="V768" s="148"/>
      <c r="W768" s="148"/>
      <c r="X768" s="148"/>
      <c r="Y768" s="148"/>
      <c r="Z768" s="148"/>
      <c r="AA768" s="148"/>
      <c r="AB768" s="148"/>
      <c r="AC768" s="148"/>
      <c r="AD768" s="148"/>
      <c r="AE768" s="148"/>
      <c r="AF768" s="148"/>
      <c r="AG768" s="148"/>
      <c r="AH768" s="148"/>
      <c r="AI768" s="148"/>
    </row>
    <row r="769" spans="1:35" s="145" customFormat="1" x14ac:dyDescent="0.2">
      <c r="A769" s="160">
        <v>487</v>
      </c>
      <c r="B769" s="144">
        <v>487274248</v>
      </c>
      <c r="C769" s="161" t="s">
        <v>72</v>
      </c>
      <c r="D769" s="144">
        <v>274</v>
      </c>
      <c r="E769" s="144">
        <v>248</v>
      </c>
      <c r="F769" s="161" t="s">
        <v>814</v>
      </c>
      <c r="G769" s="180" t="str">
        <f t="shared" si="121"/>
        <v>yes</v>
      </c>
      <c r="H769" s="181">
        <f t="shared" si="122"/>
        <v>0.33329999999999999</v>
      </c>
      <c r="I769" s="184">
        <v>6</v>
      </c>
      <c r="J769" s="176">
        <v>20</v>
      </c>
      <c r="K769" s="181">
        <f t="shared" si="127"/>
        <v>0.3</v>
      </c>
      <c r="L769" s="161"/>
      <c r="M769" s="187">
        <f t="shared" si="123"/>
        <v>0.78469999999999995</v>
      </c>
      <c r="N769" s="162">
        <f t="shared" si="124"/>
        <v>0.58950000000000002</v>
      </c>
      <c r="O769" s="188">
        <f t="shared" si="125"/>
        <v>12</v>
      </c>
      <c r="P769" s="161"/>
      <c r="Q769" s="192">
        <f t="shared" si="128"/>
        <v>0.33329999999999999</v>
      </c>
      <c r="R769" s="174">
        <f t="shared" si="129"/>
        <v>7</v>
      </c>
      <c r="S769" s="174">
        <f t="shared" si="130"/>
        <v>1</v>
      </c>
      <c r="T769" s="175" t="str">
        <f t="shared" si="126"/>
        <v>cha16</v>
      </c>
      <c r="U769" s="193">
        <f t="shared" si="131"/>
        <v>1</v>
      </c>
      <c r="V769" s="148"/>
      <c r="W769" s="148"/>
      <c r="X769" s="148"/>
      <c r="Y769" s="148"/>
      <c r="Z769" s="148"/>
      <c r="AA769" s="148"/>
      <c r="AB769" s="148"/>
      <c r="AC769" s="148"/>
      <c r="AD769" s="148"/>
      <c r="AE769" s="148"/>
      <c r="AF769" s="148"/>
      <c r="AG769" s="148"/>
      <c r="AH769" s="148"/>
      <c r="AI769" s="148"/>
    </row>
    <row r="770" spans="1:35" s="145" customFormat="1" x14ac:dyDescent="0.2">
      <c r="A770" s="160">
        <v>487</v>
      </c>
      <c r="B770" s="144">
        <v>487274258</v>
      </c>
      <c r="C770" s="161" t="s">
        <v>72</v>
      </c>
      <c r="D770" s="144">
        <v>274</v>
      </c>
      <c r="E770" s="144">
        <v>258</v>
      </c>
      <c r="F770" s="161" t="s">
        <v>824</v>
      </c>
      <c r="G770" s="180" t="str">
        <f t="shared" si="121"/>
        <v/>
      </c>
      <c r="H770" s="181" t="str">
        <f t="shared" si="122"/>
        <v/>
      </c>
      <c r="I770" s="184">
        <v>1</v>
      </c>
      <c r="J770" s="176">
        <v>1</v>
      </c>
      <c r="K770" s="181">
        <f t="shared" si="127"/>
        <v>1</v>
      </c>
      <c r="L770" s="161"/>
      <c r="M770" s="187">
        <f t="shared" si="123"/>
        <v>0.57420000000000004</v>
      </c>
      <c r="N770" s="162">
        <f t="shared" si="124"/>
        <v>0.55500000000000005</v>
      </c>
      <c r="O770" s="188">
        <f t="shared" si="125"/>
        <v>10</v>
      </c>
      <c r="P770" s="161"/>
      <c r="Q770" s="192">
        <f t="shared" si="128"/>
        <v>1</v>
      </c>
      <c r="R770" s="174">
        <f t="shared" si="129"/>
        <v>1</v>
      </c>
      <c r="S770" s="174">
        <f t="shared" si="130"/>
        <v>0</v>
      </c>
      <c r="T770" s="175" t="str">
        <f t="shared" si="126"/>
        <v>cha22</v>
      </c>
      <c r="U770" s="193">
        <f t="shared" si="131"/>
        <v>2</v>
      </c>
      <c r="V770" s="148"/>
      <c r="W770" s="148"/>
      <c r="X770" s="148"/>
      <c r="Y770" s="148"/>
      <c r="Z770" s="148"/>
      <c r="AA770" s="148"/>
      <c r="AB770" s="148"/>
      <c r="AC770" s="148"/>
      <c r="AD770" s="148"/>
      <c r="AE770" s="148"/>
      <c r="AF770" s="148"/>
      <c r="AG770" s="148"/>
      <c r="AH770" s="148"/>
      <c r="AI770" s="148"/>
    </row>
    <row r="771" spans="1:35" s="145" customFormat="1" x14ac:dyDescent="0.2">
      <c r="A771" s="160">
        <v>487</v>
      </c>
      <c r="B771" s="144">
        <v>487274262</v>
      </c>
      <c r="C771" s="161" t="s">
        <v>72</v>
      </c>
      <c r="D771" s="144">
        <v>274</v>
      </c>
      <c r="E771" s="144">
        <v>262</v>
      </c>
      <c r="F771" s="161" t="s">
        <v>828</v>
      </c>
      <c r="G771" s="180" t="str">
        <f t="shared" si="121"/>
        <v>yes</v>
      </c>
      <c r="H771" s="181">
        <f t="shared" si="122"/>
        <v>0.4</v>
      </c>
      <c r="I771" s="184">
        <v>4</v>
      </c>
      <c r="J771" s="176">
        <v>9</v>
      </c>
      <c r="K771" s="181">
        <f t="shared" si="127"/>
        <v>0.44440000000000002</v>
      </c>
      <c r="L771" s="161"/>
      <c r="M771" s="187">
        <f t="shared" si="123"/>
        <v>0.32079999999999997</v>
      </c>
      <c r="N771" s="162">
        <f t="shared" si="124"/>
        <v>0.38129999999999997</v>
      </c>
      <c r="O771" s="188">
        <f t="shared" si="125"/>
        <v>7</v>
      </c>
      <c r="P771" s="161"/>
      <c r="Q771" s="192">
        <f t="shared" si="128"/>
        <v>0.44440000000000002</v>
      </c>
      <c r="R771" s="174">
        <f t="shared" si="129"/>
        <v>4</v>
      </c>
      <c r="S771" s="174">
        <f t="shared" si="130"/>
        <v>0</v>
      </c>
      <c r="T771" s="175" t="str">
        <f t="shared" si="126"/>
        <v>cha22</v>
      </c>
      <c r="U771" s="193">
        <f t="shared" si="131"/>
        <v>1</v>
      </c>
      <c r="V771" s="148"/>
      <c r="W771" s="148"/>
      <c r="X771" s="148"/>
      <c r="Y771" s="148"/>
      <c r="Z771" s="148"/>
      <c r="AA771" s="148"/>
      <c r="AB771" s="148"/>
      <c r="AC771" s="148"/>
      <c r="AD771" s="148"/>
      <c r="AE771" s="148"/>
      <c r="AF771" s="148"/>
      <c r="AG771" s="148"/>
      <c r="AH771" s="148"/>
      <c r="AI771" s="148"/>
    </row>
    <row r="772" spans="1:35" s="145" customFormat="1" x14ac:dyDescent="0.2">
      <c r="A772" s="160">
        <v>487</v>
      </c>
      <c r="B772" s="144">
        <v>487274274</v>
      </c>
      <c r="C772" s="161" t="s">
        <v>72</v>
      </c>
      <c r="D772" s="144">
        <v>274</v>
      </c>
      <c r="E772" s="144">
        <v>274</v>
      </c>
      <c r="F772" s="161" t="s">
        <v>840</v>
      </c>
      <c r="G772" s="180" t="str">
        <f t="shared" si="121"/>
        <v>yes</v>
      </c>
      <c r="H772" s="181">
        <f t="shared" si="122"/>
        <v>0.5958</v>
      </c>
      <c r="I772" s="184">
        <v>152</v>
      </c>
      <c r="J772" s="176">
        <v>214</v>
      </c>
      <c r="K772" s="181">
        <f t="shared" si="127"/>
        <v>0.71030000000000004</v>
      </c>
      <c r="L772" s="161"/>
      <c r="M772" s="187">
        <f t="shared" si="123"/>
        <v>0.66510000000000002</v>
      </c>
      <c r="N772" s="162">
        <f t="shared" si="124"/>
        <v>0.48820000000000002</v>
      </c>
      <c r="O772" s="188">
        <f t="shared" si="125"/>
        <v>10</v>
      </c>
      <c r="P772" s="161"/>
      <c r="Q772" s="192">
        <f t="shared" si="128"/>
        <v>0.71030000000000004</v>
      </c>
      <c r="R772" s="174">
        <f t="shared" si="129"/>
        <v>152</v>
      </c>
      <c r="S772" s="174">
        <f t="shared" si="130"/>
        <v>0</v>
      </c>
      <c r="T772" s="175" t="str">
        <f t="shared" si="126"/>
        <v>cha22</v>
      </c>
      <c r="U772" s="193">
        <f t="shared" si="131"/>
        <v>1</v>
      </c>
      <c r="V772" s="148"/>
      <c r="W772" s="148"/>
      <c r="X772" s="148"/>
      <c r="Y772" s="148"/>
      <c r="Z772" s="148"/>
      <c r="AA772" s="148"/>
      <c r="AB772" s="148"/>
      <c r="AC772" s="148"/>
      <c r="AD772" s="148"/>
      <c r="AE772" s="148"/>
      <c r="AF772" s="148"/>
      <c r="AG772" s="148"/>
      <c r="AH772" s="148"/>
      <c r="AI772" s="148"/>
    </row>
    <row r="773" spans="1:35" s="145" customFormat="1" x14ac:dyDescent="0.2">
      <c r="A773" s="160">
        <v>487</v>
      </c>
      <c r="B773" s="144">
        <v>487274284</v>
      </c>
      <c r="C773" s="161" t="s">
        <v>72</v>
      </c>
      <c r="D773" s="144">
        <v>274</v>
      </c>
      <c r="E773" s="144">
        <v>284</v>
      </c>
      <c r="F773" s="161" t="s">
        <v>850</v>
      </c>
      <c r="G773" s="180" t="str">
        <f t="shared" si="121"/>
        <v>yes</v>
      </c>
      <c r="H773" s="181">
        <f t="shared" si="122"/>
        <v>1</v>
      </c>
      <c r="I773" s="184">
        <v>3</v>
      </c>
      <c r="J773" s="176">
        <v>3</v>
      </c>
      <c r="K773" s="181">
        <f t="shared" si="127"/>
        <v>1</v>
      </c>
      <c r="L773" s="161"/>
      <c r="M773" s="187">
        <f t="shared" si="123"/>
        <v>0.24260000000000001</v>
      </c>
      <c r="N773" s="162">
        <f t="shared" si="124"/>
        <v>0.2117</v>
      </c>
      <c r="O773" s="188">
        <f t="shared" si="125"/>
        <v>5</v>
      </c>
      <c r="P773" s="161"/>
      <c r="Q773" s="192">
        <f t="shared" si="128"/>
        <v>1</v>
      </c>
      <c r="R773" s="174">
        <f t="shared" si="129"/>
        <v>3</v>
      </c>
      <c r="S773" s="174">
        <f t="shared" si="130"/>
        <v>0</v>
      </c>
      <c r="T773" s="175" t="str">
        <f t="shared" si="126"/>
        <v>cha16</v>
      </c>
      <c r="U773" s="193">
        <f t="shared" si="131"/>
        <v>1</v>
      </c>
      <c r="V773" s="148"/>
      <c r="W773" s="148"/>
      <c r="X773" s="148"/>
      <c r="Y773" s="148"/>
      <c r="Z773" s="148"/>
      <c r="AA773" s="148"/>
      <c r="AB773" s="148"/>
      <c r="AC773" s="148"/>
      <c r="AD773" s="148"/>
      <c r="AE773" s="148"/>
      <c r="AF773" s="148"/>
      <c r="AG773" s="148"/>
      <c r="AH773" s="148"/>
      <c r="AI773" s="148"/>
    </row>
    <row r="774" spans="1:35" s="145" customFormat="1" x14ac:dyDescent="0.2">
      <c r="A774" s="160">
        <v>487</v>
      </c>
      <c r="B774" s="144">
        <v>487274308</v>
      </c>
      <c r="C774" s="161" t="s">
        <v>72</v>
      </c>
      <c r="D774" s="144">
        <v>274</v>
      </c>
      <c r="E774" s="144">
        <v>308</v>
      </c>
      <c r="F774" s="161" t="s">
        <v>874</v>
      </c>
      <c r="G774" s="180" t="str">
        <f t="shared" si="121"/>
        <v>yes</v>
      </c>
      <c r="H774" s="181">
        <f t="shared" si="122"/>
        <v>0</v>
      </c>
      <c r="I774" s="184">
        <v>4</v>
      </c>
      <c r="J774" s="176">
        <v>7</v>
      </c>
      <c r="K774" s="181">
        <f t="shared" si="127"/>
        <v>0.57140000000000002</v>
      </c>
      <c r="L774" s="161"/>
      <c r="M774" s="187">
        <f t="shared" si="123"/>
        <v>0.45829999999999999</v>
      </c>
      <c r="N774" s="162">
        <f t="shared" si="124"/>
        <v>0.43940000000000001</v>
      </c>
      <c r="O774" s="188">
        <f t="shared" si="125"/>
        <v>8</v>
      </c>
      <c r="P774" s="161"/>
      <c r="Q774" s="192">
        <f t="shared" si="128"/>
        <v>0.57140000000000002</v>
      </c>
      <c r="R774" s="174">
        <f t="shared" si="129"/>
        <v>4</v>
      </c>
      <c r="S774" s="174">
        <f t="shared" si="130"/>
        <v>0</v>
      </c>
      <c r="T774" s="175" t="str">
        <f t="shared" si="126"/>
        <v>cha22</v>
      </c>
      <c r="U774" s="193">
        <f t="shared" si="131"/>
        <v>1</v>
      </c>
      <c r="V774" s="148"/>
      <c r="W774" s="148"/>
      <c r="X774" s="148"/>
      <c r="Y774" s="148"/>
      <c r="Z774" s="148"/>
      <c r="AA774" s="148"/>
      <c r="AB774" s="148"/>
      <c r="AC774" s="148"/>
      <c r="AD774" s="148"/>
      <c r="AE774" s="148"/>
      <c r="AF774" s="148"/>
      <c r="AG774" s="148"/>
      <c r="AH774" s="148"/>
      <c r="AI774" s="148"/>
    </row>
    <row r="775" spans="1:35" s="145" customFormat="1" x14ac:dyDescent="0.2">
      <c r="A775" s="160">
        <v>487</v>
      </c>
      <c r="B775" s="144">
        <v>487274314</v>
      </c>
      <c r="C775" s="161" t="s">
        <v>72</v>
      </c>
      <c r="D775" s="144">
        <v>274</v>
      </c>
      <c r="E775" s="144">
        <v>314</v>
      </c>
      <c r="F775" s="161" t="s">
        <v>880</v>
      </c>
      <c r="G775" s="180" t="str">
        <f t="shared" si="121"/>
        <v>yes</v>
      </c>
      <c r="H775" s="181">
        <f t="shared" si="122"/>
        <v>1</v>
      </c>
      <c r="I775" s="184">
        <v>1</v>
      </c>
      <c r="J775" s="176">
        <v>3</v>
      </c>
      <c r="K775" s="181">
        <f t="shared" si="127"/>
        <v>0.33329999999999999</v>
      </c>
      <c r="L775" s="161"/>
      <c r="M775" s="187">
        <f t="shared" si="123"/>
        <v>0.27339999999999998</v>
      </c>
      <c r="N775" s="162">
        <f t="shared" si="124"/>
        <v>0.33950000000000002</v>
      </c>
      <c r="O775" s="188">
        <f t="shared" si="125"/>
        <v>6</v>
      </c>
      <c r="P775" s="161"/>
      <c r="Q775" s="192">
        <f t="shared" si="128"/>
        <v>1</v>
      </c>
      <c r="R775" s="174">
        <f t="shared" si="129"/>
        <v>3</v>
      </c>
      <c r="S775" s="174">
        <f t="shared" si="130"/>
        <v>2</v>
      </c>
      <c r="T775" s="175" t="str">
        <f t="shared" si="126"/>
        <v>cha16</v>
      </c>
      <c r="U775" s="193">
        <f t="shared" si="131"/>
        <v>1</v>
      </c>
      <c r="V775" s="148"/>
      <c r="W775" s="148"/>
      <c r="X775" s="148"/>
      <c r="Y775" s="148"/>
      <c r="Z775" s="148"/>
      <c r="AA775" s="148"/>
      <c r="AB775" s="148"/>
      <c r="AC775" s="148"/>
      <c r="AD775" s="148"/>
      <c r="AE775" s="148"/>
      <c r="AF775" s="148"/>
      <c r="AG775" s="148"/>
      <c r="AH775" s="148"/>
      <c r="AI775" s="148"/>
    </row>
    <row r="776" spans="1:35" s="145" customFormat="1" x14ac:dyDescent="0.2">
      <c r="A776" s="160">
        <v>487</v>
      </c>
      <c r="B776" s="144">
        <v>487274346</v>
      </c>
      <c r="C776" s="161" t="s">
        <v>72</v>
      </c>
      <c r="D776" s="144">
        <v>274</v>
      </c>
      <c r="E776" s="144">
        <v>346</v>
      </c>
      <c r="F776" s="161" t="s">
        <v>912</v>
      </c>
      <c r="G776" s="180" t="str">
        <f t="shared" si="121"/>
        <v/>
      </c>
      <c r="H776" s="181" t="str">
        <f t="shared" si="122"/>
        <v/>
      </c>
      <c r="I776" s="184">
        <v>0</v>
      </c>
      <c r="J776" s="176">
        <v>1</v>
      </c>
      <c r="K776" s="181">
        <f t="shared" si="127"/>
        <v>0</v>
      </c>
      <c r="L776" s="161"/>
      <c r="M776" s="187">
        <f t="shared" si="123"/>
        <v>0.27700000000000002</v>
      </c>
      <c r="N776" s="162">
        <f t="shared" si="124"/>
        <v>0.35339999999999999</v>
      </c>
      <c r="O776" s="188">
        <f t="shared" si="125"/>
        <v>6</v>
      </c>
      <c r="P776" s="161"/>
      <c r="Q776" s="192">
        <f t="shared" si="128"/>
        <v>0</v>
      </c>
      <c r="R776" s="174">
        <f t="shared" si="129"/>
        <v>0</v>
      </c>
      <c r="S776" s="174">
        <f t="shared" si="130"/>
        <v>0</v>
      </c>
      <c r="T776" s="175" t="str">
        <f t="shared" si="126"/>
        <v>cha22</v>
      </c>
      <c r="U776" s="193">
        <f t="shared" si="131"/>
        <v>3</v>
      </c>
      <c r="V776" s="148"/>
      <c r="W776" s="148"/>
      <c r="X776" s="148"/>
      <c r="Y776" s="148"/>
      <c r="Z776" s="148"/>
      <c r="AA776" s="148"/>
      <c r="AB776" s="148"/>
      <c r="AC776" s="148"/>
      <c r="AD776" s="148"/>
      <c r="AE776" s="148"/>
      <c r="AF776" s="148"/>
      <c r="AG776" s="148"/>
      <c r="AH776" s="148"/>
      <c r="AI776" s="148"/>
    </row>
    <row r="777" spans="1:35" s="145" customFormat="1" x14ac:dyDescent="0.2">
      <c r="A777" s="160">
        <v>487</v>
      </c>
      <c r="B777" s="144">
        <v>487274347</v>
      </c>
      <c r="C777" s="161" t="s">
        <v>72</v>
      </c>
      <c r="D777" s="144">
        <v>274</v>
      </c>
      <c r="E777" s="144">
        <v>347</v>
      </c>
      <c r="F777" s="161" t="s">
        <v>454</v>
      </c>
      <c r="G777" s="180" t="str">
        <f t="shared" si="121"/>
        <v>yes</v>
      </c>
      <c r="H777" s="181">
        <f t="shared" si="122"/>
        <v>0.75</v>
      </c>
      <c r="I777" s="184">
        <v>4</v>
      </c>
      <c r="J777" s="176">
        <v>11</v>
      </c>
      <c r="K777" s="181">
        <f t="shared" si="127"/>
        <v>0.36359999999999998</v>
      </c>
      <c r="L777" s="161"/>
      <c r="M777" s="187">
        <f t="shared" si="123"/>
        <v>0.29399999999999998</v>
      </c>
      <c r="N777" s="162">
        <f t="shared" si="124"/>
        <v>0.34260000000000002</v>
      </c>
      <c r="O777" s="188">
        <f t="shared" si="125"/>
        <v>6</v>
      </c>
      <c r="P777" s="161"/>
      <c r="Q777" s="192">
        <f t="shared" si="128"/>
        <v>0.75</v>
      </c>
      <c r="R777" s="174">
        <f t="shared" si="129"/>
        <v>8</v>
      </c>
      <c r="S777" s="174">
        <f t="shared" si="130"/>
        <v>4</v>
      </c>
      <c r="T777" s="175" t="str">
        <f t="shared" si="126"/>
        <v>cha16</v>
      </c>
      <c r="U777" s="193">
        <f t="shared" si="131"/>
        <v>1</v>
      </c>
      <c r="V777" s="148"/>
      <c r="W777" s="148"/>
      <c r="X777" s="148"/>
      <c r="Y777" s="148"/>
      <c r="Z777" s="148"/>
      <c r="AA777" s="148"/>
      <c r="AB777" s="148"/>
      <c r="AC777" s="148"/>
      <c r="AD777" s="148"/>
      <c r="AE777" s="148"/>
      <c r="AF777" s="148"/>
      <c r="AG777" s="148"/>
      <c r="AH777" s="148"/>
      <c r="AI777" s="148"/>
    </row>
    <row r="778" spans="1:35" s="145" customFormat="1" x14ac:dyDescent="0.2">
      <c r="A778" s="160">
        <v>488</v>
      </c>
      <c r="B778" s="144">
        <v>488219001</v>
      </c>
      <c r="C778" s="161" t="s">
        <v>73</v>
      </c>
      <c r="D778" s="144">
        <v>219</v>
      </c>
      <c r="E778" s="144">
        <v>1</v>
      </c>
      <c r="F778" s="161" t="s">
        <v>562</v>
      </c>
      <c r="G778" s="180" t="str">
        <f t="shared" ref="G778:G841" si="132">IFERROR(IF(VLOOKUP($B778,ecodis_cha_16,1)=$B778,"yes",""),"")</f>
        <v>yes</v>
      </c>
      <c r="H778" s="181">
        <f t="shared" ref="H778:H841" si="133">IFERROR(IF($G778="yes",ROUND(VLOOKUP($B778,ecodis_cha_16,20),4),""),"")</f>
        <v>0.2571</v>
      </c>
      <c r="I778" s="184">
        <v>6</v>
      </c>
      <c r="J778" s="176">
        <v>26</v>
      </c>
      <c r="K778" s="181">
        <f t="shared" si="127"/>
        <v>0.23080000000000001</v>
      </c>
      <c r="L778" s="161"/>
      <c r="M778" s="187">
        <f t="shared" ref="M778:M841" si="134">IFERROR(ROUND(VLOOKUP($E778,ecodis_distr_all,5),4),0)</f>
        <v>0.25219999999999998</v>
      </c>
      <c r="N778" s="162">
        <f t="shared" ref="N778:N841" si="135">IFERROR(ROUND(VLOOKUP($E778,ecodis_distr_all,8),4),0)</f>
        <v>0.30549999999999999</v>
      </c>
      <c r="O778" s="188">
        <f t="shared" ref="O778:O841" si="136">VLOOKUP($E778,lowinc_bysend,4)</f>
        <v>6</v>
      </c>
      <c r="P778" s="161"/>
      <c r="Q778" s="192">
        <f t="shared" si="128"/>
        <v>0.2571</v>
      </c>
      <c r="R778" s="174">
        <f t="shared" si="129"/>
        <v>7</v>
      </c>
      <c r="S778" s="174">
        <f t="shared" si="130"/>
        <v>1</v>
      </c>
      <c r="T778" s="175" t="str">
        <f t="shared" ref="T778:T841" si="137">IF($Q778=$H778,"cha16",IF($Q778=$K778,"cha22",IF($Q778=$M778,"dist16",IF(Q778=$N778,"dist22",0))))</f>
        <v>cha16</v>
      </c>
      <c r="U778" s="193">
        <f t="shared" si="131"/>
        <v>1</v>
      </c>
      <c r="V778" s="148"/>
      <c r="W778" s="148"/>
      <c r="X778" s="148"/>
      <c r="Y778" s="148"/>
      <c r="Z778" s="148"/>
      <c r="AA778" s="148"/>
      <c r="AB778" s="148"/>
      <c r="AC778" s="148"/>
      <c r="AD778" s="148"/>
      <c r="AE778" s="148"/>
      <c r="AF778" s="148"/>
      <c r="AG778" s="148"/>
      <c r="AH778" s="148"/>
      <c r="AI778" s="148"/>
    </row>
    <row r="779" spans="1:35" s="145" customFormat="1" x14ac:dyDescent="0.2">
      <c r="A779" s="160">
        <v>488</v>
      </c>
      <c r="B779" s="144">
        <v>488219016</v>
      </c>
      <c r="C779" s="161" t="s">
        <v>73</v>
      </c>
      <c r="D779" s="144">
        <v>219</v>
      </c>
      <c r="E779" s="144">
        <v>16</v>
      </c>
      <c r="F779" s="161" t="s">
        <v>579</v>
      </c>
      <c r="G779" s="180" t="str">
        <f t="shared" si="132"/>
        <v/>
      </c>
      <c r="H779" s="181" t="str">
        <f t="shared" si="133"/>
        <v/>
      </c>
      <c r="I779" s="184">
        <v>3</v>
      </c>
      <c r="J779" s="176">
        <v>3</v>
      </c>
      <c r="K779" s="181">
        <f t="shared" ref="K779:K842" si="138">ROUND(I779/J779,4)</f>
        <v>1</v>
      </c>
      <c r="L779" s="161"/>
      <c r="M779" s="187">
        <f t="shared" si="134"/>
        <v>0.3679</v>
      </c>
      <c r="N779" s="162">
        <f t="shared" si="135"/>
        <v>0.3453</v>
      </c>
      <c r="O779" s="188">
        <f t="shared" si="136"/>
        <v>7</v>
      </c>
      <c r="P779" s="161"/>
      <c r="Q779" s="192">
        <f t="shared" ref="Q779:Q842" si="139">(IF($G779="yes",MAX($H779,$K779),IF($O779&gt;=9,MAX($K779,$M779,$N779),$K779)))</f>
        <v>1</v>
      </c>
      <c r="R779" s="174">
        <f t="shared" ref="R779:R842" si="140">ROUND($J779*$Q779,0)</f>
        <v>3</v>
      </c>
      <c r="S779" s="174">
        <f t="shared" ref="S779:S842" si="141">MAX($R779-$I779,0)</f>
        <v>0</v>
      </c>
      <c r="T779" s="175" t="str">
        <f t="shared" si="137"/>
        <v>cha22</v>
      </c>
      <c r="U779" s="193">
        <f t="shared" ref="U779:U842" si="142">IF($G779="yes",1,IF($O779&gt;=9,2,3))</f>
        <v>3</v>
      </c>
      <c r="V779" s="148"/>
      <c r="W779" s="148"/>
      <c r="X779" s="148"/>
      <c r="Y779" s="148"/>
      <c r="Z779" s="148"/>
      <c r="AA779" s="148"/>
      <c r="AB779" s="148"/>
      <c r="AC779" s="148"/>
      <c r="AD779" s="148"/>
      <c r="AE779" s="148"/>
      <c r="AF779" s="148"/>
      <c r="AG779" s="148"/>
      <c r="AH779" s="148"/>
      <c r="AI779" s="148"/>
    </row>
    <row r="780" spans="1:35" s="145" customFormat="1" x14ac:dyDescent="0.2">
      <c r="A780" s="160">
        <v>488</v>
      </c>
      <c r="B780" s="144">
        <v>488219018</v>
      </c>
      <c r="C780" s="161" t="s">
        <v>73</v>
      </c>
      <c r="D780" s="144">
        <v>219</v>
      </c>
      <c r="E780" s="144">
        <v>18</v>
      </c>
      <c r="F780" s="161" t="s">
        <v>581</v>
      </c>
      <c r="G780" s="180" t="str">
        <f t="shared" si="132"/>
        <v/>
      </c>
      <c r="H780" s="181" t="str">
        <f t="shared" si="133"/>
        <v/>
      </c>
      <c r="I780" s="184">
        <v>3</v>
      </c>
      <c r="J780" s="176">
        <v>3</v>
      </c>
      <c r="K780" s="181">
        <f t="shared" si="138"/>
        <v>1</v>
      </c>
      <c r="L780" s="161"/>
      <c r="M780" s="187">
        <f t="shared" si="134"/>
        <v>0.48959999999999998</v>
      </c>
      <c r="N780" s="162">
        <f t="shared" si="135"/>
        <v>0.48930000000000001</v>
      </c>
      <c r="O780" s="188">
        <f t="shared" si="136"/>
        <v>7</v>
      </c>
      <c r="P780" s="161"/>
      <c r="Q780" s="192">
        <f t="shared" si="139"/>
        <v>1</v>
      </c>
      <c r="R780" s="174">
        <f t="shared" si="140"/>
        <v>3</v>
      </c>
      <c r="S780" s="174">
        <f t="shared" si="141"/>
        <v>0</v>
      </c>
      <c r="T780" s="175" t="str">
        <f t="shared" si="137"/>
        <v>cha22</v>
      </c>
      <c r="U780" s="193">
        <f t="shared" si="142"/>
        <v>3</v>
      </c>
      <c r="V780" s="148"/>
      <c r="W780" s="148"/>
      <c r="X780" s="148"/>
      <c r="Y780" s="148"/>
      <c r="Z780" s="148"/>
      <c r="AA780" s="148"/>
      <c r="AB780" s="148"/>
      <c r="AC780" s="148"/>
      <c r="AD780" s="148"/>
      <c r="AE780" s="148"/>
      <c r="AF780" s="148"/>
      <c r="AG780" s="148"/>
      <c r="AH780" s="148"/>
      <c r="AI780" s="148"/>
    </row>
    <row r="781" spans="1:35" s="145" customFormat="1" x14ac:dyDescent="0.2">
      <c r="A781" s="160">
        <v>488</v>
      </c>
      <c r="B781" s="144">
        <v>488219035</v>
      </c>
      <c r="C781" s="161" t="s">
        <v>73</v>
      </c>
      <c r="D781" s="144">
        <v>219</v>
      </c>
      <c r="E781" s="144">
        <v>35</v>
      </c>
      <c r="F781" s="161" t="s">
        <v>600</v>
      </c>
      <c r="G781" s="180" t="str">
        <f t="shared" si="132"/>
        <v/>
      </c>
      <c r="H781" s="181" t="str">
        <f t="shared" si="133"/>
        <v/>
      </c>
      <c r="I781" s="184">
        <v>1</v>
      </c>
      <c r="J781" s="176">
        <v>1</v>
      </c>
      <c r="K781" s="181">
        <f t="shared" si="138"/>
        <v>1</v>
      </c>
      <c r="L781" s="161"/>
      <c r="M781" s="187">
        <f t="shared" si="134"/>
        <v>0.77190000000000003</v>
      </c>
      <c r="N781" s="162">
        <f t="shared" si="135"/>
        <v>0.66790000000000005</v>
      </c>
      <c r="O781" s="188">
        <f t="shared" si="136"/>
        <v>11</v>
      </c>
      <c r="P781" s="161"/>
      <c r="Q781" s="192">
        <f t="shared" si="139"/>
        <v>1</v>
      </c>
      <c r="R781" s="174">
        <f t="shared" si="140"/>
        <v>1</v>
      </c>
      <c r="S781" s="174">
        <f t="shared" si="141"/>
        <v>0</v>
      </c>
      <c r="T781" s="175" t="str">
        <f t="shared" si="137"/>
        <v>cha22</v>
      </c>
      <c r="U781" s="193">
        <f t="shared" si="142"/>
        <v>2</v>
      </c>
      <c r="V781" s="148"/>
      <c r="W781" s="148"/>
      <c r="X781" s="148"/>
      <c r="Y781" s="148"/>
      <c r="Z781" s="148"/>
      <c r="AA781" s="148"/>
      <c r="AB781" s="148"/>
      <c r="AC781" s="148"/>
      <c r="AD781" s="148"/>
      <c r="AE781" s="148"/>
      <c r="AF781" s="148"/>
      <c r="AG781" s="148"/>
      <c r="AH781" s="148"/>
      <c r="AI781" s="148"/>
    </row>
    <row r="782" spans="1:35" s="145" customFormat="1" x14ac:dyDescent="0.2">
      <c r="A782" s="160">
        <v>488</v>
      </c>
      <c r="B782" s="144">
        <v>488219040</v>
      </c>
      <c r="C782" s="161" t="s">
        <v>73</v>
      </c>
      <c r="D782" s="144">
        <v>219</v>
      </c>
      <c r="E782" s="144">
        <v>40</v>
      </c>
      <c r="F782" s="161" t="s">
        <v>605</v>
      </c>
      <c r="G782" s="180" t="str">
        <f t="shared" si="132"/>
        <v>yes</v>
      </c>
      <c r="H782" s="181">
        <f t="shared" si="133"/>
        <v>0.21429999999999999</v>
      </c>
      <c r="I782" s="184">
        <v>6</v>
      </c>
      <c r="J782" s="176">
        <v>7</v>
      </c>
      <c r="K782" s="181">
        <f t="shared" si="138"/>
        <v>0.85709999999999997</v>
      </c>
      <c r="L782" s="161"/>
      <c r="M782" s="187">
        <f t="shared" si="134"/>
        <v>0.23669999999999999</v>
      </c>
      <c r="N782" s="162">
        <f t="shared" si="135"/>
        <v>0.2359</v>
      </c>
      <c r="O782" s="188">
        <f t="shared" si="136"/>
        <v>5</v>
      </c>
      <c r="P782" s="161"/>
      <c r="Q782" s="192">
        <f t="shared" si="139"/>
        <v>0.85709999999999997</v>
      </c>
      <c r="R782" s="174">
        <f t="shared" si="140"/>
        <v>6</v>
      </c>
      <c r="S782" s="174">
        <f t="shared" si="141"/>
        <v>0</v>
      </c>
      <c r="T782" s="175" t="str">
        <f t="shared" si="137"/>
        <v>cha22</v>
      </c>
      <c r="U782" s="193">
        <f t="shared" si="142"/>
        <v>1</v>
      </c>
      <c r="V782" s="148"/>
      <c r="W782" s="148"/>
      <c r="X782" s="148"/>
      <c r="Y782" s="148"/>
      <c r="Z782" s="148"/>
      <c r="AA782" s="148"/>
      <c r="AB782" s="148"/>
      <c r="AC782" s="148"/>
      <c r="AD782" s="148"/>
      <c r="AE782" s="148"/>
      <c r="AF782" s="148"/>
      <c r="AG782" s="148"/>
      <c r="AH782" s="148"/>
      <c r="AI782" s="148"/>
    </row>
    <row r="783" spans="1:35" s="145" customFormat="1" x14ac:dyDescent="0.2">
      <c r="A783" s="160">
        <v>488</v>
      </c>
      <c r="B783" s="144">
        <v>488219044</v>
      </c>
      <c r="C783" s="161" t="s">
        <v>73</v>
      </c>
      <c r="D783" s="144">
        <v>219</v>
      </c>
      <c r="E783" s="144">
        <v>44</v>
      </c>
      <c r="F783" s="161" t="s">
        <v>609</v>
      </c>
      <c r="G783" s="180" t="str">
        <f t="shared" si="132"/>
        <v>yes</v>
      </c>
      <c r="H783" s="181">
        <f t="shared" si="133"/>
        <v>0.56059999999999999</v>
      </c>
      <c r="I783" s="184">
        <v>61</v>
      </c>
      <c r="J783" s="176">
        <v>115</v>
      </c>
      <c r="K783" s="181">
        <f t="shared" si="138"/>
        <v>0.53039999999999998</v>
      </c>
      <c r="L783" s="161"/>
      <c r="M783" s="187">
        <f t="shared" si="134"/>
        <v>0.81100000000000005</v>
      </c>
      <c r="N783" s="162">
        <f t="shared" si="135"/>
        <v>0.67620000000000002</v>
      </c>
      <c r="O783" s="188">
        <f t="shared" si="136"/>
        <v>12</v>
      </c>
      <c r="P783" s="161"/>
      <c r="Q783" s="192">
        <f t="shared" si="139"/>
        <v>0.56059999999999999</v>
      </c>
      <c r="R783" s="174">
        <f t="shared" si="140"/>
        <v>64</v>
      </c>
      <c r="S783" s="174">
        <f t="shared" si="141"/>
        <v>3</v>
      </c>
      <c r="T783" s="175" t="str">
        <f t="shared" si="137"/>
        <v>cha16</v>
      </c>
      <c r="U783" s="193">
        <f t="shared" si="142"/>
        <v>1</v>
      </c>
      <c r="V783" s="148"/>
      <c r="W783" s="148"/>
      <c r="X783" s="148"/>
      <c r="Y783" s="148"/>
      <c r="Z783" s="148"/>
      <c r="AA783" s="148"/>
      <c r="AB783" s="148"/>
      <c r="AC783" s="148"/>
      <c r="AD783" s="148"/>
      <c r="AE783" s="148"/>
      <c r="AF783" s="148"/>
      <c r="AG783" s="148"/>
      <c r="AH783" s="148"/>
      <c r="AI783" s="148"/>
    </row>
    <row r="784" spans="1:35" s="145" customFormat="1" x14ac:dyDescent="0.2">
      <c r="A784" s="160">
        <v>488</v>
      </c>
      <c r="B784" s="144">
        <v>488219052</v>
      </c>
      <c r="C784" s="161" t="s">
        <v>73</v>
      </c>
      <c r="D784" s="144">
        <v>219</v>
      </c>
      <c r="E784" s="144">
        <v>52</v>
      </c>
      <c r="F784" s="161" t="s">
        <v>617</v>
      </c>
      <c r="G784" s="180" t="str">
        <f t="shared" si="132"/>
        <v/>
      </c>
      <c r="H784" s="181" t="str">
        <f t="shared" si="133"/>
        <v/>
      </c>
      <c r="I784" s="184">
        <v>0</v>
      </c>
      <c r="J784" s="176">
        <v>3</v>
      </c>
      <c r="K784" s="181">
        <f t="shared" si="138"/>
        <v>0</v>
      </c>
      <c r="L784" s="161"/>
      <c r="M784" s="187">
        <f t="shared" si="134"/>
        <v>0.24679999999999999</v>
      </c>
      <c r="N784" s="162">
        <f t="shared" si="135"/>
        <v>0.28449999999999998</v>
      </c>
      <c r="O784" s="188">
        <f t="shared" si="136"/>
        <v>5</v>
      </c>
      <c r="P784" s="161"/>
      <c r="Q784" s="192">
        <f t="shared" si="139"/>
        <v>0</v>
      </c>
      <c r="R784" s="174">
        <f t="shared" si="140"/>
        <v>0</v>
      </c>
      <c r="S784" s="174">
        <f t="shared" si="141"/>
        <v>0</v>
      </c>
      <c r="T784" s="175" t="str">
        <f t="shared" si="137"/>
        <v>cha22</v>
      </c>
      <c r="U784" s="193">
        <f t="shared" si="142"/>
        <v>3</v>
      </c>
      <c r="V784" s="148"/>
      <c r="W784" s="148"/>
      <c r="X784" s="148"/>
      <c r="Y784" s="148"/>
      <c r="Z784" s="148"/>
      <c r="AA784" s="148"/>
      <c r="AB784" s="148"/>
      <c r="AC784" s="148"/>
      <c r="AD784" s="148"/>
      <c r="AE784" s="148"/>
      <c r="AF784" s="148"/>
      <c r="AG784" s="148"/>
      <c r="AH784" s="148"/>
      <c r="AI784" s="148"/>
    </row>
    <row r="785" spans="1:35" s="145" customFormat="1" x14ac:dyDescent="0.2">
      <c r="A785" s="160">
        <v>488</v>
      </c>
      <c r="B785" s="144">
        <v>488219065</v>
      </c>
      <c r="C785" s="161" t="s">
        <v>73</v>
      </c>
      <c r="D785" s="144">
        <v>219</v>
      </c>
      <c r="E785" s="144">
        <v>65</v>
      </c>
      <c r="F785" s="161" t="s">
        <v>631</v>
      </c>
      <c r="G785" s="180" t="str">
        <f t="shared" si="132"/>
        <v>yes</v>
      </c>
      <c r="H785" s="181">
        <f t="shared" si="133"/>
        <v>0</v>
      </c>
      <c r="I785" s="184">
        <v>1</v>
      </c>
      <c r="J785" s="176">
        <v>8</v>
      </c>
      <c r="K785" s="181">
        <f t="shared" si="138"/>
        <v>0.125</v>
      </c>
      <c r="L785" s="161"/>
      <c r="M785" s="187">
        <f t="shared" si="134"/>
        <v>4.0599999999999997E-2</v>
      </c>
      <c r="N785" s="162">
        <f t="shared" si="135"/>
        <v>7.3999999999999996E-2</v>
      </c>
      <c r="O785" s="188">
        <f t="shared" si="136"/>
        <v>2</v>
      </c>
      <c r="P785" s="161"/>
      <c r="Q785" s="192">
        <f t="shared" si="139"/>
        <v>0.125</v>
      </c>
      <c r="R785" s="174">
        <f t="shared" si="140"/>
        <v>1</v>
      </c>
      <c r="S785" s="174">
        <f t="shared" si="141"/>
        <v>0</v>
      </c>
      <c r="T785" s="175" t="str">
        <f t="shared" si="137"/>
        <v>cha22</v>
      </c>
      <c r="U785" s="193">
        <f t="shared" si="142"/>
        <v>1</v>
      </c>
      <c r="V785" s="148"/>
      <c r="W785" s="148"/>
      <c r="X785" s="148"/>
      <c r="Y785" s="148"/>
      <c r="Z785" s="148"/>
      <c r="AA785" s="148"/>
      <c r="AB785" s="148"/>
      <c r="AC785" s="148"/>
      <c r="AD785" s="148"/>
      <c r="AE785" s="148"/>
      <c r="AF785" s="148"/>
      <c r="AG785" s="148"/>
      <c r="AH785" s="148"/>
      <c r="AI785" s="148"/>
    </row>
    <row r="786" spans="1:35" s="145" customFormat="1" x14ac:dyDescent="0.2">
      <c r="A786" s="160">
        <v>488</v>
      </c>
      <c r="B786" s="144">
        <v>488219082</v>
      </c>
      <c r="C786" s="161" t="s">
        <v>73</v>
      </c>
      <c r="D786" s="144">
        <v>219</v>
      </c>
      <c r="E786" s="144">
        <v>82</v>
      </c>
      <c r="F786" s="161" t="s">
        <v>648</v>
      </c>
      <c r="G786" s="180" t="str">
        <f t="shared" si="132"/>
        <v>yes</v>
      </c>
      <c r="H786" s="181">
        <f t="shared" si="133"/>
        <v>0</v>
      </c>
      <c r="I786" s="184">
        <v>0</v>
      </c>
      <c r="J786" s="176">
        <v>2</v>
      </c>
      <c r="K786" s="181">
        <f t="shared" si="138"/>
        <v>0</v>
      </c>
      <c r="L786" s="161"/>
      <c r="M786" s="187">
        <f t="shared" si="134"/>
        <v>6.0900000000000003E-2</v>
      </c>
      <c r="N786" s="162">
        <f t="shared" si="135"/>
        <v>7.3999999999999996E-2</v>
      </c>
      <c r="O786" s="188">
        <f t="shared" si="136"/>
        <v>2</v>
      </c>
      <c r="P786" s="161"/>
      <c r="Q786" s="192">
        <f t="shared" si="139"/>
        <v>0</v>
      </c>
      <c r="R786" s="174">
        <f t="shared" si="140"/>
        <v>0</v>
      </c>
      <c r="S786" s="174">
        <f t="shared" si="141"/>
        <v>0</v>
      </c>
      <c r="T786" s="175" t="str">
        <f t="shared" si="137"/>
        <v>cha16</v>
      </c>
      <c r="U786" s="193">
        <f t="shared" si="142"/>
        <v>1</v>
      </c>
      <c r="V786" s="148"/>
      <c r="W786" s="148"/>
      <c r="X786" s="148"/>
      <c r="Y786" s="148"/>
      <c r="Z786" s="148"/>
      <c r="AA786" s="148"/>
      <c r="AB786" s="148"/>
      <c r="AC786" s="148"/>
      <c r="AD786" s="148"/>
      <c r="AE786" s="148"/>
      <c r="AF786" s="148"/>
      <c r="AG786" s="148"/>
      <c r="AH786" s="148"/>
      <c r="AI786" s="148"/>
    </row>
    <row r="787" spans="1:35" s="145" customFormat="1" x14ac:dyDescent="0.2">
      <c r="A787" s="160">
        <v>488</v>
      </c>
      <c r="B787" s="144">
        <v>488219083</v>
      </c>
      <c r="C787" s="161" t="s">
        <v>73</v>
      </c>
      <c r="D787" s="144">
        <v>219</v>
      </c>
      <c r="E787" s="144">
        <v>83</v>
      </c>
      <c r="F787" s="161" t="s">
        <v>649</v>
      </c>
      <c r="G787" s="180" t="str">
        <f t="shared" si="132"/>
        <v>yes</v>
      </c>
      <c r="H787" s="181">
        <f t="shared" si="133"/>
        <v>0</v>
      </c>
      <c r="I787" s="184">
        <v>0</v>
      </c>
      <c r="J787" s="176">
        <v>9</v>
      </c>
      <c r="K787" s="181">
        <f t="shared" si="138"/>
        <v>0</v>
      </c>
      <c r="L787" s="161"/>
      <c r="M787" s="187">
        <f t="shared" si="134"/>
        <v>0.19500000000000001</v>
      </c>
      <c r="N787" s="162">
        <f t="shared" si="135"/>
        <v>0.24479999999999999</v>
      </c>
      <c r="O787" s="188">
        <f t="shared" si="136"/>
        <v>5</v>
      </c>
      <c r="P787" s="161"/>
      <c r="Q787" s="192">
        <f t="shared" si="139"/>
        <v>0</v>
      </c>
      <c r="R787" s="174">
        <f t="shared" si="140"/>
        <v>0</v>
      </c>
      <c r="S787" s="174">
        <f t="shared" si="141"/>
        <v>0</v>
      </c>
      <c r="T787" s="175" t="str">
        <f t="shared" si="137"/>
        <v>cha16</v>
      </c>
      <c r="U787" s="193">
        <f t="shared" si="142"/>
        <v>1</v>
      </c>
      <c r="V787" s="148"/>
      <c r="W787" s="148"/>
      <c r="X787" s="148"/>
      <c r="Y787" s="148"/>
      <c r="Z787" s="148"/>
      <c r="AA787" s="148"/>
      <c r="AB787" s="148"/>
      <c r="AC787" s="148"/>
      <c r="AD787" s="148"/>
      <c r="AE787" s="148"/>
      <c r="AF787" s="148"/>
      <c r="AG787" s="148"/>
      <c r="AH787" s="148"/>
      <c r="AI787" s="148"/>
    </row>
    <row r="788" spans="1:35" s="145" customFormat="1" x14ac:dyDescent="0.2">
      <c r="A788" s="160">
        <v>488</v>
      </c>
      <c r="B788" s="144">
        <v>488219118</v>
      </c>
      <c r="C788" s="161" t="s">
        <v>73</v>
      </c>
      <c r="D788" s="144">
        <v>219</v>
      </c>
      <c r="E788" s="144">
        <v>118</v>
      </c>
      <c r="F788" s="161" t="s">
        <v>683</v>
      </c>
      <c r="G788" s="180" t="str">
        <f t="shared" si="132"/>
        <v/>
      </c>
      <c r="H788" s="181" t="str">
        <f t="shared" si="133"/>
        <v/>
      </c>
      <c r="I788" s="184">
        <v>0</v>
      </c>
      <c r="J788" s="176">
        <v>1</v>
      </c>
      <c r="K788" s="181">
        <f t="shared" si="138"/>
        <v>0</v>
      </c>
      <c r="L788" s="161"/>
      <c r="M788" s="187">
        <f t="shared" si="134"/>
        <v>0.25169999999999998</v>
      </c>
      <c r="N788" s="162">
        <f t="shared" si="135"/>
        <v>0.21790000000000001</v>
      </c>
      <c r="O788" s="188">
        <f t="shared" si="136"/>
        <v>5</v>
      </c>
      <c r="P788" s="161"/>
      <c r="Q788" s="192">
        <f t="shared" si="139"/>
        <v>0</v>
      </c>
      <c r="R788" s="174">
        <f t="shared" si="140"/>
        <v>0</v>
      </c>
      <c r="S788" s="174">
        <f t="shared" si="141"/>
        <v>0</v>
      </c>
      <c r="T788" s="175" t="str">
        <f t="shared" si="137"/>
        <v>cha22</v>
      </c>
      <c r="U788" s="193">
        <f t="shared" si="142"/>
        <v>3</v>
      </c>
      <c r="V788" s="148"/>
      <c r="W788" s="148"/>
      <c r="X788" s="148"/>
      <c r="Y788" s="148"/>
      <c r="Z788" s="148"/>
      <c r="AA788" s="148"/>
      <c r="AB788" s="148"/>
      <c r="AC788" s="148"/>
      <c r="AD788" s="148"/>
      <c r="AE788" s="148"/>
      <c r="AF788" s="148"/>
      <c r="AG788" s="148"/>
      <c r="AH788" s="148"/>
      <c r="AI788" s="148"/>
    </row>
    <row r="789" spans="1:35" s="145" customFormat="1" x14ac:dyDescent="0.2">
      <c r="A789" s="160">
        <v>488</v>
      </c>
      <c r="B789" s="144">
        <v>488219122</v>
      </c>
      <c r="C789" s="161" t="s">
        <v>73</v>
      </c>
      <c r="D789" s="144">
        <v>219</v>
      </c>
      <c r="E789" s="144">
        <v>122</v>
      </c>
      <c r="F789" s="161" t="s">
        <v>687</v>
      </c>
      <c r="G789" s="180" t="str">
        <f t="shared" si="132"/>
        <v>yes</v>
      </c>
      <c r="H789" s="181">
        <f t="shared" si="133"/>
        <v>3.1300000000000001E-2</v>
      </c>
      <c r="I789" s="184">
        <v>11</v>
      </c>
      <c r="J789" s="176">
        <v>30</v>
      </c>
      <c r="K789" s="181">
        <f t="shared" si="138"/>
        <v>0.36670000000000003</v>
      </c>
      <c r="L789" s="161"/>
      <c r="M789" s="187">
        <f t="shared" si="134"/>
        <v>9.6600000000000005E-2</v>
      </c>
      <c r="N789" s="162">
        <f t="shared" si="135"/>
        <v>0.1048</v>
      </c>
      <c r="O789" s="188">
        <f t="shared" si="136"/>
        <v>2</v>
      </c>
      <c r="P789" s="161"/>
      <c r="Q789" s="192">
        <f t="shared" si="139"/>
        <v>0.36670000000000003</v>
      </c>
      <c r="R789" s="174">
        <f t="shared" si="140"/>
        <v>11</v>
      </c>
      <c r="S789" s="174">
        <f t="shared" si="141"/>
        <v>0</v>
      </c>
      <c r="T789" s="175" t="str">
        <f t="shared" si="137"/>
        <v>cha22</v>
      </c>
      <c r="U789" s="193">
        <f t="shared" si="142"/>
        <v>1</v>
      </c>
      <c r="V789" s="148"/>
      <c r="W789" s="148"/>
      <c r="X789" s="148"/>
      <c r="Y789" s="148"/>
      <c r="Z789" s="148"/>
      <c r="AA789" s="148"/>
      <c r="AB789" s="148"/>
      <c r="AC789" s="148"/>
      <c r="AD789" s="148"/>
      <c r="AE789" s="148"/>
      <c r="AF789" s="148"/>
      <c r="AG789" s="148"/>
      <c r="AH789" s="148"/>
      <c r="AI789" s="148"/>
    </row>
    <row r="790" spans="1:35" s="145" customFormat="1" x14ac:dyDescent="0.2">
      <c r="A790" s="160">
        <v>488</v>
      </c>
      <c r="B790" s="144">
        <v>488219131</v>
      </c>
      <c r="C790" s="161" t="s">
        <v>73</v>
      </c>
      <c r="D790" s="144">
        <v>219</v>
      </c>
      <c r="E790" s="144">
        <v>131</v>
      </c>
      <c r="F790" s="161" t="s">
        <v>696</v>
      </c>
      <c r="G790" s="180" t="str">
        <f t="shared" si="132"/>
        <v>yes</v>
      </c>
      <c r="H790" s="181">
        <f t="shared" si="133"/>
        <v>0</v>
      </c>
      <c r="I790" s="184">
        <v>1</v>
      </c>
      <c r="J790" s="176">
        <v>9</v>
      </c>
      <c r="K790" s="181">
        <f t="shared" si="138"/>
        <v>0.1111</v>
      </c>
      <c r="L790" s="161"/>
      <c r="M790" s="187">
        <f t="shared" si="134"/>
        <v>6.6799999999999998E-2</v>
      </c>
      <c r="N790" s="162">
        <f t="shared" si="135"/>
        <v>7.22E-2</v>
      </c>
      <c r="O790" s="188">
        <f t="shared" si="136"/>
        <v>2</v>
      </c>
      <c r="P790" s="161"/>
      <c r="Q790" s="192">
        <f t="shared" si="139"/>
        <v>0.1111</v>
      </c>
      <c r="R790" s="174">
        <f t="shared" si="140"/>
        <v>1</v>
      </c>
      <c r="S790" s="174">
        <f t="shared" si="141"/>
        <v>0</v>
      </c>
      <c r="T790" s="175" t="str">
        <f t="shared" si="137"/>
        <v>cha22</v>
      </c>
      <c r="U790" s="193">
        <f t="shared" si="142"/>
        <v>1</v>
      </c>
      <c r="V790" s="148"/>
      <c r="W790" s="148"/>
      <c r="X790" s="148"/>
      <c r="Y790" s="148"/>
      <c r="Z790" s="148"/>
      <c r="AA790" s="148"/>
      <c r="AB790" s="148"/>
      <c r="AC790" s="148"/>
      <c r="AD790" s="148"/>
      <c r="AE790" s="148"/>
      <c r="AF790" s="148"/>
      <c r="AG790" s="148"/>
      <c r="AH790" s="148"/>
      <c r="AI790" s="148"/>
    </row>
    <row r="791" spans="1:35" s="145" customFormat="1" x14ac:dyDescent="0.2">
      <c r="A791" s="160">
        <v>488</v>
      </c>
      <c r="B791" s="144">
        <v>488219133</v>
      </c>
      <c r="C791" s="161" t="s">
        <v>73</v>
      </c>
      <c r="D791" s="144">
        <v>219</v>
      </c>
      <c r="E791" s="144">
        <v>133</v>
      </c>
      <c r="F791" s="161" t="s">
        <v>698</v>
      </c>
      <c r="G791" s="180" t="str">
        <f t="shared" si="132"/>
        <v>yes</v>
      </c>
      <c r="H791" s="181">
        <f t="shared" si="133"/>
        <v>0</v>
      </c>
      <c r="I791" s="184">
        <v>9</v>
      </c>
      <c r="J791" s="176">
        <v>25</v>
      </c>
      <c r="K791" s="181">
        <f t="shared" si="138"/>
        <v>0.36</v>
      </c>
      <c r="L791" s="161"/>
      <c r="M791" s="187">
        <f t="shared" si="134"/>
        <v>0.48459999999999998</v>
      </c>
      <c r="N791" s="162">
        <f t="shared" si="135"/>
        <v>0.37869999999999998</v>
      </c>
      <c r="O791" s="188">
        <f t="shared" si="136"/>
        <v>9</v>
      </c>
      <c r="P791" s="161"/>
      <c r="Q791" s="192">
        <f t="shared" si="139"/>
        <v>0.36</v>
      </c>
      <c r="R791" s="174">
        <f t="shared" si="140"/>
        <v>9</v>
      </c>
      <c r="S791" s="174">
        <f t="shared" si="141"/>
        <v>0</v>
      </c>
      <c r="T791" s="175" t="str">
        <f t="shared" si="137"/>
        <v>cha22</v>
      </c>
      <c r="U791" s="193">
        <f t="shared" si="142"/>
        <v>1</v>
      </c>
      <c r="V791" s="148"/>
      <c r="W791" s="148"/>
      <c r="X791" s="148"/>
      <c r="Y791" s="148"/>
      <c r="Z791" s="148"/>
      <c r="AA791" s="148"/>
      <c r="AB791" s="148"/>
      <c r="AC791" s="148"/>
      <c r="AD791" s="148"/>
      <c r="AE791" s="148"/>
      <c r="AF791" s="148"/>
      <c r="AG791" s="148"/>
      <c r="AH791" s="148"/>
      <c r="AI791" s="148"/>
    </row>
    <row r="792" spans="1:35" s="145" customFormat="1" x14ac:dyDescent="0.2">
      <c r="A792" s="160">
        <v>488</v>
      </c>
      <c r="B792" s="144">
        <v>488219142</v>
      </c>
      <c r="C792" s="161" t="s">
        <v>73</v>
      </c>
      <c r="D792" s="144">
        <v>219</v>
      </c>
      <c r="E792" s="144">
        <v>142</v>
      </c>
      <c r="F792" s="161" t="s">
        <v>707</v>
      </c>
      <c r="G792" s="180" t="str">
        <f t="shared" si="132"/>
        <v>yes</v>
      </c>
      <c r="H792" s="181">
        <f t="shared" si="133"/>
        <v>0.13039999999999999</v>
      </c>
      <c r="I792" s="184">
        <v>2</v>
      </c>
      <c r="J792" s="176">
        <v>21</v>
      </c>
      <c r="K792" s="181">
        <f t="shared" si="138"/>
        <v>9.5200000000000007E-2</v>
      </c>
      <c r="L792" s="161"/>
      <c r="M792" s="187">
        <f t="shared" si="134"/>
        <v>0.36370000000000002</v>
      </c>
      <c r="N792" s="162">
        <f t="shared" si="135"/>
        <v>0.33450000000000002</v>
      </c>
      <c r="O792" s="188">
        <f t="shared" si="136"/>
        <v>7</v>
      </c>
      <c r="P792" s="161"/>
      <c r="Q792" s="192">
        <f t="shared" si="139"/>
        <v>0.13039999999999999</v>
      </c>
      <c r="R792" s="174">
        <f t="shared" si="140"/>
        <v>3</v>
      </c>
      <c r="S792" s="174">
        <f t="shared" si="141"/>
        <v>1</v>
      </c>
      <c r="T792" s="175" t="str">
        <f t="shared" si="137"/>
        <v>cha16</v>
      </c>
      <c r="U792" s="193">
        <f t="shared" si="142"/>
        <v>1</v>
      </c>
      <c r="V792" s="148"/>
      <c r="W792" s="148"/>
      <c r="X792" s="148"/>
      <c r="Y792" s="148"/>
      <c r="Z792" s="148"/>
      <c r="AA792" s="148"/>
      <c r="AB792" s="148"/>
      <c r="AC792" s="148"/>
      <c r="AD792" s="148"/>
      <c r="AE792" s="148"/>
      <c r="AF792" s="148"/>
      <c r="AG792" s="148"/>
      <c r="AH792" s="148"/>
      <c r="AI792" s="148"/>
    </row>
    <row r="793" spans="1:35" s="145" customFormat="1" x14ac:dyDescent="0.2">
      <c r="A793" s="160">
        <v>488</v>
      </c>
      <c r="B793" s="144">
        <v>488219145</v>
      </c>
      <c r="C793" s="161" t="s">
        <v>73</v>
      </c>
      <c r="D793" s="144">
        <v>219</v>
      </c>
      <c r="E793" s="144">
        <v>145</v>
      </c>
      <c r="F793" s="161" t="s">
        <v>710</v>
      </c>
      <c r="G793" s="180" t="str">
        <f t="shared" si="132"/>
        <v>yes</v>
      </c>
      <c r="H793" s="181">
        <f t="shared" si="133"/>
        <v>0</v>
      </c>
      <c r="I793" s="184">
        <v>6</v>
      </c>
      <c r="J793" s="176">
        <v>10</v>
      </c>
      <c r="K793" s="181">
        <f t="shared" si="138"/>
        <v>0.6</v>
      </c>
      <c r="L793" s="161"/>
      <c r="M793" s="187">
        <f t="shared" si="134"/>
        <v>0.1648</v>
      </c>
      <c r="N793" s="162">
        <f t="shared" si="135"/>
        <v>0.21190000000000001</v>
      </c>
      <c r="O793" s="188">
        <f t="shared" si="136"/>
        <v>4</v>
      </c>
      <c r="P793" s="161"/>
      <c r="Q793" s="192">
        <f t="shared" si="139"/>
        <v>0.6</v>
      </c>
      <c r="R793" s="174">
        <f t="shared" si="140"/>
        <v>6</v>
      </c>
      <c r="S793" s="174">
        <f t="shared" si="141"/>
        <v>0</v>
      </c>
      <c r="T793" s="175" t="str">
        <f t="shared" si="137"/>
        <v>cha22</v>
      </c>
      <c r="U793" s="193">
        <f t="shared" si="142"/>
        <v>1</v>
      </c>
      <c r="V793" s="148"/>
      <c r="W793" s="148"/>
      <c r="X793" s="148"/>
      <c r="Y793" s="148"/>
      <c r="Z793" s="148"/>
      <c r="AA793" s="148"/>
      <c r="AB793" s="148"/>
      <c r="AC793" s="148"/>
      <c r="AD793" s="148"/>
      <c r="AE793" s="148"/>
      <c r="AF793" s="148"/>
      <c r="AG793" s="148"/>
      <c r="AH793" s="148"/>
      <c r="AI793" s="148"/>
    </row>
    <row r="794" spans="1:35" s="145" customFormat="1" x14ac:dyDescent="0.2">
      <c r="A794" s="160">
        <v>488</v>
      </c>
      <c r="B794" s="144">
        <v>488219171</v>
      </c>
      <c r="C794" s="161" t="s">
        <v>73</v>
      </c>
      <c r="D794" s="144">
        <v>219</v>
      </c>
      <c r="E794" s="144">
        <v>171</v>
      </c>
      <c r="F794" s="161" t="s">
        <v>737</v>
      </c>
      <c r="G794" s="180" t="str">
        <f t="shared" si="132"/>
        <v>yes</v>
      </c>
      <c r="H794" s="181">
        <f t="shared" si="133"/>
        <v>0.10340000000000001</v>
      </c>
      <c r="I794" s="184">
        <v>4</v>
      </c>
      <c r="J794" s="176">
        <v>9</v>
      </c>
      <c r="K794" s="181">
        <f t="shared" si="138"/>
        <v>0.44440000000000002</v>
      </c>
      <c r="L794" s="161"/>
      <c r="M794" s="187">
        <f t="shared" si="134"/>
        <v>0.14979999999999999</v>
      </c>
      <c r="N794" s="162">
        <f t="shared" si="135"/>
        <v>0.15640000000000001</v>
      </c>
      <c r="O794" s="188">
        <f t="shared" si="136"/>
        <v>3</v>
      </c>
      <c r="P794" s="161"/>
      <c r="Q794" s="192">
        <f t="shared" si="139"/>
        <v>0.44440000000000002</v>
      </c>
      <c r="R794" s="174">
        <f t="shared" si="140"/>
        <v>4</v>
      </c>
      <c r="S794" s="174">
        <f t="shared" si="141"/>
        <v>0</v>
      </c>
      <c r="T794" s="175" t="str">
        <f t="shared" si="137"/>
        <v>cha22</v>
      </c>
      <c r="U794" s="193">
        <f t="shared" si="142"/>
        <v>1</v>
      </c>
      <c r="V794" s="148"/>
      <c r="W794" s="148"/>
      <c r="X794" s="148"/>
      <c r="Y794" s="148"/>
      <c r="Z794" s="148"/>
      <c r="AA794" s="148"/>
      <c r="AB794" s="148"/>
      <c r="AC794" s="148"/>
      <c r="AD794" s="148"/>
      <c r="AE794" s="148"/>
      <c r="AF794" s="148"/>
      <c r="AG794" s="148"/>
      <c r="AH794" s="148"/>
      <c r="AI794" s="148"/>
    </row>
    <row r="795" spans="1:35" s="145" customFormat="1" x14ac:dyDescent="0.2">
      <c r="A795" s="160">
        <v>488</v>
      </c>
      <c r="B795" s="144">
        <v>488219182</v>
      </c>
      <c r="C795" s="161" t="s">
        <v>73</v>
      </c>
      <c r="D795" s="144">
        <v>219</v>
      </c>
      <c r="E795" s="144">
        <v>182</v>
      </c>
      <c r="F795" s="161" t="s">
        <v>748</v>
      </c>
      <c r="G795" s="180" t="str">
        <f t="shared" si="132"/>
        <v/>
      </c>
      <c r="H795" s="181" t="str">
        <f t="shared" si="133"/>
        <v/>
      </c>
      <c r="I795" s="184">
        <v>0</v>
      </c>
      <c r="J795" s="176">
        <v>1</v>
      </c>
      <c r="K795" s="181">
        <f t="shared" si="138"/>
        <v>0</v>
      </c>
      <c r="L795" s="161"/>
      <c r="M795" s="187">
        <f t="shared" si="134"/>
        <v>0.34320000000000001</v>
      </c>
      <c r="N795" s="162">
        <f t="shared" si="135"/>
        <v>0.34660000000000002</v>
      </c>
      <c r="O795" s="188">
        <f t="shared" si="136"/>
        <v>6</v>
      </c>
      <c r="P795" s="161"/>
      <c r="Q795" s="192">
        <f t="shared" si="139"/>
        <v>0</v>
      </c>
      <c r="R795" s="174">
        <f t="shared" si="140"/>
        <v>0</v>
      </c>
      <c r="S795" s="174">
        <f t="shared" si="141"/>
        <v>0</v>
      </c>
      <c r="T795" s="175" t="str">
        <f t="shared" si="137"/>
        <v>cha22</v>
      </c>
      <c r="U795" s="193">
        <f t="shared" si="142"/>
        <v>3</v>
      </c>
      <c r="V795" s="148"/>
      <c r="W795" s="148"/>
      <c r="X795" s="148"/>
      <c r="Y795" s="148"/>
      <c r="Z795" s="148"/>
      <c r="AA795" s="148"/>
      <c r="AB795" s="148"/>
      <c r="AC795" s="148"/>
      <c r="AD795" s="148"/>
      <c r="AE795" s="148"/>
      <c r="AF795" s="148"/>
      <c r="AG795" s="148"/>
      <c r="AH795" s="148"/>
      <c r="AI795" s="148"/>
    </row>
    <row r="796" spans="1:35" s="145" customFormat="1" x14ac:dyDescent="0.2">
      <c r="A796" s="160">
        <v>488</v>
      </c>
      <c r="B796" s="144">
        <v>488219219</v>
      </c>
      <c r="C796" s="161" t="s">
        <v>73</v>
      </c>
      <c r="D796" s="144">
        <v>219</v>
      </c>
      <c r="E796" s="144">
        <v>219</v>
      </c>
      <c r="F796" s="161" t="s">
        <v>785</v>
      </c>
      <c r="G796" s="180" t="str">
        <f t="shared" si="132"/>
        <v>yes</v>
      </c>
      <c r="H796" s="181">
        <f t="shared" si="133"/>
        <v>0</v>
      </c>
      <c r="I796" s="184">
        <v>4</v>
      </c>
      <c r="J796" s="176">
        <v>16</v>
      </c>
      <c r="K796" s="181">
        <f t="shared" si="138"/>
        <v>0.25</v>
      </c>
      <c r="L796" s="161"/>
      <c r="M796" s="187">
        <f t="shared" si="134"/>
        <v>5.45E-2</v>
      </c>
      <c r="N796" s="162">
        <f t="shared" si="135"/>
        <v>5.0500000000000003E-2</v>
      </c>
      <c r="O796" s="188">
        <f t="shared" si="136"/>
        <v>1</v>
      </c>
      <c r="P796" s="161"/>
      <c r="Q796" s="192">
        <f t="shared" si="139"/>
        <v>0.25</v>
      </c>
      <c r="R796" s="174">
        <f t="shared" si="140"/>
        <v>4</v>
      </c>
      <c r="S796" s="174">
        <f t="shared" si="141"/>
        <v>0</v>
      </c>
      <c r="T796" s="175" t="str">
        <f t="shared" si="137"/>
        <v>cha22</v>
      </c>
      <c r="U796" s="193">
        <f t="shared" si="142"/>
        <v>1</v>
      </c>
      <c r="V796" s="148"/>
      <c r="W796" s="148"/>
      <c r="X796" s="148"/>
      <c r="Y796" s="148"/>
      <c r="Z796" s="148"/>
      <c r="AA796" s="148"/>
      <c r="AB796" s="148"/>
      <c r="AC796" s="148"/>
      <c r="AD796" s="148"/>
      <c r="AE796" s="148"/>
      <c r="AF796" s="148"/>
      <c r="AG796" s="148"/>
      <c r="AH796" s="148"/>
      <c r="AI796" s="148"/>
    </row>
    <row r="797" spans="1:35" s="145" customFormat="1" x14ac:dyDescent="0.2">
      <c r="A797" s="160">
        <v>488</v>
      </c>
      <c r="B797" s="144">
        <v>488219231</v>
      </c>
      <c r="C797" s="161" t="s">
        <v>73</v>
      </c>
      <c r="D797" s="144">
        <v>219</v>
      </c>
      <c r="E797" s="144">
        <v>231</v>
      </c>
      <c r="F797" s="161" t="s">
        <v>797</v>
      </c>
      <c r="G797" s="180" t="str">
        <f t="shared" si="132"/>
        <v>yes</v>
      </c>
      <c r="H797" s="181">
        <f t="shared" si="133"/>
        <v>9.0899999999999995E-2</v>
      </c>
      <c r="I797" s="184">
        <v>6</v>
      </c>
      <c r="J797" s="176">
        <v>26</v>
      </c>
      <c r="K797" s="181">
        <f t="shared" si="138"/>
        <v>0.23080000000000001</v>
      </c>
      <c r="L797" s="161"/>
      <c r="M797" s="187">
        <f t="shared" si="134"/>
        <v>0.17799999999999999</v>
      </c>
      <c r="N797" s="162">
        <f t="shared" si="135"/>
        <v>0.16639999999999999</v>
      </c>
      <c r="O797" s="188">
        <f t="shared" si="136"/>
        <v>4</v>
      </c>
      <c r="P797" s="161"/>
      <c r="Q797" s="192">
        <f t="shared" si="139"/>
        <v>0.23080000000000001</v>
      </c>
      <c r="R797" s="174">
        <f t="shared" si="140"/>
        <v>6</v>
      </c>
      <c r="S797" s="174">
        <f t="shared" si="141"/>
        <v>0</v>
      </c>
      <c r="T797" s="175" t="str">
        <f t="shared" si="137"/>
        <v>cha22</v>
      </c>
      <c r="U797" s="193">
        <f t="shared" si="142"/>
        <v>1</v>
      </c>
      <c r="V797" s="148"/>
      <c r="W797" s="148"/>
      <c r="X797" s="148"/>
      <c r="Y797" s="148"/>
      <c r="Z797" s="148"/>
      <c r="AA797" s="148"/>
      <c r="AB797" s="148"/>
      <c r="AC797" s="148"/>
      <c r="AD797" s="148"/>
      <c r="AE797" s="148"/>
      <c r="AF797" s="148"/>
      <c r="AG797" s="148"/>
      <c r="AH797" s="148"/>
      <c r="AI797" s="148"/>
    </row>
    <row r="798" spans="1:35" s="145" customFormat="1" x14ac:dyDescent="0.2">
      <c r="A798" s="160">
        <v>488</v>
      </c>
      <c r="B798" s="144">
        <v>488219239</v>
      </c>
      <c r="C798" s="161" t="s">
        <v>73</v>
      </c>
      <c r="D798" s="144">
        <v>219</v>
      </c>
      <c r="E798" s="144">
        <v>239</v>
      </c>
      <c r="F798" s="161" t="s">
        <v>805</v>
      </c>
      <c r="G798" s="180" t="str">
        <f t="shared" si="132"/>
        <v>yes</v>
      </c>
      <c r="H798" s="181">
        <f t="shared" si="133"/>
        <v>0</v>
      </c>
      <c r="I798" s="184">
        <v>0</v>
      </c>
      <c r="J798" s="176">
        <v>11</v>
      </c>
      <c r="K798" s="181">
        <f t="shared" si="138"/>
        <v>0</v>
      </c>
      <c r="L798" s="161"/>
      <c r="M798" s="187">
        <f t="shared" si="134"/>
        <v>0.31269999999999998</v>
      </c>
      <c r="N798" s="162">
        <f t="shared" si="135"/>
        <v>0.28360000000000002</v>
      </c>
      <c r="O798" s="188">
        <f t="shared" si="136"/>
        <v>6</v>
      </c>
      <c r="P798" s="161"/>
      <c r="Q798" s="192">
        <f t="shared" si="139"/>
        <v>0</v>
      </c>
      <c r="R798" s="174">
        <f t="shared" si="140"/>
        <v>0</v>
      </c>
      <c r="S798" s="174">
        <f t="shared" si="141"/>
        <v>0</v>
      </c>
      <c r="T798" s="175" t="str">
        <f t="shared" si="137"/>
        <v>cha16</v>
      </c>
      <c r="U798" s="193">
        <f t="shared" si="142"/>
        <v>1</v>
      </c>
      <c r="V798" s="148"/>
      <c r="W798" s="148"/>
      <c r="X798" s="148"/>
      <c r="Y798" s="148"/>
      <c r="Z798" s="148"/>
      <c r="AA798" s="148"/>
      <c r="AB798" s="148"/>
      <c r="AC798" s="148"/>
      <c r="AD798" s="148"/>
      <c r="AE798" s="148"/>
      <c r="AF798" s="148"/>
      <c r="AG798" s="148"/>
      <c r="AH798" s="148"/>
      <c r="AI798" s="148"/>
    </row>
    <row r="799" spans="1:35" s="145" customFormat="1" x14ac:dyDescent="0.2">
      <c r="A799" s="160">
        <v>488</v>
      </c>
      <c r="B799" s="144">
        <v>488219243</v>
      </c>
      <c r="C799" s="161" t="s">
        <v>73</v>
      </c>
      <c r="D799" s="144">
        <v>219</v>
      </c>
      <c r="E799" s="144">
        <v>243</v>
      </c>
      <c r="F799" s="161" t="s">
        <v>809</v>
      </c>
      <c r="G799" s="180" t="str">
        <f t="shared" si="132"/>
        <v>yes</v>
      </c>
      <c r="H799" s="181">
        <f t="shared" si="133"/>
        <v>0.3846</v>
      </c>
      <c r="I799" s="184">
        <v>7</v>
      </c>
      <c r="J799" s="176">
        <v>22</v>
      </c>
      <c r="K799" s="181">
        <f t="shared" si="138"/>
        <v>0.31819999999999998</v>
      </c>
      <c r="L799" s="161"/>
      <c r="M799" s="187">
        <f t="shared" si="134"/>
        <v>0.52959999999999996</v>
      </c>
      <c r="N799" s="162">
        <f t="shared" si="135"/>
        <v>0.42309999999999998</v>
      </c>
      <c r="O799" s="188">
        <f t="shared" si="136"/>
        <v>9</v>
      </c>
      <c r="P799" s="161"/>
      <c r="Q799" s="192">
        <f t="shared" si="139"/>
        <v>0.3846</v>
      </c>
      <c r="R799" s="174">
        <f t="shared" si="140"/>
        <v>8</v>
      </c>
      <c r="S799" s="174">
        <f t="shared" si="141"/>
        <v>1</v>
      </c>
      <c r="T799" s="175" t="str">
        <f t="shared" si="137"/>
        <v>cha16</v>
      </c>
      <c r="U799" s="193">
        <f t="shared" si="142"/>
        <v>1</v>
      </c>
      <c r="V799" s="148"/>
      <c r="W799" s="148"/>
      <c r="X799" s="148"/>
      <c r="Y799" s="148"/>
      <c r="Z799" s="148"/>
      <c r="AA799" s="148"/>
      <c r="AB799" s="148"/>
      <c r="AC799" s="148"/>
      <c r="AD799" s="148"/>
      <c r="AE799" s="148"/>
      <c r="AF799" s="148"/>
      <c r="AG799" s="148"/>
      <c r="AH799" s="148"/>
      <c r="AI799" s="148"/>
    </row>
    <row r="800" spans="1:35" s="145" customFormat="1" x14ac:dyDescent="0.2">
      <c r="A800" s="160">
        <v>488</v>
      </c>
      <c r="B800" s="144">
        <v>488219244</v>
      </c>
      <c r="C800" s="161" t="s">
        <v>73</v>
      </c>
      <c r="D800" s="144">
        <v>219</v>
      </c>
      <c r="E800" s="144">
        <v>244</v>
      </c>
      <c r="F800" s="161" t="s">
        <v>810</v>
      </c>
      <c r="G800" s="180" t="str">
        <f t="shared" si="132"/>
        <v>yes</v>
      </c>
      <c r="H800" s="181">
        <f t="shared" si="133"/>
        <v>0.46</v>
      </c>
      <c r="I800" s="184">
        <v>81</v>
      </c>
      <c r="J800" s="176">
        <v>215</v>
      </c>
      <c r="K800" s="181">
        <f t="shared" si="138"/>
        <v>0.37669999999999998</v>
      </c>
      <c r="L800" s="161"/>
      <c r="M800" s="187">
        <f t="shared" si="134"/>
        <v>0.53569999999999995</v>
      </c>
      <c r="N800" s="162">
        <f t="shared" si="135"/>
        <v>0.53939999999999999</v>
      </c>
      <c r="O800" s="188">
        <f t="shared" si="136"/>
        <v>10</v>
      </c>
      <c r="P800" s="161"/>
      <c r="Q800" s="192">
        <f t="shared" si="139"/>
        <v>0.46</v>
      </c>
      <c r="R800" s="174">
        <f t="shared" si="140"/>
        <v>99</v>
      </c>
      <c r="S800" s="174">
        <f t="shared" si="141"/>
        <v>18</v>
      </c>
      <c r="T800" s="175" t="str">
        <f t="shared" si="137"/>
        <v>cha16</v>
      </c>
      <c r="U800" s="193">
        <f t="shared" si="142"/>
        <v>1</v>
      </c>
    </row>
    <row r="801" spans="1:21" s="145" customFormat="1" x14ac:dyDescent="0.2">
      <c r="A801" s="160">
        <v>488</v>
      </c>
      <c r="B801" s="144">
        <v>488219251</v>
      </c>
      <c r="C801" s="161" t="s">
        <v>73</v>
      </c>
      <c r="D801" s="144">
        <v>219</v>
      </c>
      <c r="E801" s="144">
        <v>251</v>
      </c>
      <c r="F801" s="161" t="s">
        <v>817</v>
      </c>
      <c r="G801" s="180" t="str">
        <f t="shared" si="132"/>
        <v>yes</v>
      </c>
      <c r="H801" s="181">
        <f t="shared" si="133"/>
        <v>0.1711</v>
      </c>
      <c r="I801" s="184">
        <v>32</v>
      </c>
      <c r="J801" s="176">
        <v>95</v>
      </c>
      <c r="K801" s="181">
        <f t="shared" si="138"/>
        <v>0.33679999999999999</v>
      </c>
      <c r="L801" s="161"/>
      <c r="M801" s="187">
        <f t="shared" si="134"/>
        <v>0.44879999999999998</v>
      </c>
      <c r="N801" s="162">
        <f t="shared" si="135"/>
        <v>0.44019999999999998</v>
      </c>
      <c r="O801" s="188">
        <f t="shared" si="136"/>
        <v>8</v>
      </c>
      <c r="P801" s="161"/>
      <c r="Q801" s="192">
        <f t="shared" si="139"/>
        <v>0.33679999999999999</v>
      </c>
      <c r="R801" s="174">
        <f t="shared" si="140"/>
        <v>32</v>
      </c>
      <c r="S801" s="174">
        <f t="shared" si="141"/>
        <v>0</v>
      </c>
      <c r="T801" s="175" t="str">
        <f t="shared" si="137"/>
        <v>cha22</v>
      </c>
      <c r="U801" s="193">
        <f t="shared" si="142"/>
        <v>1</v>
      </c>
    </row>
    <row r="802" spans="1:21" s="145" customFormat="1" x14ac:dyDescent="0.2">
      <c r="A802" s="160">
        <v>488</v>
      </c>
      <c r="B802" s="144">
        <v>488219264</v>
      </c>
      <c r="C802" s="161" t="s">
        <v>73</v>
      </c>
      <c r="D802" s="144">
        <v>219</v>
      </c>
      <c r="E802" s="144">
        <v>264</v>
      </c>
      <c r="F802" s="161" t="s">
        <v>830</v>
      </c>
      <c r="G802" s="180" t="str">
        <f t="shared" si="132"/>
        <v>yes</v>
      </c>
      <c r="H802" s="181">
        <f t="shared" si="133"/>
        <v>0</v>
      </c>
      <c r="I802" s="184">
        <v>1</v>
      </c>
      <c r="J802" s="176">
        <v>17</v>
      </c>
      <c r="K802" s="181">
        <f t="shared" si="138"/>
        <v>5.8799999999999998E-2</v>
      </c>
      <c r="L802" s="161"/>
      <c r="M802" s="187">
        <f t="shared" si="134"/>
        <v>0.1047</v>
      </c>
      <c r="N802" s="162">
        <f t="shared" si="135"/>
        <v>0.1229</v>
      </c>
      <c r="O802" s="188">
        <f t="shared" si="136"/>
        <v>3</v>
      </c>
      <c r="P802" s="161"/>
      <c r="Q802" s="192">
        <f t="shared" si="139"/>
        <v>5.8799999999999998E-2</v>
      </c>
      <c r="R802" s="174">
        <f t="shared" si="140"/>
        <v>1</v>
      </c>
      <c r="S802" s="174">
        <f t="shared" si="141"/>
        <v>0</v>
      </c>
      <c r="T802" s="175" t="str">
        <f t="shared" si="137"/>
        <v>cha22</v>
      </c>
      <c r="U802" s="193">
        <f t="shared" si="142"/>
        <v>1</v>
      </c>
    </row>
    <row r="803" spans="1:21" s="145" customFormat="1" x14ac:dyDescent="0.2">
      <c r="A803" s="160">
        <v>488</v>
      </c>
      <c r="B803" s="144">
        <v>488219285</v>
      </c>
      <c r="C803" s="161" t="s">
        <v>73</v>
      </c>
      <c r="D803" s="144">
        <v>219</v>
      </c>
      <c r="E803" s="144">
        <v>285</v>
      </c>
      <c r="F803" s="161" t="s">
        <v>851</v>
      </c>
      <c r="G803" s="180" t="str">
        <f t="shared" si="132"/>
        <v/>
      </c>
      <c r="H803" s="181" t="str">
        <f t="shared" si="133"/>
        <v/>
      </c>
      <c r="I803" s="184">
        <v>0</v>
      </c>
      <c r="J803" s="176">
        <v>2</v>
      </c>
      <c r="K803" s="181">
        <f t="shared" si="138"/>
        <v>0</v>
      </c>
      <c r="L803" s="161"/>
      <c r="M803" s="187">
        <f t="shared" si="134"/>
        <v>0.36309999999999998</v>
      </c>
      <c r="N803" s="162">
        <f t="shared" si="135"/>
        <v>0.39889999999999998</v>
      </c>
      <c r="O803" s="188">
        <f t="shared" si="136"/>
        <v>7</v>
      </c>
      <c r="P803" s="161"/>
      <c r="Q803" s="192">
        <f t="shared" si="139"/>
        <v>0</v>
      </c>
      <c r="R803" s="174">
        <f t="shared" si="140"/>
        <v>0</v>
      </c>
      <c r="S803" s="174">
        <f t="shared" si="141"/>
        <v>0</v>
      </c>
      <c r="T803" s="175" t="str">
        <f t="shared" si="137"/>
        <v>cha22</v>
      </c>
      <c r="U803" s="193">
        <f t="shared" si="142"/>
        <v>3</v>
      </c>
    </row>
    <row r="804" spans="1:21" s="145" customFormat="1" x14ac:dyDescent="0.2">
      <c r="A804" s="160">
        <v>488</v>
      </c>
      <c r="B804" s="144">
        <v>488219293</v>
      </c>
      <c r="C804" s="161" t="s">
        <v>73</v>
      </c>
      <c r="D804" s="144">
        <v>219</v>
      </c>
      <c r="E804" s="144">
        <v>293</v>
      </c>
      <c r="F804" s="161" t="s">
        <v>859</v>
      </c>
      <c r="G804" s="180" t="str">
        <f t="shared" si="132"/>
        <v/>
      </c>
      <c r="H804" s="181" t="str">
        <f t="shared" si="133"/>
        <v/>
      </c>
      <c r="I804" s="184">
        <v>4</v>
      </c>
      <c r="J804" s="176">
        <v>4</v>
      </c>
      <c r="K804" s="181">
        <f t="shared" si="138"/>
        <v>1</v>
      </c>
      <c r="L804" s="161"/>
      <c r="M804" s="187">
        <f t="shared" si="134"/>
        <v>0.52780000000000005</v>
      </c>
      <c r="N804" s="162">
        <f t="shared" si="135"/>
        <v>0.52910000000000001</v>
      </c>
      <c r="O804" s="188">
        <f t="shared" si="136"/>
        <v>10</v>
      </c>
      <c r="P804" s="161"/>
      <c r="Q804" s="192">
        <f t="shared" si="139"/>
        <v>1</v>
      </c>
      <c r="R804" s="174">
        <f t="shared" si="140"/>
        <v>4</v>
      </c>
      <c r="S804" s="174">
        <f t="shared" si="141"/>
        <v>0</v>
      </c>
      <c r="T804" s="175" t="str">
        <f t="shared" si="137"/>
        <v>cha22</v>
      </c>
      <c r="U804" s="193">
        <f t="shared" si="142"/>
        <v>2</v>
      </c>
    </row>
    <row r="805" spans="1:21" s="145" customFormat="1" x14ac:dyDescent="0.2">
      <c r="A805" s="160">
        <v>488</v>
      </c>
      <c r="B805" s="144">
        <v>488219308</v>
      </c>
      <c r="C805" s="161" t="s">
        <v>73</v>
      </c>
      <c r="D805" s="144">
        <v>219</v>
      </c>
      <c r="E805" s="144">
        <v>308</v>
      </c>
      <c r="F805" s="161" t="s">
        <v>874</v>
      </c>
      <c r="G805" s="180" t="str">
        <f t="shared" si="132"/>
        <v/>
      </c>
      <c r="H805" s="181" t="str">
        <f t="shared" si="133"/>
        <v/>
      </c>
      <c r="I805" s="184">
        <v>1</v>
      </c>
      <c r="J805" s="176">
        <v>1</v>
      </c>
      <c r="K805" s="181">
        <f t="shared" si="138"/>
        <v>1</v>
      </c>
      <c r="L805" s="161"/>
      <c r="M805" s="187">
        <f t="shared" si="134"/>
        <v>0.45829999999999999</v>
      </c>
      <c r="N805" s="162">
        <f t="shared" si="135"/>
        <v>0.43940000000000001</v>
      </c>
      <c r="O805" s="188">
        <f t="shared" si="136"/>
        <v>8</v>
      </c>
      <c r="P805" s="161"/>
      <c r="Q805" s="192">
        <f t="shared" si="139"/>
        <v>1</v>
      </c>
      <c r="R805" s="174">
        <f t="shared" si="140"/>
        <v>1</v>
      </c>
      <c r="S805" s="174">
        <f t="shared" si="141"/>
        <v>0</v>
      </c>
      <c r="T805" s="175" t="str">
        <f t="shared" si="137"/>
        <v>cha22</v>
      </c>
      <c r="U805" s="193">
        <f t="shared" si="142"/>
        <v>3</v>
      </c>
    </row>
    <row r="806" spans="1:21" s="145" customFormat="1" x14ac:dyDescent="0.2">
      <c r="A806" s="160">
        <v>488</v>
      </c>
      <c r="B806" s="144">
        <v>488219336</v>
      </c>
      <c r="C806" s="161" t="s">
        <v>73</v>
      </c>
      <c r="D806" s="144">
        <v>219</v>
      </c>
      <c r="E806" s="144">
        <v>336</v>
      </c>
      <c r="F806" s="161" t="s">
        <v>902</v>
      </c>
      <c r="G806" s="180" t="str">
        <f t="shared" si="132"/>
        <v>yes</v>
      </c>
      <c r="H806" s="181">
        <f t="shared" si="133"/>
        <v>0.36780000000000002</v>
      </c>
      <c r="I806" s="184">
        <v>49</v>
      </c>
      <c r="J806" s="176">
        <v>260</v>
      </c>
      <c r="K806" s="181">
        <f t="shared" si="138"/>
        <v>0.1885</v>
      </c>
      <c r="L806" s="161"/>
      <c r="M806" s="187">
        <f t="shared" si="134"/>
        <v>0.32319999999999999</v>
      </c>
      <c r="N806" s="162">
        <f t="shared" si="135"/>
        <v>0.35859999999999997</v>
      </c>
      <c r="O806" s="188">
        <f t="shared" si="136"/>
        <v>7</v>
      </c>
      <c r="P806" s="161"/>
      <c r="Q806" s="192">
        <f t="shared" si="139"/>
        <v>0.36780000000000002</v>
      </c>
      <c r="R806" s="174">
        <f t="shared" si="140"/>
        <v>96</v>
      </c>
      <c r="S806" s="174">
        <f t="shared" si="141"/>
        <v>47</v>
      </c>
      <c r="T806" s="175" t="str">
        <f t="shared" si="137"/>
        <v>cha16</v>
      </c>
      <c r="U806" s="193">
        <f t="shared" si="142"/>
        <v>1</v>
      </c>
    </row>
    <row r="807" spans="1:21" s="145" customFormat="1" x14ac:dyDescent="0.2">
      <c r="A807" s="160">
        <v>488</v>
      </c>
      <c r="B807" s="144">
        <v>488219625</v>
      </c>
      <c r="C807" s="161" t="s">
        <v>73</v>
      </c>
      <c r="D807" s="144">
        <v>219</v>
      </c>
      <c r="E807" s="144">
        <v>625</v>
      </c>
      <c r="F807" s="161" t="s">
        <v>928</v>
      </c>
      <c r="G807" s="180" t="str">
        <f t="shared" si="132"/>
        <v/>
      </c>
      <c r="H807" s="181" t="str">
        <f t="shared" si="133"/>
        <v/>
      </c>
      <c r="I807" s="184">
        <v>3</v>
      </c>
      <c r="J807" s="176">
        <v>5</v>
      </c>
      <c r="K807" s="181">
        <f t="shared" si="138"/>
        <v>0.6</v>
      </c>
      <c r="L807" s="161"/>
      <c r="M807" s="187">
        <f t="shared" si="134"/>
        <v>0.20749999999999999</v>
      </c>
      <c r="N807" s="162">
        <f t="shared" si="135"/>
        <v>0.22220000000000001</v>
      </c>
      <c r="O807" s="188">
        <f t="shared" si="136"/>
        <v>4</v>
      </c>
      <c r="P807" s="161"/>
      <c r="Q807" s="192">
        <f t="shared" si="139"/>
        <v>0.6</v>
      </c>
      <c r="R807" s="174">
        <f t="shared" si="140"/>
        <v>3</v>
      </c>
      <c r="S807" s="174">
        <f t="shared" si="141"/>
        <v>0</v>
      </c>
      <c r="T807" s="175" t="str">
        <f t="shared" si="137"/>
        <v>cha22</v>
      </c>
      <c r="U807" s="193">
        <f t="shared" si="142"/>
        <v>3</v>
      </c>
    </row>
    <row r="808" spans="1:21" s="145" customFormat="1" x14ac:dyDescent="0.2">
      <c r="A808" s="160">
        <v>488</v>
      </c>
      <c r="B808" s="144">
        <v>488219712</v>
      </c>
      <c r="C808" s="161" t="s">
        <v>73</v>
      </c>
      <c r="D808" s="144">
        <v>219</v>
      </c>
      <c r="E808" s="144">
        <v>712</v>
      </c>
      <c r="F808" s="161" t="s">
        <v>494</v>
      </c>
      <c r="G808" s="180" t="str">
        <f t="shared" si="132"/>
        <v/>
      </c>
      <c r="H808" s="181" t="str">
        <f t="shared" si="133"/>
        <v/>
      </c>
      <c r="I808" s="184">
        <v>0</v>
      </c>
      <c r="J808" s="176">
        <v>1</v>
      </c>
      <c r="K808" s="181">
        <f t="shared" si="138"/>
        <v>0</v>
      </c>
      <c r="L808" s="161"/>
      <c r="M808" s="187">
        <f t="shared" si="134"/>
        <v>0.2903</v>
      </c>
      <c r="N808" s="162">
        <f t="shared" si="135"/>
        <v>0.36780000000000002</v>
      </c>
      <c r="O808" s="188">
        <f t="shared" si="136"/>
        <v>6</v>
      </c>
      <c r="P808" s="161"/>
      <c r="Q808" s="192">
        <f t="shared" si="139"/>
        <v>0</v>
      </c>
      <c r="R808" s="174">
        <f t="shared" si="140"/>
        <v>0</v>
      </c>
      <c r="S808" s="174">
        <f t="shared" si="141"/>
        <v>0</v>
      </c>
      <c r="T808" s="175" t="str">
        <f t="shared" si="137"/>
        <v>cha22</v>
      </c>
      <c r="U808" s="193">
        <f t="shared" si="142"/>
        <v>3</v>
      </c>
    </row>
    <row r="809" spans="1:21" s="145" customFormat="1" x14ac:dyDescent="0.2">
      <c r="A809" s="160">
        <v>488</v>
      </c>
      <c r="B809" s="144">
        <v>488219760</v>
      </c>
      <c r="C809" s="161" t="s">
        <v>73</v>
      </c>
      <c r="D809" s="144">
        <v>219</v>
      </c>
      <c r="E809" s="144">
        <v>760</v>
      </c>
      <c r="F809" s="161" t="s">
        <v>962</v>
      </c>
      <c r="G809" s="180" t="str">
        <f t="shared" si="132"/>
        <v>yes</v>
      </c>
      <c r="H809" s="181">
        <f t="shared" si="133"/>
        <v>0</v>
      </c>
      <c r="I809" s="184">
        <v>1</v>
      </c>
      <c r="J809" s="176">
        <v>7</v>
      </c>
      <c r="K809" s="181">
        <f t="shared" si="138"/>
        <v>0.1429</v>
      </c>
      <c r="L809" s="161"/>
      <c r="M809" s="187">
        <f t="shared" si="134"/>
        <v>0.16639999999999999</v>
      </c>
      <c r="N809" s="162">
        <f t="shared" si="135"/>
        <v>0.21340000000000001</v>
      </c>
      <c r="O809" s="188">
        <f t="shared" si="136"/>
        <v>4</v>
      </c>
      <c r="P809" s="161"/>
      <c r="Q809" s="192">
        <f t="shared" si="139"/>
        <v>0.1429</v>
      </c>
      <c r="R809" s="174">
        <f t="shared" si="140"/>
        <v>1</v>
      </c>
      <c r="S809" s="174">
        <f t="shared" si="141"/>
        <v>0</v>
      </c>
      <c r="T809" s="175" t="str">
        <f t="shared" si="137"/>
        <v>cha22</v>
      </c>
      <c r="U809" s="193">
        <f t="shared" si="142"/>
        <v>1</v>
      </c>
    </row>
    <row r="810" spans="1:21" s="145" customFormat="1" x14ac:dyDescent="0.2">
      <c r="A810" s="160">
        <v>488</v>
      </c>
      <c r="B810" s="144">
        <v>488219780</v>
      </c>
      <c r="C810" s="161" t="s">
        <v>73</v>
      </c>
      <c r="D810" s="144">
        <v>219</v>
      </c>
      <c r="E810" s="144">
        <v>780</v>
      </c>
      <c r="F810" s="161" t="s">
        <v>968</v>
      </c>
      <c r="G810" s="180" t="str">
        <f t="shared" si="132"/>
        <v>yes</v>
      </c>
      <c r="H810" s="181">
        <f t="shared" si="133"/>
        <v>0.15379999999999999</v>
      </c>
      <c r="I810" s="184">
        <v>12</v>
      </c>
      <c r="J810" s="176">
        <v>44</v>
      </c>
      <c r="K810" s="181">
        <f t="shared" si="138"/>
        <v>0.2727</v>
      </c>
      <c r="L810" s="161"/>
      <c r="M810" s="187">
        <f t="shared" si="134"/>
        <v>0.2576</v>
      </c>
      <c r="N810" s="162">
        <f t="shared" si="135"/>
        <v>0.25230000000000002</v>
      </c>
      <c r="O810" s="188">
        <f t="shared" si="136"/>
        <v>5</v>
      </c>
      <c r="P810" s="161"/>
      <c r="Q810" s="192">
        <f t="shared" si="139"/>
        <v>0.2727</v>
      </c>
      <c r="R810" s="174">
        <f t="shared" si="140"/>
        <v>12</v>
      </c>
      <c r="S810" s="174">
        <f t="shared" si="141"/>
        <v>0</v>
      </c>
      <c r="T810" s="175" t="str">
        <f t="shared" si="137"/>
        <v>cha22</v>
      </c>
      <c r="U810" s="193">
        <f t="shared" si="142"/>
        <v>1</v>
      </c>
    </row>
    <row r="811" spans="1:21" s="145" customFormat="1" x14ac:dyDescent="0.2">
      <c r="A811" s="160">
        <v>489</v>
      </c>
      <c r="B811" s="144">
        <v>489020020</v>
      </c>
      <c r="C811" s="161" t="s">
        <v>74</v>
      </c>
      <c r="D811" s="144">
        <v>20</v>
      </c>
      <c r="E811" s="144">
        <v>20</v>
      </c>
      <c r="F811" s="161" t="s">
        <v>584</v>
      </c>
      <c r="G811" s="180" t="str">
        <f t="shared" si="132"/>
        <v>yes</v>
      </c>
      <c r="H811" s="181">
        <f t="shared" si="133"/>
        <v>7.5499999999999998E-2</v>
      </c>
      <c r="I811" s="184">
        <v>47</v>
      </c>
      <c r="J811" s="176">
        <v>203</v>
      </c>
      <c r="K811" s="181">
        <f t="shared" si="138"/>
        <v>0.23150000000000001</v>
      </c>
      <c r="L811" s="161"/>
      <c r="M811" s="187">
        <f t="shared" si="134"/>
        <v>0.34210000000000002</v>
      </c>
      <c r="N811" s="162">
        <f t="shared" si="135"/>
        <v>0.435</v>
      </c>
      <c r="O811" s="188">
        <f t="shared" si="136"/>
        <v>8</v>
      </c>
      <c r="P811" s="161"/>
      <c r="Q811" s="192">
        <f t="shared" si="139"/>
        <v>0.23150000000000001</v>
      </c>
      <c r="R811" s="174">
        <f t="shared" si="140"/>
        <v>47</v>
      </c>
      <c r="S811" s="174">
        <f t="shared" si="141"/>
        <v>0</v>
      </c>
      <c r="T811" s="175" t="str">
        <f t="shared" si="137"/>
        <v>cha22</v>
      </c>
      <c r="U811" s="193">
        <f t="shared" si="142"/>
        <v>1</v>
      </c>
    </row>
    <row r="812" spans="1:21" s="145" customFormat="1" x14ac:dyDescent="0.2">
      <c r="A812" s="160">
        <v>489</v>
      </c>
      <c r="B812" s="144">
        <v>489020036</v>
      </c>
      <c r="C812" s="161" t="s">
        <v>74</v>
      </c>
      <c r="D812" s="144">
        <v>20</v>
      </c>
      <c r="E812" s="144">
        <v>36</v>
      </c>
      <c r="F812" s="161" t="s">
        <v>601</v>
      </c>
      <c r="G812" s="180" t="str">
        <f t="shared" si="132"/>
        <v>yes</v>
      </c>
      <c r="H812" s="181">
        <f t="shared" si="133"/>
        <v>3.09E-2</v>
      </c>
      <c r="I812" s="184">
        <v>17</v>
      </c>
      <c r="J812" s="176">
        <v>101</v>
      </c>
      <c r="K812" s="181">
        <f t="shared" si="138"/>
        <v>0.16830000000000001</v>
      </c>
      <c r="L812" s="161"/>
      <c r="M812" s="187">
        <f t="shared" si="134"/>
        <v>0.28339999999999999</v>
      </c>
      <c r="N812" s="162">
        <f t="shared" si="135"/>
        <v>0.32700000000000001</v>
      </c>
      <c r="O812" s="188">
        <f t="shared" si="136"/>
        <v>6</v>
      </c>
      <c r="P812" s="161"/>
      <c r="Q812" s="192">
        <f t="shared" si="139"/>
        <v>0.16830000000000001</v>
      </c>
      <c r="R812" s="174">
        <f t="shared" si="140"/>
        <v>17</v>
      </c>
      <c r="S812" s="174">
        <f t="shared" si="141"/>
        <v>0</v>
      </c>
      <c r="T812" s="175" t="str">
        <f t="shared" si="137"/>
        <v>cha22</v>
      </c>
      <c r="U812" s="193">
        <f t="shared" si="142"/>
        <v>1</v>
      </c>
    </row>
    <row r="813" spans="1:21" s="145" customFormat="1" x14ac:dyDescent="0.2">
      <c r="A813" s="160">
        <v>489</v>
      </c>
      <c r="B813" s="144">
        <v>489020052</v>
      </c>
      <c r="C813" s="161" t="s">
        <v>74</v>
      </c>
      <c r="D813" s="144">
        <v>20</v>
      </c>
      <c r="E813" s="144">
        <v>52</v>
      </c>
      <c r="F813" s="161" t="s">
        <v>617</v>
      </c>
      <c r="G813" s="180" t="str">
        <f t="shared" si="132"/>
        <v>yes</v>
      </c>
      <c r="H813" s="181">
        <f t="shared" si="133"/>
        <v>0</v>
      </c>
      <c r="I813" s="184">
        <v>2</v>
      </c>
      <c r="J813" s="176">
        <v>6</v>
      </c>
      <c r="K813" s="181">
        <f t="shared" si="138"/>
        <v>0.33329999999999999</v>
      </c>
      <c r="L813" s="161"/>
      <c r="M813" s="187">
        <f t="shared" si="134"/>
        <v>0.24679999999999999</v>
      </c>
      <c r="N813" s="162">
        <f t="shared" si="135"/>
        <v>0.28449999999999998</v>
      </c>
      <c r="O813" s="188">
        <f t="shared" si="136"/>
        <v>5</v>
      </c>
      <c r="P813" s="161"/>
      <c r="Q813" s="192">
        <f t="shared" si="139"/>
        <v>0.33329999999999999</v>
      </c>
      <c r="R813" s="174">
        <f t="shared" si="140"/>
        <v>2</v>
      </c>
      <c r="S813" s="174">
        <f t="shared" si="141"/>
        <v>0</v>
      </c>
      <c r="T813" s="175" t="str">
        <f t="shared" si="137"/>
        <v>cha22</v>
      </c>
      <c r="U813" s="193">
        <f t="shared" si="142"/>
        <v>1</v>
      </c>
    </row>
    <row r="814" spans="1:21" s="145" customFormat="1" x14ac:dyDescent="0.2">
      <c r="A814" s="160">
        <v>489</v>
      </c>
      <c r="B814" s="144">
        <v>489020096</v>
      </c>
      <c r="C814" s="161" t="s">
        <v>74</v>
      </c>
      <c r="D814" s="144">
        <v>20</v>
      </c>
      <c r="E814" s="144">
        <v>96</v>
      </c>
      <c r="F814" s="161" t="s">
        <v>662</v>
      </c>
      <c r="G814" s="180" t="str">
        <f t="shared" si="132"/>
        <v>yes</v>
      </c>
      <c r="H814" s="181">
        <f t="shared" si="133"/>
        <v>5.8799999999999998E-2</v>
      </c>
      <c r="I814" s="184">
        <v>24</v>
      </c>
      <c r="J814" s="176">
        <v>98</v>
      </c>
      <c r="K814" s="181">
        <f t="shared" si="138"/>
        <v>0.24490000000000001</v>
      </c>
      <c r="L814" s="161"/>
      <c r="M814" s="187">
        <f t="shared" si="134"/>
        <v>0.30969999999999998</v>
      </c>
      <c r="N814" s="162">
        <f t="shared" si="135"/>
        <v>0.36220000000000002</v>
      </c>
      <c r="O814" s="188">
        <f t="shared" si="136"/>
        <v>6</v>
      </c>
      <c r="P814" s="161"/>
      <c r="Q814" s="192">
        <f t="shared" si="139"/>
        <v>0.24490000000000001</v>
      </c>
      <c r="R814" s="174">
        <f t="shared" si="140"/>
        <v>24</v>
      </c>
      <c r="S814" s="174">
        <f t="shared" si="141"/>
        <v>0</v>
      </c>
      <c r="T814" s="175" t="str">
        <f t="shared" si="137"/>
        <v>cha22</v>
      </c>
      <c r="U814" s="193">
        <f t="shared" si="142"/>
        <v>1</v>
      </c>
    </row>
    <row r="815" spans="1:21" s="145" customFormat="1" x14ac:dyDescent="0.2">
      <c r="A815" s="160">
        <v>489</v>
      </c>
      <c r="B815" s="144">
        <v>489020172</v>
      </c>
      <c r="C815" s="161" t="s">
        <v>74</v>
      </c>
      <c r="D815" s="144">
        <v>20</v>
      </c>
      <c r="E815" s="144">
        <v>172</v>
      </c>
      <c r="F815" s="161" t="s">
        <v>738</v>
      </c>
      <c r="G815" s="180" t="str">
        <f t="shared" si="132"/>
        <v>yes</v>
      </c>
      <c r="H815" s="181">
        <f t="shared" si="133"/>
        <v>2.5600000000000001E-2</v>
      </c>
      <c r="I815" s="184">
        <v>3</v>
      </c>
      <c r="J815" s="176">
        <v>48</v>
      </c>
      <c r="K815" s="181">
        <f t="shared" si="138"/>
        <v>6.25E-2</v>
      </c>
      <c r="L815" s="161"/>
      <c r="M815" s="187">
        <f t="shared" si="134"/>
        <v>0.3009</v>
      </c>
      <c r="N815" s="162">
        <f t="shared" si="135"/>
        <v>0.3715</v>
      </c>
      <c r="O815" s="188">
        <f t="shared" si="136"/>
        <v>7</v>
      </c>
      <c r="P815" s="161"/>
      <c r="Q815" s="192">
        <f t="shared" si="139"/>
        <v>6.25E-2</v>
      </c>
      <c r="R815" s="174">
        <f t="shared" si="140"/>
        <v>3</v>
      </c>
      <c r="S815" s="174">
        <f t="shared" si="141"/>
        <v>0</v>
      </c>
      <c r="T815" s="175" t="str">
        <f t="shared" si="137"/>
        <v>cha22</v>
      </c>
      <c r="U815" s="193">
        <f t="shared" si="142"/>
        <v>1</v>
      </c>
    </row>
    <row r="816" spans="1:21" s="145" customFormat="1" x14ac:dyDescent="0.2">
      <c r="A816" s="160">
        <v>489</v>
      </c>
      <c r="B816" s="144">
        <v>489020201</v>
      </c>
      <c r="C816" s="161" t="s">
        <v>74</v>
      </c>
      <c r="D816" s="144">
        <v>20</v>
      </c>
      <c r="E816" s="144">
        <v>201</v>
      </c>
      <c r="F816" s="161" t="s">
        <v>767</v>
      </c>
      <c r="G816" s="180" t="str">
        <f t="shared" si="132"/>
        <v/>
      </c>
      <c r="H816" s="181" t="str">
        <f t="shared" si="133"/>
        <v/>
      </c>
      <c r="I816" s="184">
        <v>1</v>
      </c>
      <c r="J816" s="176">
        <v>1</v>
      </c>
      <c r="K816" s="181">
        <f t="shared" si="138"/>
        <v>1</v>
      </c>
      <c r="L816" s="161"/>
      <c r="M816" s="187">
        <f t="shared" si="134"/>
        <v>0.75229999999999997</v>
      </c>
      <c r="N816" s="162">
        <f t="shared" si="135"/>
        <v>0.754</v>
      </c>
      <c r="O816" s="188">
        <f t="shared" si="136"/>
        <v>11</v>
      </c>
      <c r="P816" s="161"/>
      <c r="Q816" s="192">
        <f t="shared" si="139"/>
        <v>1</v>
      </c>
      <c r="R816" s="174">
        <f t="shared" si="140"/>
        <v>1</v>
      </c>
      <c r="S816" s="174">
        <f t="shared" si="141"/>
        <v>0</v>
      </c>
      <c r="T816" s="175" t="str">
        <f t="shared" si="137"/>
        <v>cha22</v>
      </c>
      <c r="U816" s="193">
        <f t="shared" si="142"/>
        <v>2</v>
      </c>
    </row>
    <row r="817" spans="1:21" s="145" customFormat="1" x14ac:dyDescent="0.2">
      <c r="A817" s="160">
        <v>489</v>
      </c>
      <c r="B817" s="144">
        <v>489020239</v>
      </c>
      <c r="C817" s="161" t="s">
        <v>74</v>
      </c>
      <c r="D817" s="144">
        <v>20</v>
      </c>
      <c r="E817" s="144">
        <v>239</v>
      </c>
      <c r="F817" s="161" t="s">
        <v>805</v>
      </c>
      <c r="G817" s="180" t="str">
        <f t="shared" si="132"/>
        <v>yes</v>
      </c>
      <c r="H817" s="181">
        <f t="shared" si="133"/>
        <v>0.15</v>
      </c>
      <c r="I817" s="184">
        <v>6</v>
      </c>
      <c r="J817" s="176">
        <v>63</v>
      </c>
      <c r="K817" s="181">
        <f t="shared" si="138"/>
        <v>9.5200000000000007E-2</v>
      </c>
      <c r="L817" s="161"/>
      <c r="M817" s="187">
        <f t="shared" si="134"/>
        <v>0.31269999999999998</v>
      </c>
      <c r="N817" s="162">
        <f t="shared" si="135"/>
        <v>0.28360000000000002</v>
      </c>
      <c r="O817" s="188">
        <f t="shared" si="136"/>
        <v>6</v>
      </c>
      <c r="P817" s="161"/>
      <c r="Q817" s="192">
        <f t="shared" si="139"/>
        <v>0.15</v>
      </c>
      <c r="R817" s="174">
        <f t="shared" si="140"/>
        <v>9</v>
      </c>
      <c r="S817" s="174">
        <f t="shared" si="141"/>
        <v>3</v>
      </c>
      <c r="T817" s="175" t="str">
        <f t="shared" si="137"/>
        <v>cha16</v>
      </c>
      <c r="U817" s="193">
        <f t="shared" si="142"/>
        <v>1</v>
      </c>
    </row>
    <row r="818" spans="1:21" s="145" customFormat="1" x14ac:dyDescent="0.2">
      <c r="A818" s="160">
        <v>489</v>
      </c>
      <c r="B818" s="144">
        <v>489020242</v>
      </c>
      <c r="C818" s="161" t="s">
        <v>74</v>
      </c>
      <c r="D818" s="144">
        <v>20</v>
      </c>
      <c r="E818" s="144">
        <v>242</v>
      </c>
      <c r="F818" s="161" t="s">
        <v>808</v>
      </c>
      <c r="G818" s="180" t="str">
        <f t="shared" si="132"/>
        <v>yes</v>
      </c>
      <c r="H818" s="181">
        <f t="shared" si="133"/>
        <v>0</v>
      </c>
      <c r="I818" s="184">
        <v>4</v>
      </c>
      <c r="J818" s="176">
        <v>4</v>
      </c>
      <c r="K818" s="181">
        <f t="shared" si="138"/>
        <v>1</v>
      </c>
      <c r="L818" s="161"/>
      <c r="M818" s="187">
        <f t="shared" si="134"/>
        <v>0.33329999999999999</v>
      </c>
      <c r="N818" s="162">
        <f t="shared" si="135"/>
        <v>0.59599999999999997</v>
      </c>
      <c r="O818" s="188">
        <f t="shared" si="136"/>
        <v>8</v>
      </c>
      <c r="P818" s="161"/>
      <c r="Q818" s="192">
        <f t="shared" si="139"/>
        <v>1</v>
      </c>
      <c r="R818" s="174">
        <f t="shared" si="140"/>
        <v>4</v>
      </c>
      <c r="S818" s="174">
        <f t="shared" si="141"/>
        <v>0</v>
      </c>
      <c r="T818" s="175" t="str">
        <f t="shared" si="137"/>
        <v>cha22</v>
      </c>
      <c r="U818" s="193">
        <f t="shared" si="142"/>
        <v>1</v>
      </c>
    </row>
    <row r="819" spans="1:21" s="145" customFormat="1" x14ac:dyDescent="0.2">
      <c r="A819" s="160">
        <v>489</v>
      </c>
      <c r="B819" s="144">
        <v>489020261</v>
      </c>
      <c r="C819" s="161" t="s">
        <v>74</v>
      </c>
      <c r="D819" s="144">
        <v>20</v>
      </c>
      <c r="E819" s="144">
        <v>261</v>
      </c>
      <c r="F819" s="161" t="s">
        <v>827</v>
      </c>
      <c r="G819" s="180" t="str">
        <f t="shared" si="132"/>
        <v>yes</v>
      </c>
      <c r="H819" s="181">
        <f t="shared" si="133"/>
        <v>1.6E-2</v>
      </c>
      <c r="I819" s="184">
        <v>24</v>
      </c>
      <c r="J819" s="176">
        <v>186</v>
      </c>
      <c r="K819" s="181">
        <f t="shared" si="138"/>
        <v>0.129</v>
      </c>
      <c r="L819" s="161"/>
      <c r="M819" s="187">
        <f t="shared" si="134"/>
        <v>0.16589999999999999</v>
      </c>
      <c r="N819" s="162">
        <f t="shared" si="135"/>
        <v>0.21049999999999999</v>
      </c>
      <c r="O819" s="188">
        <f t="shared" si="136"/>
        <v>4</v>
      </c>
      <c r="P819" s="161"/>
      <c r="Q819" s="192">
        <f t="shared" si="139"/>
        <v>0.129</v>
      </c>
      <c r="R819" s="174">
        <f t="shared" si="140"/>
        <v>24</v>
      </c>
      <c r="S819" s="174">
        <f t="shared" si="141"/>
        <v>0</v>
      </c>
      <c r="T819" s="175" t="str">
        <f t="shared" si="137"/>
        <v>cha22</v>
      </c>
      <c r="U819" s="193">
        <f t="shared" si="142"/>
        <v>1</v>
      </c>
    </row>
    <row r="820" spans="1:21" s="145" customFormat="1" x14ac:dyDescent="0.2">
      <c r="A820" s="160">
        <v>489</v>
      </c>
      <c r="B820" s="144">
        <v>489020300</v>
      </c>
      <c r="C820" s="161" t="s">
        <v>74</v>
      </c>
      <c r="D820" s="144">
        <v>20</v>
      </c>
      <c r="E820" s="144">
        <v>300</v>
      </c>
      <c r="F820" s="161" t="s">
        <v>866</v>
      </c>
      <c r="G820" s="180" t="str">
        <f t="shared" si="132"/>
        <v/>
      </c>
      <c r="H820" s="181" t="str">
        <f t="shared" si="133"/>
        <v/>
      </c>
      <c r="I820" s="184">
        <v>2</v>
      </c>
      <c r="J820" s="176">
        <v>3</v>
      </c>
      <c r="K820" s="181">
        <f t="shared" si="138"/>
        <v>0.66669999999999996</v>
      </c>
      <c r="L820" s="161"/>
      <c r="M820" s="187">
        <f t="shared" si="134"/>
        <v>0.23860000000000001</v>
      </c>
      <c r="N820" s="162">
        <f t="shared" si="135"/>
        <v>0.1759</v>
      </c>
      <c r="O820" s="188">
        <f t="shared" si="136"/>
        <v>8</v>
      </c>
      <c r="P820" s="161"/>
      <c r="Q820" s="192">
        <f t="shared" si="139"/>
        <v>0.66669999999999996</v>
      </c>
      <c r="R820" s="174">
        <f t="shared" si="140"/>
        <v>2</v>
      </c>
      <c r="S820" s="174">
        <f t="shared" si="141"/>
        <v>0</v>
      </c>
      <c r="T820" s="175" t="str">
        <f t="shared" si="137"/>
        <v>cha22</v>
      </c>
      <c r="U820" s="193">
        <f t="shared" si="142"/>
        <v>3</v>
      </c>
    </row>
    <row r="821" spans="1:21" s="145" customFormat="1" x14ac:dyDescent="0.2">
      <c r="A821" s="160">
        <v>489</v>
      </c>
      <c r="B821" s="144">
        <v>489020310</v>
      </c>
      <c r="C821" s="161" t="s">
        <v>74</v>
      </c>
      <c r="D821" s="144">
        <v>20</v>
      </c>
      <c r="E821" s="144">
        <v>310</v>
      </c>
      <c r="F821" s="161" t="s">
        <v>876</v>
      </c>
      <c r="G821" s="180" t="str">
        <f t="shared" si="132"/>
        <v>yes</v>
      </c>
      <c r="H821" s="181">
        <f t="shared" si="133"/>
        <v>0.21049999999999999</v>
      </c>
      <c r="I821" s="184">
        <v>1</v>
      </c>
      <c r="J821" s="176">
        <v>18</v>
      </c>
      <c r="K821" s="181">
        <f t="shared" si="138"/>
        <v>5.5599999999999997E-2</v>
      </c>
      <c r="L821" s="161"/>
      <c r="M821" s="187">
        <f t="shared" si="134"/>
        <v>0.51049999999999995</v>
      </c>
      <c r="N821" s="162">
        <f t="shared" si="135"/>
        <v>0.54910000000000003</v>
      </c>
      <c r="O821" s="188">
        <f t="shared" si="136"/>
        <v>10</v>
      </c>
      <c r="P821" s="161"/>
      <c r="Q821" s="192">
        <f t="shared" si="139"/>
        <v>0.21049999999999999</v>
      </c>
      <c r="R821" s="174">
        <f t="shared" si="140"/>
        <v>4</v>
      </c>
      <c r="S821" s="174">
        <f t="shared" si="141"/>
        <v>3</v>
      </c>
      <c r="T821" s="175" t="str">
        <f t="shared" si="137"/>
        <v>cha16</v>
      </c>
      <c r="U821" s="193">
        <f t="shared" si="142"/>
        <v>1</v>
      </c>
    </row>
    <row r="822" spans="1:21" s="145" customFormat="1" x14ac:dyDescent="0.2">
      <c r="A822" s="160">
        <v>489</v>
      </c>
      <c r="B822" s="144">
        <v>489020645</v>
      </c>
      <c r="C822" s="161" t="s">
        <v>74</v>
      </c>
      <c r="D822" s="144">
        <v>20</v>
      </c>
      <c r="E822" s="144">
        <v>645</v>
      </c>
      <c r="F822" s="161" t="s">
        <v>931</v>
      </c>
      <c r="G822" s="180" t="str">
        <f t="shared" si="132"/>
        <v>yes</v>
      </c>
      <c r="H822" s="181">
        <f t="shared" si="133"/>
        <v>4.2099999999999999E-2</v>
      </c>
      <c r="I822" s="184">
        <v>15</v>
      </c>
      <c r="J822" s="176">
        <v>75</v>
      </c>
      <c r="K822" s="181">
        <f t="shared" si="138"/>
        <v>0.2</v>
      </c>
      <c r="L822" s="161"/>
      <c r="M822" s="187">
        <f t="shared" si="134"/>
        <v>0.45090000000000002</v>
      </c>
      <c r="N822" s="162">
        <f t="shared" si="135"/>
        <v>0.4602</v>
      </c>
      <c r="O822" s="188">
        <f t="shared" si="136"/>
        <v>9</v>
      </c>
      <c r="P822" s="161"/>
      <c r="Q822" s="192">
        <f t="shared" si="139"/>
        <v>0.2</v>
      </c>
      <c r="R822" s="174">
        <f t="shared" si="140"/>
        <v>15</v>
      </c>
      <c r="S822" s="174">
        <f t="shared" si="141"/>
        <v>0</v>
      </c>
      <c r="T822" s="175" t="str">
        <f t="shared" si="137"/>
        <v>cha22</v>
      </c>
      <c r="U822" s="193">
        <f t="shared" si="142"/>
        <v>1</v>
      </c>
    </row>
    <row r="823" spans="1:21" s="145" customFormat="1" x14ac:dyDescent="0.2">
      <c r="A823" s="160">
        <v>489</v>
      </c>
      <c r="B823" s="144">
        <v>489020660</v>
      </c>
      <c r="C823" s="161" t="s">
        <v>74</v>
      </c>
      <c r="D823" s="144">
        <v>20</v>
      </c>
      <c r="E823" s="144">
        <v>660</v>
      </c>
      <c r="F823" s="161" t="s">
        <v>935</v>
      </c>
      <c r="G823" s="180" t="str">
        <f t="shared" si="132"/>
        <v>yes</v>
      </c>
      <c r="H823" s="181">
        <f t="shared" si="133"/>
        <v>4.3499999999999997E-2</v>
      </c>
      <c r="I823" s="184">
        <v>1</v>
      </c>
      <c r="J823" s="176">
        <v>10</v>
      </c>
      <c r="K823" s="181">
        <f t="shared" si="138"/>
        <v>0.1</v>
      </c>
      <c r="L823" s="161"/>
      <c r="M823" s="187">
        <f t="shared" si="134"/>
        <v>0.3014</v>
      </c>
      <c r="N823" s="162">
        <f t="shared" si="135"/>
        <v>0.34289999999999998</v>
      </c>
      <c r="O823" s="188">
        <f t="shared" si="136"/>
        <v>5</v>
      </c>
      <c r="P823" s="161"/>
      <c r="Q823" s="192">
        <f t="shared" si="139"/>
        <v>0.1</v>
      </c>
      <c r="R823" s="174">
        <f t="shared" si="140"/>
        <v>1</v>
      </c>
      <c r="S823" s="174">
        <f t="shared" si="141"/>
        <v>0</v>
      </c>
      <c r="T823" s="175" t="str">
        <f t="shared" si="137"/>
        <v>cha22</v>
      </c>
      <c r="U823" s="193">
        <f t="shared" si="142"/>
        <v>1</v>
      </c>
    </row>
    <row r="824" spans="1:21" s="145" customFormat="1" x14ac:dyDescent="0.2">
      <c r="A824" s="160">
        <v>489</v>
      </c>
      <c r="B824" s="144">
        <v>489020712</v>
      </c>
      <c r="C824" s="161" t="s">
        <v>74</v>
      </c>
      <c r="D824" s="144">
        <v>20</v>
      </c>
      <c r="E824" s="144">
        <v>712</v>
      </c>
      <c r="F824" s="161" t="s">
        <v>494</v>
      </c>
      <c r="G824" s="180" t="str">
        <f t="shared" si="132"/>
        <v>yes</v>
      </c>
      <c r="H824" s="181">
        <f t="shared" si="133"/>
        <v>0.1071</v>
      </c>
      <c r="I824" s="184">
        <v>7</v>
      </c>
      <c r="J824" s="176">
        <v>37</v>
      </c>
      <c r="K824" s="181">
        <f t="shared" si="138"/>
        <v>0.18920000000000001</v>
      </c>
      <c r="L824" s="161"/>
      <c r="M824" s="187">
        <f t="shared" si="134"/>
        <v>0.2903</v>
      </c>
      <c r="N824" s="162">
        <f t="shared" si="135"/>
        <v>0.36780000000000002</v>
      </c>
      <c r="O824" s="188">
        <f t="shared" si="136"/>
        <v>6</v>
      </c>
      <c r="P824" s="161"/>
      <c r="Q824" s="192">
        <f t="shared" si="139"/>
        <v>0.18920000000000001</v>
      </c>
      <c r="R824" s="174">
        <f t="shared" si="140"/>
        <v>7</v>
      </c>
      <c r="S824" s="174">
        <f t="shared" si="141"/>
        <v>0</v>
      </c>
      <c r="T824" s="175" t="str">
        <f t="shared" si="137"/>
        <v>cha22</v>
      </c>
      <c r="U824" s="193">
        <f t="shared" si="142"/>
        <v>1</v>
      </c>
    </row>
    <row r="825" spans="1:21" s="145" customFormat="1" x14ac:dyDescent="0.2">
      <c r="A825" s="160">
        <v>491</v>
      </c>
      <c r="B825" s="144">
        <v>491095072</v>
      </c>
      <c r="C825" s="161" t="s">
        <v>75</v>
      </c>
      <c r="D825" s="144">
        <v>95</v>
      </c>
      <c r="E825" s="144">
        <v>72</v>
      </c>
      <c r="F825" s="161" t="s">
        <v>638</v>
      </c>
      <c r="G825" s="180" t="str">
        <f t="shared" si="132"/>
        <v>yes</v>
      </c>
      <c r="H825" s="181">
        <f t="shared" si="133"/>
        <v>0.33329999999999999</v>
      </c>
      <c r="I825" s="184">
        <v>2</v>
      </c>
      <c r="J825" s="176">
        <v>3</v>
      </c>
      <c r="K825" s="181">
        <f t="shared" si="138"/>
        <v>0.66669999999999996</v>
      </c>
      <c r="L825" s="161"/>
      <c r="M825" s="187">
        <f t="shared" si="134"/>
        <v>0.25559999999999999</v>
      </c>
      <c r="N825" s="162">
        <f t="shared" si="135"/>
        <v>0.28410000000000002</v>
      </c>
      <c r="O825" s="188">
        <f t="shared" si="136"/>
        <v>5</v>
      </c>
      <c r="P825" s="161"/>
      <c r="Q825" s="192">
        <f t="shared" si="139"/>
        <v>0.66669999999999996</v>
      </c>
      <c r="R825" s="174">
        <f t="shared" si="140"/>
        <v>2</v>
      </c>
      <c r="S825" s="174">
        <f t="shared" si="141"/>
        <v>0</v>
      </c>
      <c r="T825" s="175" t="str">
        <f t="shared" si="137"/>
        <v>cha22</v>
      </c>
      <c r="U825" s="193">
        <f t="shared" si="142"/>
        <v>1</v>
      </c>
    </row>
    <row r="826" spans="1:21" s="145" customFormat="1" x14ac:dyDescent="0.2">
      <c r="A826" s="160">
        <v>491</v>
      </c>
      <c r="B826" s="144">
        <v>491095094</v>
      </c>
      <c r="C826" s="161" t="s">
        <v>75</v>
      </c>
      <c r="D826" s="144">
        <v>95</v>
      </c>
      <c r="E826" s="144">
        <v>94</v>
      </c>
      <c r="F826" s="161" t="s">
        <v>660</v>
      </c>
      <c r="G826" s="180" t="str">
        <f t="shared" si="132"/>
        <v/>
      </c>
      <c r="H826" s="181" t="str">
        <f t="shared" si="133"/>
        <v/>
      </c>
      <c r="I826" s="184">
        <v>2</v>
      </c>
      <c r="J826" s="176">
        <v>2</v>
      </c>
      <c r="K826" s="181">
        <f t="shared" si="138"/>
        <v>1</v>
      </c>
      <c r="L826" s="161"/>
      <c r="M826" s="187">
        <f t="shared" si="134"/>
        <v>0.3473</v>
      </c>
      <c r="N826" s="162">
        <f t="shared" si="135"/>
        <v>0.39779999999999999</v>
      </c>
      <c r="O826" s="188">
        <f t="shared" si="136"/>
        <v>6</v>
      </c>
      <c r="P826" s="161"/>
      <c r="Q826" s="192">
        <f t="shared" si="139"/>
        <v>1</v>
      </c>
      <c r="R826" s="174">
        <f t="shared" si="140"/>
        <v>2</v>
      </c>
      <c r="S826" s="174">
        <f t="shared" si="141"/>
        <v>0</v>
      </c>
      <c r="T826" s="175" t="str">
        <f t="shared" si="137"/>
        <v>cha22</v>
      </c>
      <c r="U826" s="193">
        <f t="shared" si="142"/>
        <v>3</v>
      </c>
    </row>
    <row r="827" spans="1:21" s="145" customFormat="1" x14ac:dyDescent="0.2">
      <c r="A827" s="160">
        <v>491</v>
      </c>
      <c r="B827" s="144">
        <v>491095095</v>
      </c>
      <c r="C827" s="161" t="s">
        <v>75</v>
      </c>
      <c r="D827" s="144">
        <v>95</v>
      </c>
      <c r="E827" s="144">
        <v>95</v>
      </c>
      <c r="F827" s="161" t="s">
        <v>661</v>
      </c>
      <c r="G827" s="180" t="str">
        <f t="shared" si="132"/>
        <v>yes</v>
      </c>
      <c r="H827" s="181">
        <f t="shared" si="133"/>
        <v>0.56240000000000001</v>
      </c>
      <c r="I827" s="184">
        <v>668</v>
      </c>
      <c r="J827" s="176">
        <v>1219</v>
      </c>
      <c r="K827" s="181">
        <f t="shared" si="138"/>
        <v>0.54800000000000004</v>
      </c>
      <c r="L827" s="161"/>
      <c r="M827" s="187">
        <f t="shared" si="134"/>
        <v>0.77070000000000005</v>
      </c>
      <c r="N827" s="162">
        <f t="shared" si="135"/>
        <v>0.73340000000000005</v>
      </c>
      <c r="O827" s="188">
        <f t="shared" si="136"/>
        <v>11</v>
      </c>
      <c r="P827" s="161"/>
      <c r="Q827" s="192">
        <f t="shared" si="139"/>
        <v>0.56240000000000001</v>
      </c>
      <c r="R827" s="174">
        <f t="shared" si="140"/>
        <v>686</v>
      </c>
      <c r="S827" s="174">
        <f t="shared" si="141"/>
        <v>18</v>
      </c>
      <c r="T827" s="175" t="str">
        <f t="shared" si="137"/>
        <v>cha16</v>
      </c>
      <c r="U827" s="193">
        <f t="shared" si="142"/>
        <v>1</v>
      </c>
    </row>
    <row r="828" spans="1:21" s="145" customFormat="1" x14ac:dyDescent="0.2">
      <c r="A828" s="160">
        <v>491</v>
      </c>
      <c r="B828" s="144">
        <v>491095201</v>
      </c>
      <c r="C828" s="161" t="s">
        <v>75</v>
      </c>
      <c r="D828" s="144">
        <v>95</v>
      </c>
      <c r="E828" s="144">
        <v>201</v>
      </c>
      <c r="F828" s="161" t="s">
        <v>767</v>
      </c>
      <c r="G828" s="180" t="str">
        <f t="shared" si="132"/>
        <v/>
      </c>
      <c r="H828" s="181" t="str">
        <f t="shared" si="133"/>
        <v/>
      </c>
      <c r="I828" s="184">
        <v>8</v>
      </c>
      <c r="J828" s="176">
        <v>9</v>
      </c>
      <c r="K828" s="181">
        <f t="shared" si="138"/>
        <v>0.88890000000000002</v>
      </c>
      <c r="L828" s="161"/>
      <c r="M828" s="187">
        <f t="shared" si="134"/>
        <v>0.75229999999999997</v>
      </c>
      <c r="N828" s="162">
        <f t="shared" si="135"/>
        <v>0.754</v>
      </c>
      <c r="O828" s="188">
        <f t="shared" si="136"/>
        <v>11</v>
      </c>
      <c r="P828" s="161"/>
      <c r="Q828" s="192">
        <f t="shared" si="139"/>
        <v>0.88890000000000002</v>
      </c>
      <c r="R828" s="174">
        <f t="shared" si="140"/>
        <v>8</v>
      </c>
      <c r="S828" s="174">
        <f t="shared" si="141"/>
        <v>0</v>
      </c>
      <c r="T828" s="175" t="str">
        <f t="shared" si="137"/>
        <v>cha22</v>
      </c>
      <c r="U828" s="193">
        <f t="shared" si="142"/>
        <v>2</v>
      </c>
    </row>
    <row r="829" spans="1:21" s="145" customFormat="1" x14ac:dyDescent="0.2">
      <c r="A829" s="160">
        <v>491</v>
      </c>
      <c r="B829" s="144">
        <v>491095218</v>
      </c>
      <c r="C829" s="161" t="s">
        <v>75</v>
      </c>
      <c r="D829" s="144">
        <v>95</v>
      </c>
      <c r="E829" s="144">
        <v>218</v>
      </c>
      <c r="F829" s="161" t="s">
        <v>784</v>
      </c>
      <c r="G829" s="180" t="str">
        <f t="shared" si="132"/>
        <v/>
      </c>
      <c r="H829" s="181" t="str">
        <f t="shared" si="133"/>
        <v/>
      </c>
      <c r="I829" s="184">
        <v>2</v>
      </c>
      <c r="J829" s="176">
        <v>2</v>
      </c>
      <c r="K829" s="181">
        <f t="shared" si="138"/>
        <v>1</v>
      </c>
      <c r="L829" s="161"/>
      <c r="M829" s="187">
        <f t="shared" si="134"/>
        <v>0.18809999999999999</v>
      </c>
      <c r="N829" s="162">
        <f t="shared" si="135"/>
        <v>0.25290000000000001</v>
      </c>
      <c r="O829" s="188">
        <f t="shared" si="136"/>
        <v>5</v>
      </c>
      <c r="P829" s="161"/>
      <c r="Q829" s="192">
        <f t="shared" si="139"/>
        <v>1</v>
      </c>
      <c r="R829" s="174">
        <f t="shared" si="140"/>
        <v>2</v>
      </c>
      <c r="S829" s="174">
        <f t="shared" si="141"/>
        <v>0</v>
      </c>
      <c r="T829" s="175" t="str">
        <f t="shared" si="137"/>
        <v>cha22</v>
      </c>
      <c r="U829" s="193">
        <f t="shared" si="142"/>
        <v>3</v>
      </c>
    </row>
    <row r="830" spans="1:21" s="145" customFormat="1" x14ac:dyDescent="0.2">
      <c r="A830" s="160">
        <v>491</v>
      </c>
      <c r="B830" s="144">
        <v>491095265</v>
      </c>
      <c r="C830" s="161" t="s">
        <v>75</v>
      </c>
      <c r="D830" s="144">
        <v>95</v>
      </c>
      <c r="E830" s="144">
        <v>265</v>
      </c>
      <c r="F830" s="161" t="s">
        <v>831</v>
      </c>
      <c r="G830" s="180" t="str">
        <f t="shared" si="132"/>
        <v/>
      </c>
      <c r="H830" s="181" t="str">
        <f t="shared" si="133"/>
        <v/>
      </c>
      <c r="I830" s="184">
        <v>2</v>
      </c>
      <c r="J830" s="176">
        <v>2</v>
      </c>
      <c r="K830" s="181">
        <f t="shared" si="138"/>
        <v>1</v>
      </c>
      <c r="L830" s="161"/>
      <c r="M830" s="187">
        <f t="shared" si="134"/>
        <v>0.216</v>
      </c>
      <c r="N830" s="162">
        <f t="shared" si="135"/>
        <v>0.16850000000000001</v>
      </c>
      <c r="O830" s="188">
        <f t="shared" si="136"/>
        <v>4</v>
      </c>
      <c r="P830" s="161"/>
      <c r="Q830" s="192">
        <f t="shared" si="139"/>
        <v>1</v>
      </c>
      <c r="R830" s="174">
        <f t="shared" si="140"/>
        <v>2</v>
      </c>
      <c r="S830" s="174">
        <f t="shared" si="141"/>
        <v>0</v>
      </c>
      <c r="T830" s="175" t="str">
        <f t="shared" si="137"/>
        <v>cha22</v>
      </c>
      <c r="U830" s="193">
        <f t="shared" si="142"/>
        <v>3</v>
      </c>
    </row>
    <row r="831" spans="1:21" s="145" customFormat="1" x14ac:dyDescent="0.2">
      <c r="A831" s="160">
        <v>491</v>
      </c>
      <c r="B831" s="144">
        <v>491095273</v>
      </c>
      <c r="C831" s="161" t="s">
        <v>75</v>
      </c>
      <c r="D831" s="144">
        <v>95</v>
      </c>
      <c r="E831" s="144">
        <v>273</v>
      </c>
      <c r="F831" s="161" t="s">
        <v>839</v>
      </c>
      <c r="G831" s="180" t="str">
        <f t="shared" si="132"/>
        <v>yes</v>
      </c>
      <c r="H831" s="181">
        <f t="shared" si="133"/>
        <v>0.5</v>
      </c>
      <c r="I831" s="184">
        <v>3</v>
      </c>
      <c r="J831" s="176">
        <v>9</v>
      </c>
      <c r="K831" s="181">
        <f t="shared" si="138"/>
        <v>0.33329999999999999</v>
      </c>
      <c r="L831" s="161"/>
      <c r="M831" s="187">
        <f t="shared" si="134"/>
        <v>0.19869999999999999</v>
      </c>
      <c r="N831" s="162">
        <f t="shared" si="135"/>
        <v>0.28260000000000002</v>
      </c>
      <c r="O831" s="188">
        <f t="shared" si="136"/>
        <v>5</v>
      </c>
      <c r="P831" s="161"/>
      <c r="Q831" s="192">
        <f t="shared" si="139"/>
        <v>0.5</v>
      </c>
      <c r="R831" s="174">
        <f t="shared" si="140"/>
        <v>5</v>
      </c>
      <c r="S831" s="174">
        <f t="shared" si="141"/>
        <v>2</v>
      </c>
      <c r="T831" s="175" t="str">
        <f t="shared" si="137"/>
        <v>cha16</v>
      </c>
      <c r="U831" s="193">
        <f t="shared" si="142"/>
        <v>1</v>
      </c>
    </row>
    <row r="832" spans="1:21" s="145" customFormat="1" x14ac:dyDescent="0.2">
      <c r="A832" s="160">
        <v>491</v>
      </c>
      <c r="B832" s="144">
        <v>491095292</v>
      </c>
      <c r="C832" s="161" t="s">
        <v>75</v>
      </c>
      <c r="D832" s="144">
        <v>95</v>
      </c>
      <c r="E832" s="144">
        <v>292</v>
      </c>
      <c r="F832" s="161" t="s">
        <v>858</v>
      </c>
      <c r="G832" s="180" t="str">
        <f t="shared" si="132"/>
        <v>yes</v>
      </c>
      <c r="H832" s="181">
        <f t="shared" si="133"/>
        <v>0.42859999999999998</v>
      </c>
      <c r="I832" s="184">
        <v>6</v>
      </c>
      <c r="J832" s="176">
        <v>11</v>
      </c>
      <c r="K832" s="181">
        <f t="shared" si="138"/>
        <v>0.54549999999999998</v>
      </c>
      <c r="L832" s="161"/>
      <c r="M832" s="187">
        <f t="shared" si="134"/>
        <v>0.34060000000000001</v>
      </c>
      <c r="N832" s="162">
        <f t="shared" si="135"/>
        <v>0.25240000000000001</v>
      </c>
      <c r="O832" s="188">
        <f t="shared" si="136"/>
        <v>6</v>
      </c>
      <c r="P832" s="161"/>
      <c r="Q832" s="192">
        <f t="shared" si="139"/>
        <v>0.54549999999999998</v>
      </c>
      <c r="R832" s="174">
        <f t="shared" si="140"/>
        <v>6</v>
      </c>
      <c r="S832" s="174">
        <f t="shared" si="141"/>
        <v>0</v>
      </c>
      <c r="T832" s="175" t="str">
        <f t="shared" si="137"/>
        <v>cha22</v>
      </c>
      <c r="U832" s="193">
        <f t="shared" si="142"/>
        <v>1</v>
      </c>
    </row>
    <row r="833" spans="1:21" s="145" customFormat="1" x14ac:dyDescent="0.2">
      <c r="A833" s="160">
        <v>491</v>
      </c>
      <c r="B833" s="144">
        <v>491095331</v>
      </c>
      <c r="C833" s="161" t="s">
        <v>75</v>
      </c>
      <c r="D833" s="144">
        <v>95</v>
      </c>
      <c r="E833" s="144">
        <v>331</v>
      </c>
      <c r="F833" s="161" t="s">
        <v>897</v>
      </c>
      <c r="G833" s="180" t="str">
        <f t="shared" si="132"/>
        <v>yes</v>
      </c>
      <c r="H833" s="181">
        <f t="shared" si="133"/>
        <v>0.5</v>
      </c>
      <c r="I833" s="184">
        <v>7</v>
      </c>
      <c r="J833" s="176">
        <v>29</v>
      </c>
      <c r="K833" s="181">
        <f t="shared" si="138"/>
        <v>0.2414</v>
      </c>
      <c r="L833" s="161"/>
      <c r="M833" s="187">
        <f t="shared" si="134"/>
        <v>0.29949999999999999</v>
      </c>
      <c r="N833" s="162">
        <f t="shared" si="135"/>
        <v>0.28420000000000001</v>
      </c>
      <c r="O833" s="188">
        <f t="shared" si="136"/>
        <v>6</v>
      </c>
      <c r="P833" s="161"/>
      <c r="Q833" s="192">
        <f t="shared" si="139"/>
        <v>0.5</v>
      </c>
      <c r="R833" s="174">
        <f t="shared" si="140"/>
        <v>15</v>
      </c>
      <c r="S833" s="174">
        <f t="shared" si="141"/>
        <v>8</v>
      </c>
      <c r="T833" s="175" t="str">
        <f t="shared" si="137"/>
        <v>cha16</v>
      </c>
      <c r="U833" s="193">
        <f t="shared" si="142"/>
        <v>1</v>
      </c>
    </row>
    <row r="834" spans="1:21" s="145" customFormat="1" x14ac:dyDescent="0.2">
      <c r="A834" s="160">
        <v>491</v>
      </c>
      <c r="B834" s="144">
        <v>491095650</v>
      </c>
      <c r="C834" s="161" t="s">
        <v>75</v>
      </c>
      <c r="D834" s="144">
        <v>95</v>
      </c>
      <c r="E834" s="144">
        <v>650</v>
      </c>
      <c r="F834" s="161" t="s">
        <v>932</v>
      </c>
      <c r="G834" s="180" t="str">
        <f t="shared" si="132"/>
        <v>yes</v>
      </c>
      <c r="H834" s="181">
        <f t="shared" si="133"/>
        <v>1</v>
      </c>
      <c r="I834" s="184">
        <v>0</v>
      </c>
      <c r="J834" s="176">
        <v>4</v>
      </c>
      <c r="K834" s="181">
        <f t="shared" si="138"/>
        <v>0</v>
      </c>
      <c r="L834" s="161"/>
      <c r="M834" s="187">
        <f t="shared" si="134"/>
        <v>0.18679999999999999</v>
      </c>
      <c r="N834" s="162">
        <f t="shared" si="135"/>
        <v>0.191</v>
      </c>
      <c r="O834" s="188">
        <f t="shared" si="136"/>
        <v>4</v>
      </c>
      <c r="P834" s="161"/>
      <c r="Q834" s="192">
        <f t="shared" si="139"/>
        <v>1</v>
      </c>
      <c r="R834" s="174">
        <f t="shared" si="140"/>
        <v>4</v>
      </c>
      <c r="S834" s="174">
        <f t="shared" si="141"/>
        <v>4</v>
      </c>
      <c r="T834" s="175" t="str">
        <f t="shared" si="137"/>
        <v>cha16</v>
      </c>
      <c r="U834" s="193">
        <f t="shared" si="142"/>
        <v>1</v>
      </c>
    </row>
    <row r="835" spans="1:21" s="145" customFormat="1" x14ac:dyDescent="0.2">
      <c r="A835" s="160">
        <v>491</v>
      </c>
      <c r="B835" s="144">
        <v>491095665</v>
      </c>
      <c r="C835" s="161" t="s">
        <v>75</v>
      </c>
      <c r="D835" s="144">
        <v>95</v>
      </c>
      <c r="E835" s="144">
        <v>665</v>
      </c>
      <c r="F835" s="161" t="s">
        <v>936</v>
      </c>
      <c r="G835" s="180" t="str">
        <f t="shared" si="132"/>
        <v/>
      </c>
      <c r="H835" s="181" t="str">
        <f t="shared" si="133"/>
        <v/>
      </c>
      <c r="I835" s="184">
        <v>2</v>
      </c>
      <c r="J835" s="176">
        <v>3</v>
      </c>
      <c r="K835" s="181">
        <f t="shared" si="138"/>
        <v>0.66669999999999996</v>
      </c>
      <c r="L835" s="161"/>
      <c r="M835" s="187">
        <f t="shared" si="134"/>
        <v>0.16739999999999999</v>
      </c>
      <c r="N835" s="162">
        <f t="shared" si="135"/>
        <v>0.20849999999999999</v>
      </c>
      <c r="O835" s="188">
        <f t="shared" si="136"/>
        <v>4</v>
      </c>
      <c r="P835" s="161"/>
      <c r="Q835" s="192">
        <f t="shared" si="139"/>
        <v>0.66669999999999996</v>
      </c>
      <c r="R835" s="174">
        <f t="shared" si="140"/>
        <v>2</v>
      </c>
      <c r="S835" s="174">
        <f t="shared" si="141"/>
        <v>0</v>
      </c>
      <c r="T835" s="175" t="str">
        <f t="shared" si="137"/>
        <v>cha22</v>
      </c>
      <c r="U835" s="193">
        <f t="shared" si="142"/>
        <v>3</v>
      </c>
    </row>
    <row r="836" spans="1:21" s="145" customFormat="1" x14ac:dyDescent="0.2">
      <c r="A836" s="160">
        <v>491</v>
      </c>
      <c r="B836" s="144">
        <v>491095763</v>
      </c>
      <c r="C836" s="161" t="s">
        <v>75</v>
      </c>
      <c r="D836" s="144">
        <v>95</v>
      </c>
      <c r="E836" s="144">
        <v>763</v>
      </c>
      <c r="F836" s="161" t="s">
        <v>508</v>
      </c>
      <c r="G836" s="180" t="str">
        <f t="shared" si="132"/>
        <v/>
      </c>
      <c r="H836" s="181" t="str">
        <f t="shared" si="133"/>
        <v/>
      </c>
      <c r="I836" s="184">
        <v>0</v>
      </c>
      <c r="J836" s="176">
        <v>3</v>
      </c>
      <c r="K836" s="181">
        <f t="shared" si="138"/>
        <v>0</v>
      </c>
      <c r="L836" s="161"/>
      <c r="M836" s="187">
        <f t="shared" si="134"/>
        <v>0.1095</v>
      </c>
      <c r="N836" s="162">
        <f t="shared" si="135"/>
        <v>0.1943</v>
      </c>
      <c r="O836" s="188">
        <f t="shared" si="136"/>
        <v>4</v>
      </c>
      <c r="P836" s="161"/>
      <c r="Q836" s="192">
        <f t="shared" si="139"/>
        <v>0</v>
      </c>
      <c r="R836" s="174">
        <f t="shared" si="140"/>
        <v>0</v>
      </c>
      <c r="S836" s="174">
        <f t="shared" si="141"/>
        <v>0</v>
      </c>
      <c r="T836" s="175" t="str">
        <f t="shared" si="137"/>
        <v>cha22</v>
      </c>
      <c r="U836" s="193">
        <f t="shared" si="142"/>
        <v>3</v>
      </c>
    </row>
    <row r="837" spans="1:21" s="145" customFormat="1" x14ac:dyDescent="0.2">
      <c r="A837" s="160">
        <v>492</v>
      </c>
      <c r="B837" s="144">
        <v>492281005</v>
      </c>
      <c r="C837" s="161" t="s">
        <v>76</v>
      </c>
      <c r="D837" s="144">
        <v>281</v>
      </c>
      <c r="E837" s="144">
        <v>5</v>
      </c>
      <c r="F837" s="161" t="s">
        <v>568</v>
      </c>
      <c r="G837" s="180" t="str">
        <f t="shared" si="132"/>
        <v/>
      </c>
      <c r="H837" s="181" t="str">
        <f t="shared" si="133"/>
        <v/>
      </c>
      <c r="I837" s="184">
        <v>1</v>
      </c>
      <c r="J837" s="176">
        <v>1</v>
      </c>
      <c r="K837" s="181">
        <f t="shared" si="138"/>
        <v>1</v>
      </c>
      <c r="L837" s="161"/>
      <c r="M837" s="187">
        <f t="shared" si="134"/>
        <v>0.3332</v>
      </c>
      <c r="N837" s="162">
        <f t="shared" si="135"/>
        <v>0.37569999999999998</v>
      </c>
      <c r="O837" s="188">
        <f t="shared" si="136"/>
        <v>7</v>
      </c>
      <c r="P837" s="161"/>
      <c r="Q837" s="192">
        <f t="shared" si="139"/>
        <v>1</v>
      </c>
      <c r="R837" s="174">
        <f t="shared" si="140"/>
        <v>1</v>
      </c>
      <c r="S837" s="174">
        <f t="shared" si="141"/>
        <v>0</v>
      </c>
      <c r="T837" s="175" t="str">
        <f t="shared" si="137"/>
        <v>cha22</v>
      </c>
      <c r="U837" s="193">
        <f t="shared" si="142"/>
        <v>3</v>
      </c>
    </row>
    <row r="838" spans="1:21" s="145" customFormat="1" x14ac:dyDescent="0.2">
      <c r="A838" s="160">
        <v>492</v>
      </c>
      <c r="B838" s="144">
        <v>492281281</v>
      </c>
      <c r="C838" s="161" t="s">
        <v>76</v>
      </c>
      <c r="D838" s="144">
        <v>281</v>
      </c>
      <c r="E838" s="144">
        <v>281</v>
      </c>
      <c r="F838" s="161" t="s">
        <v>847</v>
      </c>
      <c r="G838" s="180" t="str">
        <f t="shared" si="132"/>
        <v>yes</v>
      </c>
      <c r="H838" s="181">
        <f t="shared" si="133"/>
        <v>0.88670000000000004</v>
      </c>
      <c r="I838" s="184">
        <v>305</v>
      </c>
      <c r="J838" s="176">
        <v>364</v>
      </c>
      <c r="K838" s="181">
        <f t="shared" si="138"/>
        <v>0.83789999999999998</v>
      </c>
      <c r="L838" s="161"/>
      <c r="M838" s="187">
        <f t="shared" si="134"/>
        <v>0.82499999999999996</v>
      </c>
      <c r="N838" s="162">
        <f t="shared" si="135"/>
        <v>0.79530000000000001</v>
      </c>
      <c r="O838" s="188">
        <f t="shared" si="136"/>
        <v>12</v>
      </c>
      <c r="P838" s="161"/>
      <c r="Q838" s="192">
        <f t="shared" si="139"/>
        <v>0.88670000000000004</v>
      </c>
      <c r="R838" s="174">
        <f t="shared" si="140"/>
        <v>323</v>
      </c>
      <c r="S838" s="174">
        <f t="shared" si="141"/>
        <v>18</v>
      </c>
      <c r="T838" s="175" t="str">
        <f t="shared" si="137"/>
        <v>cha16</v>
      </c>
      <c r="U838" s="193">
        <f t="shared" si="142"/>
        <v>1</v>
      </c>
    </row>
    <row r="839" spans="1:21" s="145" customFormat="1" x14ac:dyDescent="0.2">
      <c r="A839" s="160">
        <v>493</v>
      </c>
      <c r="B839" s="144">
        <v>493057035</v>
      </c>
      <c r="C839" s="161" t="s">
        <v>1010</v>
      </c>
      <c r="D839" s="144">
        <v>57</v>
      </c>
      <c r="E839" s="144">
        <v>35</v>
      </c>
      <c r="F839" s="161" t="s">
        <v>600</v>
      </c>
      <c r="G839" s="180" t="str">
        <f t="shared" si="132"/>
        <v>yes</v>
      </c>
      <c r="H839" s="181">
        <f t="shared" si="133"/>
        <v>0.89470000000000005</v>
      </c>
      <c r="I839" s="184">
        <v>24</v>
      </c>
      <c r="J839" s="176">
        <v>31</v>
      </c>
      <c r="K839" s="181">
        <f t="shared" si="138"/>
        <v>0.7742</v>
      </c>
      <c r="L839" s="161"/>
      <c r="M839" s="187">
        <f t="shared" si="134"/>
        <v>0.77190000000000003</v>
      </c>
      <c r="N839" s="162">
        <f t="shared" si="135"/>
        <v>0.66790000000000005</v>
      </c>
      <c r="O839" s="188">
        <f t="shared" si="136"/>
        <v>11</v>
      </c>
      <c r="P839" s="161"/>
      <c r="Q839" s="192">
        <f t="shared" si="139"/>
        <v>0.89470000000000005</v>
      </c>
      <c r="R839" s="174">
        <f t="shared" si="140"/>
        <v>28</v>
      </c>
      <c r="S839" s="174">
        <f t="shared" si="141"/>
        <v>4</v>
      </c>
      <c r="T839" s="175" t="str">
        <f t="shared" si="137"/>
        <v>cha16</v>
      </c>
      <c r="U839" s="193">
        <f t="shared" si="142"/>
        <v>1</v>
      </c>
    </row>
    <row r="840" spans="1:21" s="145" customFormat="1" x14ac:dyDescent="0.2">
      <c r="A840" s="160">
        <v>493</v>
      </c>
      <c r="B840" s="144">
        <v>493057057</v>
      </c>
      <c r="C840" s="161" t="s">
        <v>1010</v>
      </c>
      <c r="D840" s="144">
        <v>57</v>
      </c>
      <c r="E840" s="144">
        <v>57</v>
      </c>
      <c r="F840" s="161" t="s">
        <v>623</v>
      </c>
      <c r="G840" s="180" t="str">
        <f t="shared" si="132"/>
        <v>yes</v>
      </c>
      <c r="H840" s="181">
        <f t="shared" si="133"/>
        <v>0.94369999999999998</v>
      </c>
      <c r="I840" s="184">
        <v>75</v>
      </c>
      <c r="J840" s="176">
        <v>109</v>
      </c>
      <c r="K840" s="181">
        <f t="shared" si="138"/>
        <v>0.68810000000000004</v>
      </c>
      <c r="L840" s="161"/>
      <c r="M840" s="187">
        <f t="shared" si="134"/>
        <v>0.84240000000000004</v>
      </c>
      <c r="N840" s="162">
        <f t="shared" si="135"/>
        <v>0.72060000000000002</v>
      </c>
      <c r="O840" s="188">
        <f t="shared" si="136"/>
        <v>12</v>
      </c>
      <c r="P840" s="161"/>
      <c r="Q840" s="192">
        <f t="shared" si="139"/>
        <v>0.94369999999999998</v>
      </c>
      <c r="R840" s="174">
        <f t="shared" si="140"/>
        <v>103</v>
      </c>
      <c r="S840" s="174">
        <f t="shared" si="141"/>
        <v>28</v>
      </c>
      <c r="T840" s="175" t="str">
        <f t="shared" si="137"/>
        <v>cha16</v>
      </c>
      <c r="U840" s="193">
        <f t="shared" si="142"/>
        <v>1</v>
      </c>
    </row>
    <row r="841" spans="1:21" s="145" customFormat="1" x14ac:dyDescent="0.2">
      <c r="A841" s="160">
        <v>493</v>
      </c>
      <c r="B841" s="144">
        <v>493057093</v>
      </c>
      <c r="C841" s="161" t="s">
        <v>1010</v>
      </c>
      <c r="D841" s="144">
        <v>57</v>
      </c>
      <c r="E841" s="144">
        <v>93</v>
      </c>
      <c r="F841" s="161" t="s">
        <v>659</v>
      </c>
      <c r="G841" s="180" t="str">
        <f t="shared" si="132"/>
        <v>yes</v>
      </c>
      <c r="H841" s="181">
        <f t="shared" si="133"/>
        <v>0.84209999999999996</v>
      </c>
      <c r="I841" s="184">
        <v>16</v>
      </c>
      <c r="J841" s="176">
        <v>24</v>
      </c>
      <c r="K841" s="181">
        <f t="shared" si="138"/>
        <v>0.66669999999999996</v>
      </c>
      <c r="L841" s="161"/>
      <c r="M841" s="187">
        <f t="shared" si="134"/>
        <v>0.77800000000000002</v>
      </c>
      <c r="N841" s="162">
        <f t="shared" si="135"/>
        <v>0.63639999999999997</v>
      </c>
      <c r="O841" s="188">
        <f t="shared" si="136"/>
        <v>11</v>
      </c>
      <c r="P841" s="161"/>
      <c r="Q841" s="192">
        <f t="shared" si="139"/>
        <v>0.84209999999999996</v>
      </c>
      <c r="R841" s="174">
        <f t="shared" si="140"/>
        <v>20</v>
      </c>
      <c r="S841" s="174">
        <f t="shared" si="141"/>
        <v>4</v>
      </c>
      <c r="T841" s="175" t="str">
        <f t="shared" si="137"/>
        <v>cha16</v>
      </c>
      <c r="U841" s="193">
        <f t="shared" si="142"/>
        <v>1</v>
      </c>
    </row>
    <row r="842" spans="1:21" s="145" customFormat="1" x14ac:dyDescent="0.2">
      <c r="A842" s="160">
        <v>493</v>
      </c>
      <c r="B842" s="144">
        <v>493057160</v>
      </c>
      <c r="C842" s="161" t="s">
        <v>1010</v>
      </c>
      <c r="D842" s="144">
        <v>57</v>
      </c>
      <c r="E842" s="144">
        <v>160</v>
      </c>
      <c r="F842" s="161" t="s">
        <v>726</v>
      </c>
      <c r="G842" s="180" t="str">
        <f t="shared" ref="G842:G905" si="143">IFERROR(IF(VLOOKUP($B842,ecodis_cha_16,1)=$B842,"yes",""),"")</f>
        <v/>
      </c>
      <c r="H842" s="181" t="str">
        <f t="shared" ref="H842:H905" si="144">IFERROR(IF($G842="yes",ROUND(VLOOKUP($B842,ecodis_cha_16,20),4),""),"")</f>
        <v/>
      </c>
      <c r="I842" s="184">
        <v>2</v>
      </c>
      <c r="J842" s="176">
        <v>2</v>
      </c>
      <c r="K842" s="181">
        <f t="shared" si="138"/>
        <v>1</v>
      </c>
      <c r="L842" s="161"/>
      <c r="M842" s="187">
        <f t="shared" ref="M842:M905" si="145">IFERROR(ROUND(VLOOKUP($E842,ecodis_distr_all,5),4),0)</f>
        <v>0.69840000000000002</v>
      </c>
      <c r="N842" s="162">
        <f t="shared" ref="N842:N905" si="146">IFERROR(ROUND(VLOOKUP($E842,ecodis_distr_all,8),4),0)</f>
        <v>0.65439999999999998</v>
      </c>
      <c r="O842" s="188">
        <f t="shared" ref="O842:O905" si="147">VLOOKUP($E842,lowinc_bysend,4)</f>
        <v>11</v>
      </c>
      <c r="P842" s="161"/>
      <c r="Q842" s="192">
        <f t="shared" si="139"/>
        <v>1</v>
      </c>
      <c r="R842" s="174">
        <f t="shared" si="140"/>
        <v>2</v>
      </c>
      <c r="S842" s="174">
        <f t="shared" si="141"/>
        <v>0</v>
      </c>
      <c r="T842" s="175" t="str">
        <f t="shared" ref="T842:T905" si="148">IF($Q842=$H842,"cha16",IF($Q842=$K842,"cha22",IF($Q842=$M842,"dist16",IF(Q842=$N842,"dist22",0))))</f>
        <v>cha22</v>
      </c>
      <c r="U842" s="193">
        <f t="shared" si="142"/>
        <v>2</v>
      </c>
    </row>
    <row r="843" spans="1:21" s="145" customFormat="1" x14ac:dyDescent="0.2">
      <c r="A843" s="160">
        <v>493</v>
      </c>
      <c r="B843" s="144">
        <v>493057163</v>
      </c>
      <c r="C843" s="161" t="s">
        <v>1010</v>
      </c>
      <c r="D843" s="144">
        <v>57</v>
      </c>
      <c r="E843" s="144">
        <v>163</v>
      </c>
      <c r="F843" s="161" t="s">
        <v>729</v>
      </c>
      <c r="G843" s="180" t="str">
        <f t="shared" si="143"/>
        <v>yes</v>
      </c>
      <c r="H843" s="181">
        <f t="shared" si="144"/>
        <v>0.96</v>
      </c>
      <c r="I843" s="184">
        <v>5</v>
      </c>
      <c r="J843" s="176">
        <v>12</v>
      </c>
      <c r="K843" s="181">
        <f t="shared" ref="K843:K906" si="149">ROUND(I843/J843,4)</f>
        <v>0.41670000000000001</v>
      </c>
      <c r="L843" s="161"/>
      <c r="M843" s="187">
        <f t="shared" si="145"/>
        <v>0.80389999999999995</v>
      </c>
      <c r="N843" s="162">
        <f t="shared" si="146"/>
        <v>0.68</v>
      </c>
      <c r="O843" s="188">
        <f t="shared" si="147"/>
        <v>12</v>
      </c>
      <c r="P843" s="161"/>
      <c r="Q843" s="192">
        <f t="shared" ref="Q843:Q906" si="150">(IF($G843="yes",MAX($H843,$K843),IF($O843&gt;=9,MAX($K843,$M843,$N843),$K843)))</f>
        <v>0.96</v>
      </c>
      <c r="R843" s="174">
        <f t="shared" ref="R843:R906" si="151">ROUND($J843*$Q843,0)</f>
        <v>12</v>
      </c>
      <c r="S843" s="174">
        <f t="shared" ref="S843:S906" si="152">MAX($R843-$I843,0)</f>
        <v>7</v>
      </c>
      <c r="T843" s="175" t="str">
        <f t="shared" si="148"/>
        <v>cha16</v>
      </c>
      <c r="U843" s="193">
        <f t="shared" ref="U843:U906" si="153">IF($G843="yes",1,IF($O843&gt;=9,2,3))</f>
        <v>1</v>
      </c>
    </row>
    <row r="844" spans="1:21" s="145" customFormat="1" x14ac:dyDescent="0.2">
      <c r="A844" s="160">
        <v>493</v>
      </c>
      <c r="B844" s="144">
        <v>493057165</v>
      </c>
      <c r="C844" s="161" t="s">
        <v>1010</v>
      </c>
      <c r="D844" s="144">
        <v>57</v>
      </c>
      <c r="E844" s="144">
        <v>165</v>
      </c>
      <c r="F844" s="161" t="s">
        <v>731</v>
      </c>
      <c r="G844" s="180" t="str">
        <f t="shared" si="143"/>
        <v>yes</v>
      </c>
      <c r="H844" s="181">
        <f t="shared" si="144"/>
        <v>0.55559999999999998</v>
      </c>
      <c r="I844" s="184">
        <v>2</v>
      </c>
      <c r="J844" s="176">
        <v>6</v>
      </c>
      <c r="K844" s="181">
        <f t="shared" si="149"/>
        <v>0.33329999999999999</v>
      </c>
      <c r="L844" s="161"/>
      <c r="M844" s="187">
        <f t="shared" si="145"/>
        <v>0.59970000000000001</v>
      </c>
      <c r="N844" s="162">
        <f t="shared" si="146"/>
        <v>0.53300000000000003</v>
      </c>
      <c r="O844" s="188">
        <f t="shared" si="147"/>
        <v>10</v>
      </c>
      <c r="P844" s="161"/>
      <c r="Q844" s="192">
        <f t="shared" si="150"/>
        <v>0.55559999999999998</v>
      </c>
      <c r="R844" s="174">
        <f t="shared" si="151"/>
        <v>3</v>
      </c>
      <c r="S844" s="174">
        <f t="shared" si="152"/>
        <v>1</v>
      </c>
      <c r="T844" s="175" t="str">
        <f t="shared" si="148"/>
        <v>cha16</v>
      </c>
      <c r="U844" s="193">
        <f t="shared" si="153"/>
        <v>1</v>
      </c>
    </row>
    <row r="845" spans="1:21" s="145" customFormat="1" x14ac:dyDescent="0.2">
      <c r="A845" s="160">
        <v>493</v>
      </c>
      <c r="B845" s="144">
        <v>493057176</v>
      </c>
      <c r="C845" s="161" t="s">
        <v>1010</v>
      </c>
      <c r="D845" s="144">
        <v>57</v>
      </c>
      <c r="E845" s="144">
        <v>176</v>
      </c>
      <c r="F845" s="161" t="s">
        <v>742</v>
      </c>
      <c r="G845" s="180" t="str">
        <f t="shared" si="143"/>
        <v>yes</v>
      </c>
      <c r="H845" s="181">
        <f t="shared" si="144"/>
        <v>0.66669999999999996</v>
      </c>
      <c r="I845" s="184">
        <v>1</v>
      </c>
      <c r="J845" s="176">
        <v>2</v>
      </c>
      <c r="K845" s="181">
        <f t="shared" si="149"/>
        <v>0.5</v>
      </c>
      <c r="L845" s="161"/>
      <c r="M845" s="187">
        <f t="shared" si="145"/>
        <v>0.37640000000000001</v>
      </c>
      <c r="N845" s="162">
        <f t="shared" si="146"/>
        <v>0.37040000000000001</v>
      </c>
      <c r="O845" s="188">
        <f t="shared" si="147"/>
        <v>7</v>
      </c>
      <c r="P845" s="161"/>
      <c r="Q845" s="192">
        <f t="shared" si="150"/>
        <v>0.66669999999999996</v>
      </c>
      <c r="R845" s="174">
        <f t="shared" si="151"/>
        <v>1</v>
      </c>
      <c r="S845" s="174">
        <f t="shared" si="152"/>
        <v>0</v>
      </c>
      <c r="T845" s="175" t="str">
        <f t="shared" si="148"/>
        <v>cha16</v>
      </c>
      <c r="U845" s="193">
        <f t="shared" si="153"/>
        <v>1</v>
      </c>
    </row>
    <row r="846" spans="1:21" s="145" customFormat="1" x14ac:dyDescent="0.2">
      <c r="A846" s="160">
        <v>493</v>
      </c>
      <c r="B846" s="144">
        <v>493057229</v>
      </c>
      <c r="C846" s="161" t="s">
        <v>1010</v>
      </c>
      <c r="D846" s="144">
        <v>57</v>
      </c>
      <c r="E846" s="144">
        <v>229</v>
      </c>
      <c r="F846" s="161" t="s">
        <v>795</v>
      </c>
      <c r="G846" s="180" t="str">
        <f t="shared" si="143"/>
        <v/>
      </c>
      <c r="H846" s="181" t="str">
        <f t="shared" si="144"/>
        <v/>
      </c>
      <c r="I846" s="184">
        <v>2</v>
      </c>
      <c r="J846" s="176">
        <v>2</v>
      </c>
      <c r="K846" s="181">
        <f t="shared" si="149"/>
        <v>1</v>
      </c>
      <c r="L846" s="161"/>
      <c r="M846" s="187">
        <f t="shared" si="145"/>
        <v>0.371</v>
      </c>
      <c r="N846" s="162">
        <f t="shared" si="146"/>
        <v>0.40410000000000001</v>
      </c>
      <c r="O846" s="188">
        <f t="shared" si="147"/>
        <v>7</v>
      </c>
      <c r="P846" s="161"/>
      <c r="Q846" s="192">
        <f t="shared" si="150"/>
        <v>1</v>
      </c>
      <c r="R846" s="174">
        <f t="shared" si="151"/>
        <v>2</v>
      </c>
      <c r="S846" s="174">
        <f t="shared" si="152"/>
        <v>0</v>
      </c>
      <c r="T846" s="175" t="str">
        <f t="shared" si="148"/>
        <v>cha22</v>
      </c>
      <c r="U846" s="193">
        <f t="shared" si="153"/>
        <v>3</v>
      </c>
    </row>
    <row r="847" spans="1:21" s="145" customFormat="1" x14ac:dyDescent="0.2">
      <c r="A847" s="160">
        <v>493</v>
      </c>
      <c r="B847" s="144">
        <v>493057244</v>
      </c>
      <c r="C847" s="161" t="s">
        <v>1010</v>
      </c>
      <c r="D847" s="144">
        <v>57</v>
      </c>
      <c r="E847" s="144">
        <v>244</v>
      </c>
      <c r="F847" s="161" t="s">
        <v>810</v>
      </c>
      <c r="G847" s="180" t="str">
        <f t="shared" si="143"/>
        <v>yes</v>
      </c>
      <c r="H847" s="181">
        <f t="shared" si="144"/>
        <v>1</v>
      </c>
      <c r="I847" s="184">
        <v>0</v>
      </c>
      <c r="J847" s="176">
        <v>2</v>
      </c>
      <c r="K847" s="181">
        <f t="shared" si="149"/>
        <v>0</v>
      </c>
      <c r="L847" s="161"/>
      <c r="M847" s="187">
        <f t="shared" si="145"/>
        <v>0.53569999999999995</v>
      </c>
      <c r="N847" s="162">
        <f t="shared" si="146"/>
        <v>0.53939999999999999</v>
      </c>
      <c r="O847" s="188">
        <f t="shared" si="147"/>
        <v>10</v>
      </c>
      <c r="P847" s="161"/>
      <c r="Q847" s="192">
        <f t="shared" si="150"/>
        <v>1</v>
      </c>
      <c r="R847" s="174">
        <f t="shared" si="151"/>
        <v>2</v>
      </c>
      <c r="S847" s="174">
        <f t="shared" si="152"/>
        <v>2</v>
      </c>
      <c r="T847" s="175" t="str">
        <f t="shared" si="148"/>
        <v>cha16</v>
      </c>
      <c r="U847" s="193">
        <f t="shared" si="153"/>
        <v>1</v>
      </c>
    </row>
    <row r="848" spans="1:21" s="145" customFormat="1" x14ac:dyDescent="0.2">
      <c r="A848" s="160">
        <v>493</v>
      </c>
      <c r="B848" s="144">
        <v>493057248</v>
      </c>
      <c r="C848" s="161" t="s">
        <v>1010</v>
      </c>
      <c r="D848" s="144">
        <v>57</v>
      </c>
      <c r="E848" s="144">
        <v>248</v>
      </c>
      <c r="F848" s="161" t="s">
        <v>814</v>
      </c>
      <c r="G848" s="180" t="str">
        <f t="shared" si="143"/>
        <v>yes</v>
      </c>
      <c r="H848" s="181">
        <f t="shared" si="144"/>
        <v>0.92859999999999998</v>
      </c>
      <c r="I848" s="184">
        <v>15</v>
      </c>
      <c r="J848" s="176">
        <v>23</v>
      </c>
      <c r="K848" s="181">
        <f t="shared" si="149"/>
        <v>0.6522</v>
      </c>
      <c r="L848" s="161"/>
      <c r="M848" s="187">
        <f t="shared" si="145"/>
        <v>0.78469999999999995</v>
      </c>
      <c r="N848" s="162">
        <f t="shared" si="146"/>
        <v>0.58950000000000002</v>
      </c>
      <c r="O848" s="188">
        <f t="shared" si="147"/>
        <v>12</v>
      </c>
      <c r="P848" s="161"/>
      <c r="Q848" s="192">
        <f t="shared" si="150"/>
        <v>0.92859999999999998</v>
      </c>
      <c r="R848" s="174">
        <f t="shared" si="151"/>
        <v>21</v>
      </c>
      <c r="S848" s="174">
        <f t="shared" si="152"/>
        <v>6</v>
      </c>
      <c r="T848" s="175" t="str">
        <f t="shared" si="148"/>
        <v>cha16</v>
      </c>
      <c r="U848" s="193">
        <f t="shared" si="153"/>
        <v>1</v>
      </c>
    </row>
    <row r="849" spans="1:21" s="145" customFormat="1" x14ac:dyDescent="0.2">
      <c r="A849" s="160">
        <v>493</v>
      </c>
      <c r="B849" s="144">
        <v>493057262</v>
      </c>
      <c r="C849" s="161" t="s">
        <v>1010</v>
      </c>
      <c r="D849" s="144">
        <v>57</v>
      </c>
      <c r="E849" s="144">
        <v>262</v>
      </c>
      <c r="F849" s="161" t="s">
        <v>828</v>
      </c>
      <c r="G849" s="180" t="str">
        <f t="shared" si="143"/>
        <v>yes</v>
      </c>
      <c r="H849" s="181">
        <f t="shared" si="144"/>
        <v>1</v>
      </c>
      <c r="I849" s="184">
        <v>1</v>
      </c>
      <c r="J849" s="176">
        <v>3</v>
      </c>
      <c r="K849" s="181">
        <f t="shared" si="149"/>
        <v>0.33329999999999999</v>
      </c>
      <c r="L849" s="161"/>
      <c r="M849" s="187">
        <f t="shared" si="145"/>
        <v>0.32079999999999997</v>
      </c>
      <c r="N849" s="162">
        <f t="shared" si="146"/>
        <v>0.38129999999999997</v>
      </c>
      <c r="O849" s="188">
        <f t="shared" si="147"/>
        <v>7</v>
      </c>
      <c r="P849" s="161"/>
      <c r="Q849" s="192">
        <f t="shared" si="150"/>
        <v>1</v>
      </c>
      <c r="R849" s="174">
        <f t="shared" si="151"/>
        <v>3</v>
      </c>
      <c r="S849" s="174">
        <f t="shared" si="152"/>
        <v>2</v>
      </c>
      <c r="T849" s="175" t="str">
        <f t="shared" si="148"/>
        <v>cha16</v>
      </c>
      <c r="U849" s="193">
        <f t="shared" si="153"/>
        <v>1</v>
      </c>
    </row>
    <row r="850" spans="1:21" s="145" customFormat="1" x14ac:dyDescent="0.2">
      <c r="A850" s="160">
        <v>493</v>
      </c>
      <c r="B850" s="144">
        <v>493057274</v>
      </c>
      <c r="C850" s="161" t="s">
        <v>1010</v>
      </c>
      <c r="D850" s="144">
        <v>57</v>
      </c>
      <c r="E850" s="144">
        <v>274</v>
      </c>
      <c r="F850" s="161" t="s">
        <v>840</v>
      </c>
      <c r="G850" s="180" t="str">
        <f t="shared" si="143"/>
        <v>yes</v>
      </c>
      <c r="H850" s="181">
        <f t="shared" si="144"/>
        <v>1</v>
      </c>
      <c r="I850" s="184">
        <v>2</v>
      </c>
      <c r="J850" s="176">
        <v>3</v>
      </c>
      <c r="K850" s="181">
        <f t="shared" si="149"/>
        <v>0.66669999999999996</v>
      </c>
      <c r="L850" s="161"/>
      <c r="M850" s="187">
        <f t="shared" si="145"/>
        <v>0.66510000000000002</v>
      </c>
      <c r="N850" s="162">
        <f t="shared" si="146"/>
        <v>0.48820000000000002</v>
      </c>
      <c r="O850" s="188">
        <f t="shared" si="147"/>
        <v>10</v>
      </c>
      <c r="P850" s="161"/>
      <c r="Q850" s="192">
        <f t="shared" si="150"/>
        <v>1</v>
      </c>
      <c r="R850" s="174">
        <f t="shared" si="151"/>
        <v>3</v>
      </c>
      <c r="S850" s="174">
        <f t="shared" si="152"/>
        <v>1</v>
      </c>
      <c r="T850" s="175" t="str">
        <f t="shared" si="148"/>
        <v>cha16</v>
      </c>
      <c r="U850" s="193">
        <f t="shared" si="153"/>
        <v>1</v>
      </c>
    </row>
    <row r="851" spans="1:21" s="145" customFormat="1" x14ac:dyDescent="0.2">
      <c r="A851" s="160">
        <v>493</v>
      </c>
      <c r="B851" s="144">
        <v>493057346</v>
      </c>
      <c r="C851" s="161" t="s">
        <v>1010</v>
      </c>
      <c r="D851" s="144">
        <v>57</v>
      </c>
      <c r="E851" s="144">
        <v>346</v>
      </c>
      <c r="F851" s="161" t="s">
        <v>912</v>
      </c>
      <c r="G851" s="180" t="str">
        <f t="shared" si="143"/>
        <v>yes</v>
      </c>
      <c r="H851" s="181">
        <f t="shared" si="144"/>
        <v>1</v>
      </c>
      <c r="I851" s="184">
        <v>2</v>
      </c>
      <c r="J851" s="176">
        <v>2</v>
      </c>
      <c r="K851" s="181">
        <f t="shared" si="149"/>
        <v>1</v>
      </c>
      <c r="L851" s="161"/>
      <c r="M851" s="187">
        <f t="shared" si="145"/>
        <v>0.27700000000000002</v>
      </c>
      <c r="N851" s="162">
        <f t="shared" si="146"/>
        <v>0.35339999999999999</v>
      </c>
      <c r="O851" s="188">
        <f t="shared" si="147"/>
        <v>6</v>
      </c>
      <c r="P851" s="161"/>
      <c r="Q851" s="192">
        <f t="shared" si="150"/>
        <v>1</v>
      </c>
      <c r="R851" s="174">
        <f t="shared" si="151"/>
        <v>2</v>
      </c>
      <c r="S851" s="174">
        <f t="shared" si="152"/>
        <v>0</v>
      </c>
      <c r="T851" s="175" t="str">
        <f t="shared" si="148"/>
        <v>cha16</v>
      </c>
      <c r="U851" s="193">
        <f t="shared" si="153"/>
        <v>1</v>
      </c>
    </row>
    <row r="852" spans="1:21" s="145" customFormat="1" x14ac:dyDescent="0.2">
      <c r="A852" s="160">
        <v>494</v>
      </c>
      <c r="B852" s="144">
        <v>494093031</v>
      </c>
      <c r="C852" s="161" t="s">
        <v>78</v>
      </c>
      <c r="D852" s="144">
        <v>93</v>
      </c>
      <c r="E852" s="144">
        <v>31</v>
      </c>
      <c r="F852" s="161" t="s">
        <v>596</v>
      </c>
      <c r="G852" s="180" t="str">
        <f t="shared" si="143"/>
        <v/>
      </c>
      <c r="H852" s="181" t="str">
        <f t="shared" si="144"/>
        <v/>
      </c>
      <c r="I852" s="184">
        <v>0</v>
      </c>
      <c r="J852" s="176">
        <v>1</v>
      </c>
      <c r="K852" s="181">
        <f t="shared" si="149"/>
        <v>0</v>
      </c>
      <c r="L852" s="161"/>
      <c r="M852" s="187">
        <f t="shared" si="145"/>
        <v>0.2155</v>
      </c>
      <c r="N852" s="162">
        <f t="shared" si="146"/>
        <v>0.2288</v>
      </c>
      <c r="O852" s="188">
        <f t="shared" si="147"/>
        <v>4</v>
      </c>
      <c r="P852" s="161"/>
      <c r="Q852" s="192">
        <f t="shared" si="150"/>
        <v>0</v>
      </c>
      <c r="R852" s="174">
        <f t="shared" si="151"/>
        <v>0</v>
      </c>
      <c r="S852" s="174">
        <f t="shared" si="152"/>
        <v>0</v>
      </c>
      <c r="T852" s="175" t="str">
        <f t="shared" si="148"/>
        <v>cha22</v>
      </c>
      <c r="U852" s="193">
        <f t="shared" si="153"/>
        <v>3</v>
      </c>
    </row>
    <row r="853" spans="1:21" s="145" customFormat="1" x14ac:dyDescent="0.2">
      <c r="A853" s="160">
        <v>494</v>
      </c>
      <c r="B853" s="144">
        <v>494093035</v>
      </c>
      <c r="C853" s="161" t="s">
        <v>78</v>
      </c>
      <c r="D853" s="144">
        <v>93</v>
      </c>
      <c r="E853" s="144">
        <v>35</v>
      </c>
      <c r="F853" s="161" t="s">
        <v>600</v>
      </c>
      <c r="G853" s="180" t="str">
        <f t="shared" si="143"/>
        <v>yes</v>
      </c>
      <c r="H853" s="181">
        <f t="shared" si="144"/>
        <v>0.77780000000000005</v>
      </c>
      <c r="I853" s="184">
        <v>3</v>
      </c>
      <c r="J853" s="176">
        <v>5</v>
      </c>
      <c r="K853" s="181">
        <f t="shared" si="149"/>
        <v>0.6</v>
      </c>
      <c r="L853" s="161"/>
      <c r="M853" s="187">
        <f t="shared" si="145"/>
        <v>0.77190000000000003</v>
      </c>
      <c r="N853" s="162">
        <f t="shared" si="146"/>
        <v>0.66790000000000005</v>
      </c>
      <c r="O853" s="188">
        <f t="shared" si="147"/>
        <v>11</v>
      </c>
      <c r="P853" s="161"/>
      <c r="Q853" s="192">
        <f t="shared" si="150"/>
        <v>0.77780000000000005</v>
      </c>
      <c r="R853" s="174">
        <f t="shared" si="151"/>
        <v>4</v>
      </c>
      <c r="S853" s="174">
        <f t="shared" si="152"/>
        <v>1</v>
      </c>
      <c r="T853" s="175" t="str">
        <f t="shared" si="148"/>
        <v>cha16</v>
      </c>
      <c r="U853" s="193">
        <f t="shared" si="153"/>
        <v>1</v>
      </c>
    </row>
    <row r="854" spans="1:21" s="145" customFormat="1" x14ac:dyDescent="0.2">
      <c r="A854" s="160">
        <v>494</v>
      </c>
      <c r="B854" s="144">
        <v>494093049</v>
      </c>
      <c r="C854" s="161" t="s">
        <v>78</v>
      </c>
      <c r="D854" s="144">
        <v>93</v>
      </c>
      <c r="E854" s="144">
        <v>49</v>
      </c>
      <c r="F854" s="161" t="s">
        <v>614</v>
      </c>
      <c r="G854" s="180" t="str">
        <f t="shared" si="143"/>
        <v/>
      </c>
      <c r="H854" s="181" t="str">
        <f t="shared" si="144"/>
        <v/>
      </c>
      <c r="I854" s="184">
        <v>2</v>
      </c>
      <c r="J854" s="176">
        <v>2</v>
      </c>
      <c r="K854" s="181">
        <f t="shared" si="149"/>
        <v>1</v>
      </c>
      <c r="L854" s="161"/>
      <c r="M854" s="187">
        <f t="shared" si="145"/>
        <v>0.46279999999999999</v>
      </c>
      <c r="N854" s="162">
        <f t="shared" si="146"/>
        <v>0.35880000000000001</v>
      </c>
      <c r="O854" s="188">
        <f t="shared" si="147"/>
        <v>8</v>
      </c>
      <c r="P854" s="161"/>
      <c r="Q854" s="192">
        <f t="shared" si="150"/>
        <v>1</v>
      </c>
      <c r="R854" s="174">
        <f t="shared" si="151"/>
        <v>2</v>
      </c>
      <c r="S854" s="174">
        <f t="shared" si="152"/>
        <v>0</v>
      </c>
      <c r="T854" s="175" t="str">
        <f t="shared" si="148"/>
        <v>cha22</v>
      </c>
      <c r="U854" s="193">
        <f t="shared" si="153"/>
        <v>3</v>
      </c>
    </row>
    <row r="855" spans="1:21" s="145" customFormat="1" x14ac:dyDescent="0.2">
      <c r="A855" s="160">
        <v>494</v>
      </c>
      <c r="B855" s="144">
        <v>494093056</v>
      </c>
      <c r="C855" s="161" t="s">
        <v>78</v>
      </c>
      <c r="D855" s="144">
        <v>93</v>
      </c>
      <c r="E855" s="144">
        <v>56</v>
      </c>
      <c r="F855" s="161" t="s">
        <v>622</v>
      </c>
      <c r="G855" s="180" t="str">
        <f t="shared" si="143"/>
        <v>yes</v>
      </c>
      <c r="H855" s="181">
        <f t="shared" si="144"/>
        <v>1</v>
      </c>
      <c r="I855" s="184">
        <v>0</v>
      </c>
      <c r="J855" s="176">
        <v>1</v>
      </c>
      <c r="K855" s="181">
        <f t="shared" si="149"/>
        <v>0</v>
      </c>
      <c r="L855" s="161"/>
      <c r="M855" s="187">
        <f t="shared" si="145"/>
        <v>0.1212</v>
      </c>
      <c r="N855" s="162">
        <f t="shared" si="146"/>
        <v>0.16259999999999999</v>
      </c>
      <c r="O855" s="188">
        <f t="shared" si="147"/>
        <v>3</v>
      </c>
      <c r="P855" s="161"/>
      <c r="Q855" s="192">
        <f t="shared" si="150"/>
        <v>1</v>
      </c>
      <c r="R855" s="174">
        <f t="shared" si="151"/>
        <v>1</v>
      </c>
      <c r="S855" s="174">
        <f t="shared" si="152"/>
        <v>1</v>
      </c>
      <c r="T855" s="175" t="str">
        <f t="shared" si="148"/>
        <v>cha16</v>
      </c>
      <c r="U855" s="193">
        <f t="shared" si="153"/>
        <v>1</v>
      </c>
    </row>
    <row r="856" spans="1:21" s="145" customFormat="1" x14ac:dyDescent="0.2">
      <c r="A856" s="160">
        <v>494</v>
      </c>
      <c r="B856" s="144">
        <v>494093057</v>
      </c>
      <c r="C856" s="161" t="s">
        <v>78</v>
      </c>
      <c r="D856" s="144">
        <v>93</v>
      </c>
      <c r="E856" s="144">
        <v>57</v>
      </c>
      <c r="F856" s="161" t="s">
        <v>623</v>
      </c>
      <c r="G856" s="180" t="str">
        <f t="shared" si="143"/>
        <v>yes</v>
      </c>
      <c r="H856" s="181">
        <f t="shared" si="144"/>
        <v>0.64859999999999995</v>
      </c>
      <c r="I856" s="184">
        <v>40</v>
      </c>
      <c r="J856" s="176">
        <v>77</v>
      </c>
      <c r="K856" s="181">
        <f t="shared" si="149"/>
        <v>0.51949999999999996</v>
      </c>
      <c r="L856" s="161"/>
      <c r="M856" s="187">
        <f t="shared" si="145"/>
        <v>0.84240000000000004</v>
      </c>
      <c r="N856" s="162">
        <f t="shared" si="146"/>
        <v>0.72060000000000002</v>
      </c>
      <c r="O856" s="188">
        <f t="shared" si="147"/>
        <v>12</v>
      </c>
      <c r="P856" s="161"/>
      <c r="Q856" s="192">
        <f t="shared" si="150"/>
        <v>0.64859999999999995</v>
      </c>
      <c r="R856" s="174">
        <f t="shared" si="151"/>
        <v>50</v>
      </c>
      <c r="S856" s="174">
        <f t="shared" si="152"/>
        <v>10</v>
      </c>
      <c r="T856" s="175" t="str">
        <f t="shared" si="148"/>
        <v>cha16</v>
      </c>
      <c r="U856" s="193">
        <f t="shared" si="153"/>
        <v>1</v>
      </c>
    </row>
    <row r="857" spans="1:21" s="145" customFormat="1" x14ac:dyDescent="0.2">
      <c r="A857" s="160">
        <v>494</v>
      </c>
      <c r="B857" s="144">
        <v>494093071</v>
      </c>
      <c r="C857" s="161" t="s">
        <v>78</v>
      </c>
      <c r="D857" s="144">
        <v>93</v>
      </c>
      <c r="E857" s="144">
        <v>71</v>
      </c>
      <c r="F857" s="161" t="s">
        <v>637</v>
      </c>
      <c r="G857" s="180" t="str">
        <f t="shared" si="143"/>
        <v/>
      </c>
      <c r="H857" s="181" t="str">
        <f t="shared" si="144"/>
        <v/>
      </c>
      <c r="I857" s="184">
        <v>0</v>
      </c>
      <c r="J857" s="176">
        <v>2</v>
      </c>
      <c r="K857" s="181">
        <f t="shared" si="149"/>
        <v>0</v>
      </c>
      <c r="L857" s="161"/>
      <c r="M857" s="187">
        <f t="shared" si="145"/>
        <v>0.21010000000000001</v>
      </c>
      <c r="N857" s="162">
        <f t="shared" si="146"/>
        <v>0.21870000000000001</v>
      </c>
      <c r="O857" s="188">
        <f t="shared" si="147"/>
        <v>4</v>
      </c>
      <c r="P857" s="161"/>
      <c r="Q857" s="192">
        <f t="shared" si="150"/>
        <v>0</v>
      </c>
      <c r="R857" s="174">
        <f t="shared" si="151"/>
        <v>0</v>
      </c>
      <c r="S857" s="174">
        <f t="shared" si="152"/>
        <v>0</v>
      </c>
      <c r="T857" s="175" t="str">
        <f t="shared" si="148"/>
        <v>cha22</v>
      </c>
      <c r="U857" s="193">
        <f t="shared" si="153"/>
        <v>3</v>
      </c>
    </row>
    <row r="858" spans="1:21" s="145" customFormat="1" x14ac:dyDescent="0.2">
      <c r="A858" s="160">
        <v>494</v>
      </c>
      <c r="B858" s="144">
        <v>494093093</v>
      </c>
      <c r="C858" s="161" t="s">
        <v>78</v>
      </c>
      <c r="D858" s="144">
        <v>93</v>
      </c>
      <c r="E858" s="144">
        <v>93</v>
      </c>
      <c r="F858" s="161" t="s">
        <v>659</v>
      </c>
      <c r="G858" s="180" t="str">
        <f t="shared" si="143"/>
        <v>yes</v>
      </c>
      <c r="H858" s="181">
        <f t="shared" si="144"/>
        <v>0.70630000000000004</v>
      </c>
      <c r="I858" s="184">
        <v>134</v>
      </c>
      <c r="J858" s="176">
        <v>308</v>
      </c>
      <c r="K858" s="181">
        <f t="shared" si="149"/>
        <v>0.43509999999999999</v>
      </c>
      <c r="L858" s="161"/>
      <c r="M858" s="187">
        <f t="shared" si="145"/>
        <v>0.77800000000000002</v>
      </c>
      <c r="N858" s="162">
        <f t="shared" si="146"/>
        <v>0.63639999999999997</v>
      </c>
      <c r="O858" s="188">
        <f t="shared" si="147"/>
        <v>11</v>
      </c>
      <c r="P858" s="161"/>
      <c r="Q858" s="192">
        <f t="shared" si="150"/>
        <v>0.70630000000000004</v>
      </c>
      <c r="R858" s="174">
        <f t="shared" si="151"/>
        <v>218</v>
      </c>
      <c r="S858" s="174">
        <f t="shared" si="152"/>
        <v>84</v>
      </c>
      <c r="T858" s="175" t="str">
        <f t="shared" si="148"/>
        <v>cha16</v>
      </c>
      <c r="U858" s="193">
        <f t="shared" si="153"/>
        <v>1</v>
      </c>
    </row>
    <row r="859" spans="1:21" s="145" customFormat="1" x14ac:dyDescent="0.2">
      <c r="A859" s="160">
        <v>494</v>
      </c>
      <c r="B859" s="144">
        <v>494093128</v>
      </c>
      <c r="C859" s="161" t="s">
        <v>78</v>
      </c>
      <c r="D859" s="144">
        <v>93</v>
      </c>
      <c r="E859" s="144">
        <v>128</v>
      </c>
      <c r="F859" s="161" t="s">
        <v>693</v>
      </c>
      <c r="G859" s="180" t="str">
        <f t="shared" si="143"/>
        <v>yes</v>
      </c>
      <c r="H859" s="181">
        <f t="shared" si="144"/>
        <v>0</v>
      </c>
      <c r="I859" s="184">
        <v>0</v>
      </c>
      <c r="J859" s="176">
        <v>1</v>
      </c>
      <c r="K859" s="181">
        <f t="shared" si="149"/>
        <v>0</v>
      </c>
      <c r="L859" s="161"/>
      <c r="M859" s="187">
        <f t="shared" si="145"/>
        <v>0.49669999999999997</v>
      </c>
      <c r="N859" s="162">
        <f t="shared" si="146"/>
        <v>0.54890000000000005</v>
      </c>
      <c r="O859" s="188">
        <f t="shared" si="147"/>
        <v>10</v>
      </c>
      <c r="P859" s="161"/>
      <c r="Q859" s="192">
        <f t="shared" si="150"/>
        <v>0</v>
      </c>
      <c r="R859" s="174">
        <f t="shared" si="151"/>
        <v>0</v>
      </c>
      <c r="S859" s="174">
        <f t="shared" si="152"/>
        <v>0</v>
      </c>
      <c r="T859" s="175" t="str">
        <f t="shared" si="148"/>
        <v>cha16</v>
      </c>
      <c r="U859" s="193">
        <f t="shared" si="153"/>
        <v>1</v>
      </c>
    </row>
    <row r="860" spans="1:21" s="145" customFormat="1" x14ac:dyDescent="0.2">
      <c r="A860" s="160">
        <v>494</v>
      </c>
      <c r="B860" s="144">
        <v>494093149</v>
      </c>
      <c r="C860" s="161" t="s">
        <v>78</v>
      </c>
      <c r="D860" s="144">
        <v>93</v>
      </c>
      <c r="E860" s="144">
        <v>149</v>
      </c>
      <c r="F860" s="161" t="s">
        <v>715</v>
      </c>
      <c r="G860" s="180" t="str">
        <f t="shared" si="143"/>
        <v/>
      </c>
      <c r="H860" s="181" t="str">
        <f t="shared" si="144"/>
        <v/>
      </c>
      <c r="I860" s="184">
        <v>0</v>
      </c>
      <c r="J860" s="176">
        <v>2</v>
      </c>
      <c r="K860" s="181">
        <f t="shared" si="149"/>
        <v>0</v>
      </c>
      <c r="L860" s="161"/>
      <c r="M860" s="187">
        <f t="shared" si="145"/>
        <v>0.91359999999999997</v>
      </c>
      <c r="N860" s="162">
        <f t="shared" si="146"/>
        <v>0.81120000000000003</v>
      </c>
      <c r="O860" s="188">
        <f t="shared" si="147"/>
        <v>12</v>
      </c>
      <c r="P860" s="161"/>
      <c r="Q860" s="192">
        <f t="shared" si="150"/>
        <v>0.91359999999999997</v>
      </c>
      <c r="R860" s="174">
        <f t="shared" si="151"/>
        <v>2</v>
      </c>
      <c r="S860" s="174">
        <f t="shared" si="152"/>
        <v>2</v>
      </c>
      <c r="T860" s="175" t="str">
        <f t="shared" si="148"/>
        <v>dist16</v>
      </c>
      <c r="U860" s="193">
        <f t="shared" si="153"/>
        <v>2</v>
      </c>
    </row>
    <row r="861" spans="1:21" s="145" customFormat="1" x14ac:dyDescent="0.2">
      <c r="A861" s="160">
        <v>494</v>
      </c>
      <c r="B861" s="144">
        <v>494093163</v>
      </c>
      <c r="C861" s="161" t="s">
        <v>78</v>
      </c>
      <c r="D861" s="144">
        <v>93</v>
      </c>
      <c r="E861" s="144">
        <v>163</v>
      </c>
      <c r="F861" s="161" t="s">
        <v>729</v>
      </c>
      <c r="G861" s="180" t="str">
        <f t="shared" si="143"/>
        <v>yes</v>
      </c>
      <c r="H861" s="181">
        <f t="shared" si="144"/>
        <v>0.71430000000000005</v>
      </c>
      <c r="I861" s="184">
        <v>9</v>
      </c>
      <c r="J861" s="176">
        <v>13</v>
      </c>
      <c r="K861" s="181">
        <f t="shared" si="149"/>
        <v>0.69230000000000003</v>
      </c>
      <c r="L861" s="161"/>
      <c r="M861" s="187">
        <f t="shared" si="145"/>
        <v>0.80389999999999995</v>
      </c>
      <c r="N861" s="162">
        <f t="shared" si="146"/>
        <v>0.68</v>
      </c>
      <c r="O861" s="188">
        <f t="shared" si="147"/>
        <v>12</v>
      </c>
      <c r="P861" s="161"/>
      <c r="Q861" s="192">
        <f t="shared" si="150"/>
        <v>0.71430000000000005</v>
      </c>
      <c r="R861" s="174">
        <f t="shared" si="151"/>
        <v>9</v>
      </c>
      <c r="S861" s="174">
        <f t="shared" si="152"/>
        <v>0</v>
      </c>
      <c r="T861" s="175" t="str">
        <f t="shared" si="148"/>
        <v>cha16</v>
      </c>
      <c r="U861" s="193">
        <f t="shared" si="153"/>
        <v>1</v>
      </c>
    </row>
    <row r="862" spans="1:21" s="145" customFormat="1" x14ac:dyDescent="0.2">
      <c r="A862" s="160">
        <v>494</v>
      </c>
      <c r="B862" s="144">
        <v>494093165</v>
      </c>
      <c r="C862" s="161" t="s">
        <v>78</v>
      </c>
      <c r="D862" s="144">
        <v>93</v>
      </c>
      <c r="E862" s="144">
        <v>165</v>
      </c>
      <c r="F862" s="161" t="s">
        <v>731</v>
      </c>
      <c r="G862" s="180" t="str">
        <f t="shared" si="143"/>
        <v>yes</v>
      </c>
      <c r="H862" s="181">
        <f t="shared" si="144"/>
        <v>0.69640000000000002</v>
      </c>
      <c r="I862" s="184">
        <v>29</v>
      </c>
      <c r="J862" s="176">
        <v>58</v>
      </c>
      <c r="K862" s="181">
        <f t="shared" si="149"/>
        <v>0.5</v>
      </c>
      <c r="L862" s="161"/>
      <c r="M862" s="187">
        <f t="shared" si="145"/>
        <v>0.59970000000000001</v>
      </c>
      <c r="N862" s="162">
        <f t="shared" si="146"/>
        <v>0.53300000000000003</v>
      </c>
      <c r="O862" s="188">
        <f t="shared" si="147"/>
        <v>10</v>
      </c>
      <c r="P862" s="161"/>
      <c r="Q862" s="192">
        <f t="shared" si="150"/>
        <v>0.69640000000000002</v>
      </c>
      <c r="R862" s="174">
        <f t="shared" si="151"/>
        <v>40</v>
      </c>
      <c r="S862" s="174">
        <f t="shared" si="152"/>
        <v>11</v>
      </c>
      <c r="T862" s="175" t="str">
        <f t="shared" si="148"/>
        <v>cha16</v>
      </c>
      <c r="U862" s="193">
        <f t="shared" si="153"/>
        <v>1</v>
      </c>
    </row>
    <row r="863" spans="1:21" s="145" customFormat="1" x14ac:dyDescent="0.2">
      <c r="A863" s="160">
        <v>494</v>
      </c>
      <c r="B863" s="144">
        <v>494093176</v>
      </c>
      <c r="C863" s="161" t="s">
        <v>78</v>
      </c>
      <c r="D863" s="144">
        <v>93</v>
      </c>
      <c r="E863" s="144">
        <v>176</v>
      </c>
      <c r="F863" s="161" t="s">
        <v>742</v>
      </c>
      <c r="G863" s="180" t="str">
        <f t="shared" si="143"/>
        <v>yes</v>
      </c>
      <c r="H863" s="181">
        <f t="shared" si="144"/>
        <v>0.72</v>
      </c>
      <c r="I863" s="184">
        <v>8</v>
      </c>
      <c r="J863" s="176">
        <v>8</v>
      </c>
      <c r="K863" s="181">
        <f t="shared" si="149"/>
        <v>1</v>
      </c>
      <c r="L863" s="161"/>
      <c r="M863" s="187">
        <f t="shared" si="145"/>
        <v>0.37640000000000001</v>
      </c>
      <c r="N863" s="162">
        <f t="shared" si="146"/>
        <v>0.37040000000000001</v>
      </c>
      <c r="O863" s="188">
        <f t="shared" si="147"/>
        <v>7</v>
      </c>
      <c r="P863" s="161"/>
      <c r="Q863" s="192">
        <f t="shared" si="150"/>
        <v>1</v>
      </c>
      <c r="R863" s="174">
        <f t="shared" si="151"/>
        <v>8</v>
      </c>
      <c r="S863" s="174">
        <f t="shared" si="152"/>
        <v>0</v>
      </c>
      <c r="T863" s="175" t="str">
        <f t="shared" si="148"/>
        <v>cha22</v>
      </c>
      <c r="U863" s="193">
        <f t="shared" si="153"/>
        <v>1</v>
      </c>
    </row>
    <row r="864" spans="1:21" s="145" customFormat="1" x14ac:dyDescent="0.2">
      <c r="A864" s="160">
        <v>494</v>
      </c>
      <c r="B864" s="144">
        <v>494093178</v>
      </c>
      <c r="C864" s="161" t="s">
        <v>78</v>
      </c>
      <c r="D864" s="144">
        <v>93</v>
      </c>
      <c r="E864" s="144">
        <v>178</v>
      </c>
      <c r="F864" s="161" t="s">
        <v>744</v>
      </c>
      <c r="G864" s="180" t="str">
        <f t="shared" si="143"/>
        <v/>
      </c>
      <c r="H864" s="181" t="str">
        <f t="shared" si="144"/>
        <v/>
      </c>
      <c r="I864" s="184">
        <v>0</v>
      </c>
      <c r="J864" s="176">
        <v>2</v>
      </c>
      <c r="K864" s="181">
        <f t="shared" si="149"/>
        <v>0</v>
      </c>
      <c r="L864" s="161"/>
      <c r="M864" s="187">
        <f t="shared" si="145"/>
        <v>0.18029999999999999</v>
      </c>
      <c r="N864" s="162">
        <f t="shared" si="146"/>
        <v>0.1459</v>
      </c>
      <c r="O864" s="188">
        <f t="shared" si="147"/>
        <v>4</v>
      </c>
      <c r="P864" s="161"/>
      <c r="Q864" s="192">
        <f t="shared" si="150"/>
        <v>0</v>
      </c>
      <c r="R864" s="174">
        <f t="shared" si="151"/>
        <v>0</v>
      </c>
      <c r="S864" s="174">
        <f t="shared" si="152"/>
        <v>0</v>
      </c>
      <c r="T864" s="175" t="str">
        <f t="shared" si="148"/>
        <v>cha22</v>
      </c>
      <c r="U864" s="193">
        <f t="shared" si="153"/>
        <v>3</v>
      </c>
    </row>
    <row r="865" spans="1:21" s="145" customFormat="1" x14ac:dyDescent="0.2">
      <c r="A865" s="160">
        <v>494</v>
      </c>
      <c r="B865" s="144">
        <v>494093181</v>
      </c>
      <c r="C865" s="161" t="s">
        <v>78</v>
      </c>
      <c r="D865" s="144">
        <v>93</v>
      </c>
      <c r="E865" s="144">
        <v>181</v>
      </c>
      <c r="F865" s="161" t="s">
        <v>747</v>
      </c>
      <c r="G865" s="180" t="str">
        <f t="shared" si="143"/>
        <v/>
      </c>
      <c r="H865" s="181" t="str">
        <f t="shared" si="144"/>
        <v/>
      </c>
      <c r="I865" s="184">
        <v>6</v>
      </c>
      <c r="J865" s="176">
        <v>7</v>
      </c>
      <c r="K865" s="181">
        <f t="shared" si="149"/>
        <v>0.85709999999999997</v>
      </c>
      <c r="L865" s="161"/>
      <c r="M865" s="187">
        <f t="shared" si="145"/>
        <v>0.46789999999999998</v>
      </c>
      <c r="N865" s="162">
        <f t="shared" si="146"/>
        <v>0.4466</v>
      </c>
      <c r="O865" s="188">
        <f t="shared" si="147"/>
        <v>9</v>
      </c>
      <c r="P865" s="161"/>
      <c r="Q865" s="192">
        <f t="shared" si="150"/>
        <v>0.85709999999999997</v>
      </c>
      <c r="R865" s="174">
        <f t="shared" si="151"/>
        <v>6</v>
      </c>
      <c r="S865" s="174">
        <f t="shared" si="152"/>
        <v>0</v>
      </c>
      <c r="T865" s="175" t="str">
        <f t="shared" si="148"/>
        <v>cha22</v>
      </c>
      <c r="U865" s="193">
        <f t="shared" si="153"/>
        <v>2</v>
      </c>
    </row>
    <row r="866" spans="1:21" s="145" customFormat="1" x14ac:dyDescent="0.2">
      <c r="A866" s="160">
        <v>494</v>
      </c>
      <c r="B866" s="144">
        <v>494093229</v>
      </c>
      <c r="C866" s="161" t="s">
        <v>78</v>
      </c>
      <c r="D866" s="144">
        <v>93</v>
      </c>
      <c r="E866" s="144">
        <v>229</v>
      </c>
      <c r="F866" s="161" t="s">
        <v>795</v>
      </c>
      <c r="G866" s="180" t="str">
        <f t="shared" si="143"/>
        <v>yes</v>
      </c>
      <c r="H866" s="181">
        <f t="shared" si="144"/>
        <v>0</v>
      </c>
      <c r="I866" s="184">
        <v>4</v>
      </c>
      <c r="J866" s="176">
        <v>5</v>
      </c>
      <c r="K866" s="181">
        <f t="shared" si="149"/>
        <v>0.8</v>
      </c>
      <c r="L866" s="161"/>
      <c r="M866" s="187">
        <f t="shared" si="145"/>
        <v>0.371</v>
      </c>
      <c r="N866" s="162">
        <f t="shared" si="146"/>
        <v>0.40410000000000001</v>
      </c>
      <c r="O866" s="188">
        <f t="shared" si="147"/>
        <v>7</v>
      </c>
      <c r="P866" s="161"/>
      <c r="Q866" s="192">
        <f t="shared" si="150"/>
        <v>0.8</v>
      </c>
      <c r="R866" s="174">
        <f t="shared" si="151"/>
        <v>4</v>
      </c>
      <c r="S866" s="174">
        <f t="shared" si="152"/>
        <v>0</v>
      </c>
      <c r="T866" s="175" t="str">
        <f t="shared" si="148"/>
        <v>cha22</v>
      </c>
      <c r="U866" s="193">
        <f t="shared" si="153"/>
        <v>1</v>
      </c>
    </row>
    <row r="867" spans="1:21" s="145" customFormat="1" x14ac:dyDescent="0.2">
      <c r="A867" s="160">
        <v>494</v>
      </c>
      <c r="B867" s="144">
        <v>494093248</v>
      </c>
      <c r="C867" s="161" t="s">
        <v>78</v>
      </c>
      <c r="D867" s="144">
        <v>93</v>
      </c>
      <c r="E867" s="144">
        <v>248</v>
      </c>
      <c r="F867" s="161" t="s">
        <v>814</v>
      </c>
      <c r="G867" s="180" t="str">
        <f t="shared" si="143"/>
        <v>yes</v>
      </c>
      <c r="H867" s="181">
        <f t="shared" si="144"/>
        <v>0.70269999999999999</v>
      </c>
      <c r="I867" s="184">
        <v>127</v>
      </c>
      <c r="J867" s="176">
        <v>276</v>
      </c>
      <c r="K867" s="181">
        <f t="shared" si="149"/>
        <v>0.46010000000000001</v>
      </c>
      <c r="L867" s="161"/>
      <c r="M867" s="187">
        <f t="shared" si="145"/>
        <v>0.78469999999999995</v>
      </c>
      <c r="N867" s="162">
        <f t="shared" si="146"/>
        <v>0.58950000000000002</v>
      </c>
      <c r="O867" s="188">
        <f t="shared" si="147"/>
        <v>12</v>
      </c>
      <c r="P867" s="161"/>
      <c r="Q867" s="192">
        <f t="shared" si="150"/>
        <v>0.70269999999999999</v>
      </c>
      <c r="R867" s="174">
        <f t="shared" si="151"/>
        <v>194</v>
      </c>
      <c r="S867" s="174">
        <f t="shared" si="152"/>
        <v>67</v>
      </c>
      <c r="T867" s="175" t="str">
        <f t="shared" si="148"/>
        <v>cha16</v>
      </c>
      <c r="U867" s="193">
        <f t="shared" si="153"/>
        <v>1</v>
      </c>
    </row>
    <row r="868" spans="1:21" s="145" customFormat="1" x14ac:dyDescent="0.2">
      <c r="A868" s="160">
        <v>494</v>
      </c>
      <c r="B868" s="144">
        <v>494093262</v>
      </c>
      <c r="C868" s="161" t="s">
        <v>78</v>
      </c>
      <c r="D868" s="144">
        <v>93</v>
      </c>
      <c r="E868" s="144">
        <v>262</v>
      </c>
      <c r="F868" s="161" t="s">
        <v>828</v>
      </c>
      <c r="G868" s="180" t="str">
        <f t="shared" si="143"/>
        <v>yes</v>
      </c>
      <c r="H868" s="181">
        <f t="shared" si="144"/>
        <v>0.35709999999999997</v>
      </c>
      <c r="I868" s="184">
        <v>8</v>
      </c>
      <c r="J868" s="176">
        <v>14</v>
      </c>
      <c r="K868" s="181">
        <f t="shared" si="149"/>
        <v>0.57140000000000002</v>
      </c>
      <c r="L868" s="161"/>
      <c r="M868" s="187">
        <f t="shared" si="145"/>
        <v>0.32079999999999997</v>
      </c>
      <c r="N868" s="162">
        <f t="shared" si="146"/>
        <v>0.38129999999999997</v>
      </c>
      <c r="O868" s="188">
        <f t="shared" si="147"/>
        <v>7</v>
      </c>
      <c r="P868" s="161"/>
      <c r="Q868" s="192">
        <f t="shared" si="150"/>
        <v>0.57140000000000002</v>
      </c>
      <c r="R868" s="174">
        <f t="shared" si="151"/>
        <v>8</v>
      </c>
      <c r="S868" s="174">
        <f t="shared" si="152"/>
        <v>0</v>
      </c>
      <c r="T868" s="175" t="str">
        <f t="shared" si="148"/>
        <v>cha22</v>
      </c>
      <c r="U868" s="193">
        <f t="shared" si="153"/>
        <v>1</v>
      </c>
    </row>
    <row r="869" spans="1:21" s="145" customFormat="1" x14ac:dyDescent="0.2">
      <c r="A869" s="160">
        <v>494</v>
      </c>
      <c r="B869" s="144">
        <v>494093271</v>
      </c>
      <c r="C869" s="161" t="s">
        <v>78</v>
      </c>
      <c r="D869" s="144">
        <v>93</v>
      </c>
      <c r="E869" s="144">
        <v>271</v>
      </c>
      <c r="F869" s="161" t="s">
        <v>837</v>
      </c>
      <c r="G869" s="180" t="str">
        <f t="shared" si="143"/>
        <v/>
      </c>
      <c r="H869" s="181" t="str">
        <f t="shared" si="144"/>
        <v/>
      </c>
      <c r="I869" s="184">
        <v>1</v>
      </c>
      <c r="J869" s="176">
        <v>1</v>
      </c>
      <c r="K869" s="181">
        <f t="shared" si="149"/>
        <v>1</v>
      </c>
      <c r="L869" s="161"/>
      <c r="M869" s="187">
        <f t="shared" si="145"/>
        <v>0.15529999999999999</v>
      </c>
      <c r="N869" s="162">
        <f t="shared" si="146"/>
        <v>0.14879999999999999</v>
      </c>
      <c r="O869" s="188">
        <f t="shared" si="147"/>
        <v>3</v>
      </c>
      <c r="P869" s="161"/>
      <c r="Q869" s="192">
        <f t="shared" si="150"/>
        <v>1</v>
      </c>
      <c r="R869" s="174">
        <f t="shared" si="151"/>
        <v>1</v>
      </c>
      <c r="S869" s="174">
        <f t="shared" si="152"/>
        <v>0</v>
      </c>
      <c r="T869" s="175" t="str">
        <f t="shared" si="148"/>
        <v>cha22</v>
      </c>
      <c r="U869" s="193">
        <f t="shared" si="153"/>
        <v>3</v>
      </c>
    </row>
    <row r="870" spans="1:21" s="145" customFormat="1" x14ac:dyDescent="0.2">
      <c r="A870" s="160">
        <v>494</v>
      </c>
      <c r="B870" s="144">
        <v>494093274</v>
      </c>
      <c r="C870" s="161" t="s">
        <v>78</v>
      </c>
      <c r="D870" s="144">
        <v>93</v>
      </c>
      <c r="E870" s="144">
        <v>274</v>
      </c>
      <c r="F870" s="161" t="s">
        <v>840</v>
      </c>
      <c r="G870" s="180" t="str">
        <f t="shared" si="143"/>
        <v/>
      </c>
      <c r="H870" s="181" t="str">
        <f t="shared" si="144"/>
        <v/>
      </c>
      <c r="I870" s="184">
        <v>1</v>
      </c>
      <c r="J870" s="176">
        <v>1</v>
      </c>
      <c r="K870" s="181">
        <f t="shared" si="149"/>
        <v>1</v>
      </c>
      <c r="L870" s="161"/>
      <c r="M870" s="187">
        <f t="shared" si="145"/>
        <v>0.66510000000000002</v>
      </c>
      <c r="N870" s="162">
        <f t="shared" si="146"/>
        <v>0.48820000000000002</v>
      </c>
      <c r="O870" s="188">
        <f t="shared" si="147"/>
        <v>10</v>
      </c>
      <c r="P870" s="161"/>
      <c r="Q870" s="192">
        <f t="shared" si="150"/>
        <v>1</v>
      </c>
      <c r="R870" s="174">
        <f t="shared" si="151"/>
        <v>1</v>
      </c>
      <c r="S870" s="174">
        <f t="shared" si="152"/>
        <v>0</v>
      </c>
      <c r="T870" s="175" t="str">
        <f t="shared" si="148"/>
        <v>cha22</v>
      </c>
      <c r="U870" s="193">
        <f t="shared" si="153"/>
        <v>2</v>
      </c>
    </row>
    <row r="871" spans="1:21" s="145" customFormat="1" x14ac:dyDescent="0.2">
      <c r="A871" s="160">
        <v>494</v>
      </c>
      <c r="B871" s="144">
        <v>494093284</v>
      </c>
      <c r="C871" s="161" t="s">
        <v>78</v>
      </c>
      <c r="D871" s="144">
        <v>93</v>
      </c>
      <c r="E871" s="144">
        <v>284</v>
      </c>
      <c r="F871" s="161" t="s">
        <v>850</v>
      </c>
      <c r="G871" s="180" t="str">
        <f t="shared" si="143"/>
        <v>yes</v>
      </c>
      <c r="H871" s="181">
        <f t="shared" si="144"/>
        <v>0.5</v>
      </c>
      <c r="I871" s="184">
        <v>0</v>
      </c>
      <c r="J871" s="176">
        <v>1</v>
      </c>
      <c r="K871" s="181">
        <f t="shared" si="149"/>
        <v>0</v>
      </c>
      <c r="L871" s="161"/>
      <c r="M871" s="187">
        <f t="shared" si="145"/>
        <v>0.24260000000000001</v>
      </c>
      <c r="N871" s="162">
        <f t="shared" si="146"/>
        <v>0.2117</v>
      </c>
      <c r="O871" s="188">
        <f t="shared" si="147"/>
        <v>5</v>
      </c>
      <c r="P871" s="161"/>
      <c r="Q871" s="192">
        <f t="shared" si="150"/>
        <v>0.5</v>
      </c>
      <c r="R871" s="174">
        <f t="shared" si="151"/>
        <v>1</v>
      </c>
      <c r="S871" s="174">
        <f t="shared" si="152"/>
        <v>1</v>
      </c>
      <c r="T871" s="175" t="str">
        <f t="shared" si="148"/>
        <v>cha16</v>
      </c>
      <c r="U871" s="193">
        <f t="shared" si="153"/>
        <v>1</v>
      </c>
    </row>
    <row r="872" spans="1:21" s="145" customFormat="1" x14ac:dyDescent="0.2">
      <c r="A872" s="160">
        <v>494</v>
      </c>
      <c r="B872" s="144">
        <v>494093291</v>
      </c>
      <c r="C872" s="161" t="s">
        <v>78</v>
      </c>
      <c r="D872" s="144">
        <v>93</v>
      </c>
      <c r="E872" s="144">
        <v>291</v>
      </c>
      <c r="F872" s="161" t="s">
        <v>857</v>
      </c>
      <c r="G872" s="180" t="str">
        <f t="shared" si="143"/>
        <v/>
      </c>
      <c r="H872" s="181" t="str">
        <f t="shared" si="144"/>
        <v/>
      </c>
      <c r="I872" s="184">
        <v>2</v>
      </c>
      <c r="J872" s="176">
        <v>2</v>
      </c>
      <c r="K872" s="181">
        <f t="shared" si="149"/>
        <v>1</v>
      </c>
      <c r="L872" s="161"/>
      <c r="M872" s="187">
        <f t="shared" si="145"/>
        <v>0.18210000000000001</v>
      </c>
      <c r="N872" s="162">
        <f t="shared" si="146"/>
        <v>0.2162</v>
      </c>
      <c r="O872" s="188">
        <f t="shared" si="147"/>
        <v>4</v>
      </c>
      <c r="P872" s="161"/>
      <c r="Q872" s="192">
        <f t="shared" si="150"/>
        <v>1</v>
      </c>
      <c r="R872" s="174">
        <f t="shared" si="151"/>
        <v>2</v>
      </c>
      <c r="S872" s="174">
        <f t="shared" si="152"/>
        <v>0</v>
      </c>
      <c r="T872" s="175" t="str">
        <f t="shared" si="148"/>
        <v>cha22</v>
      </c>
      <c r="U872" s="193">
        <f t="shared" si="153"/>
        <v>3</v>
      </c>
    </row>
    <row r="873" spans="1:21" s="145" customFormat="1" x14ac:dyDescent="0.2">
      <c r="A873" s="160">
        <v>494</v>
      </c>
      <c r="B873" s="144">
        <v>494093293</v>
      </c>
      <c r="C873" s="161" t="s">
        <v>78</v>
      </c>
      <c r="D873" s="144">
        <v>93</v>
      </c>
      <c r="E873" s="144">
        <v>293</v>
      </c>
      <c r="F873" s="161" t="s">
        <v>859</v>
      </c>
      <c r="G873" s="180" t="str">
        <f t="shared" si="143"/>
        <v>yes</v>
      </c>
      <c r="H873" s="181">
        <f t="shared" si="144"/>
        <v>1</v>
      </c>
      <c r="I873" s="184">
        <v>3</v>
      </c>
      <c r="J873" s="176">
        <v>3</v>
      </c>
      <c r="K873" s="181">
        <f t="shared" si="149"/>
        <v>1</v>
      </c>
      <c r="L873" s="161"/>
      <c r="M873" s="187">
        <f t="shared" si="145"/>
        <v>0.52780000000000005</v>
      </c>
      <c r="N873" s="162">
        <f t="shared" si="146"/>
        <v>0.52910000000000001</v>
      </c>
      <c r="O873" s="188">
        <f t="shared" si="147"/>
        <v>10</v>
      </c>
      <c r="P873" s="161"/>
      <c r="Q873" s="192">
        <f t="shared" si="150"/>
        <v>1</v>
      </c>
      <c r="R873" s="174">
        <f t="shared" si="151"/>
        <v>3</v>
      </c>
      <c r="S873" s="174">
        <f t="shared" si="152"/>
        <v>0</v>
      </c>
      <c r="T873" s="175" t="str">
        <f t="shared" si="148"/>
        <v>cha16</v>
      </c>
      <c r="U873" s="193">
        <f t="shared" si="153"/>
        <v>1</v>
      </c>
    </row>
    <row r="874" spans="1:21" s="145" customFormat="1" x14ac:dyDescent="0.2">
      <c r="A874" s="160">
        <v>494</v>
      </c>
      <c r="B874" s="144">
        <v>494093346</v>
      </c>
      <c r="C874" s="161" t="s">
        <v>78</v>
      </c>
      <c r="D874" s="144">
        <v>93</v>
      </c>
      <c r="E874" s="144">
        <v>346</v>
      </c>
      <c r="F874" s="161" t="s">
        <v>912</v>
      </c>
      <c r="G874" s="180" t="str">
        <f t="shared" si="143"/>
        <v>yes</v>
      </c>
      <c r="H874" s="181">
        <f t="shared" si="144"/>
        <v>0.25</v>
      </c>
      <c r="I874" s="184">
        <v>2</v>
      </c>
      <c r="J874" s="176">
        <v>2</v>
      </c>
      <c r="K874" s="181">
        <f t="shared" si="149"/>
        <v>1</v>
      </c>
      <c r="L874" s="161"/>
      <c r="M874" s="187">
        <f t="shared" si="145"/>
        <v>0.27700000000000002</v>
      </c>
      <c r="N874" s="162">
        <f t="shared" si="146"/>
        <v>0.35339999999999999</v>
      </c>
      <c r="O874" s="188">
        <f t="shared" si="147"/>
        <v>6</v>
      </c>
      <c r="P874" s="161"/>
      <c r="Q874" s="192">
        <f t="shared" si="150"/>
        <v>1</v>
      </c>
      <c r="R874" s="174">
        <f t="shared" si="151"/>
        <v>2</v>
      </c>
      <c r="S874" s="174">
        <f t="shared" si="152"/>
        <v>0</v>
      </c>
      <c r="T874" s="175" t="str">
        <f t="shared" si="148"/>
        <v>cha22</v>
      </c>
      <c r="U874" s="193">
        <f t="shared" si="153"/>
        <v>1</v>
      </c>
    </row>
    <row r="875" spans="1:21" s="145" customFormat="1" x14ac:dyDescent="0.2">
      <c r="A875" s="160">
        <v>494</v>
      </c>
      <c r="B875" s="144">
        <v>494093347</v>
      </c>
      <c r="C875" s="161" t="s">
        <v>78</v>
      </c>
      <c r="D875" s="144">
        <v>93</v>
      </c>
      <c r="E875" s="144">
        <v>347</v>
      </c>
      <c r="F875" s="161" t="s">
        <v>454</v>
      </c>
      <c r="G875" s="180" t="str">
        <f t="shared" si="143"/>
        <v/>
      </c>
      <c r="H875" s="181" t="str">
        <f t="shared" si="144"/>
        <v/>
      </c>
      <c r="I875" s="184">
        <v>0</v>
      </c>
      <c r="J875" s="176">
        <v>2</v>
      </c>
      <c r="K875" s="181">
        <f t="shared" si="149"/>
        <v>0</v>
      </c>
      <c r="L875" s="161"/>
      <c r="M875" s="187">
        <f t="shared" si="145"/>
        <v>0.29399999999999998</v>
      </c>
      <c r="N875" s="162">
        <f t="shared" si="146"/>
        <v>0.34260000000000002</v>
      </c>
      <c r="O875" s="188">
        <f t="shared" si="147"/>
        <v>6</v>
      </c>
      <c r="P875" s="161"/>
      <c r="Q875" s="192">
        <f t="shared" si="150"/>
        <v>0</v>
      </c>
      <c r="R875" s="174">
        <f t="shared" si="151"/>
        <v>0</v>
      </c>
      <c r="S875" s="174">
        <f t="shared" si="152"/>
        <v>0</v>
      </c>
      <c r="T875" s="175" t="str">
        <f t="shared" si="148"/>
        <v>cha22</v>
      </c>
      <c r="U875" s="193">
        <f t="shared" si="153"/>
        <v>3</v>
      </c>
    </row>
    <row r="876" spans="1:21" s="145" customFormat="1" x14ac:dyDescent="0.2">
      <c r="A876" s="160">
        <v>496</v>
      </c>
      <c r="B876" s="144">
        <v>496201003</v>
      </c>
      <c r="C876" s="161" t="s">
        <v>79</v>
      </c>
      <c r="D876" s="144">
        <v>201</v>
      </c>
      <c r="E876" s="144">
        <v>3</v>
      </c>
      <c r="F876" s="161" t="s">
        <v>566</v>
      </c>
      <c r="G876" s="180" t="str">
        <f t="shared" si="143"/>
        <v/>
      </c>
      <c r="H876" s="181" t="str">
        <f t="shared" si="144"/>
        <v/>
      </c>
      <c r="I876" s="184">
        <v>1</v>
      </c>
      <c r="J876" s="176">
        <v>1</v>
      </c>
      <c r="K876" s="181">
        <f t="shared" si="149"/>
        <v>1</v>
      </c>
      <c r="L876" s="161"/>
      <c r="M876" s="187">
        <f t="shared" si="145"/>
        <v>0.19769999999999999</v>
      </c>
      <c r="N876" s="162">
        <f t="shared" si="146"/>
        <v>0.2303</v>
      </c>
      <c r="O876" s="188">
        <f t="shared" si="147"/>
        <v>6</v>
      </c>
      <c r="P876" s="161"/>
      <c r="Q876" s="192">
        <f t="shared" si="150"/>
        <v>1</v>
      </c>
      <c r="R876" s="174">
        <f t="shared" si="151"/>
        <v>1</v>
      </c>
      <c r="S876" s="174">
        <f t="shared" si="152"/>
        <v>0</v>
      </c>
      <c r="T876" s="175" t="str">
        <f t="shared" si="148"/>
        <v>cha22</v>
      </c>
      <c r="U876" s="193">
        <f t="shared" si="153"/>
        <v>3</v>
      </c>
    </row>
    <row r="877" spans="1:21" s="145" customFormat="1" x14ac:dyDescent="0.2">
      <c r="A877" s="160">
        <v>496</v>
      </c>
      <c r="B877" s="144">
        <v>496201072</v>
      </c>
      <c r="C877" s="161" t="s">
        <v>79</v>
      </c>
      <c r="D877" s="144">
        <v>201</v>
      </c>
      <c r="E877" s="144">
        <v>72</v>
      </c>
      <c r="F877" s="161" t="s">
        <v>638</v>
      </c>
      <c r="G877" s="180" t="str">
        <f t="shared" si="143"/>
        <v>yes</v>
      </c>
      <c r="H877" s="181">
        <f t="shared" si="144"/>
        <v>0</v>
      </c>
      <c r="I877" s="184">
        <v>3</v>
      </c>
      <c r="J877" s="176">
        <v>6</v>
      </c>
      <c r="K877" s="181">
        <f t="shared" si="149"/>
        <v>0.5</v>
      </c>
      <c r="L877" s="161"/>
      <c r="M877" s="187">
        <f t="shared" si="145"/>
        <v>0.25559999999999999</v>
      </c>
      <c r="N877" s="162">
        <f t="shared" si="146"/>
        <v>0.28410000000000002</v>
      </c>
      <c r="O877" s="188">
        <f t="shared" si="147"/>
        <v>5</v>
      </c>
      <c r="P877" s="161"/>
      <c r="Q877" s="192">
        <f t="shared" si="150"/>
        <v>0.5</v>
      </c>
      <c r="R877" s="174">
        <f t="shared" si="151"/>
        <v>3</v>
      </c>
      <c r="S877" s="174">
        <f t="shared" si="152"/>
        <v>0</v>
      </c>
      <c r="T877" s="175" t="str">
        <f t="shared" si="148"/>
        <v>cha22</v>
      </c>
      <c r="U877" s="193">
        <f t="shared" si="153"/>
        <v>1</v>
      </c>
    </row>
    <row r="878" spans="1:21" s="145" customFormat="1" x14ac:dyDescent="0.2">
      <c r="A878" s="160">
        <v>496</v>
      </c>
      <c r="B878" s="144">
        <v>496201095</v>
      </c>
      <c r="C878" s="161" t="s">
        <v>79</v>
      </c>
      <c r="D878" s="144">
        <v>201</v>
      </c>
      <c r="E878" s="144">
        <v>95</v>
      </c>
      <c r="F878" s="161" t="s">
        <v>661</v>
      </c>
      <c r="G878" s="180" t="str">
        <f t="shared" si="143"/>
        <v/>
      </c>
      <c r="H878" s="181" t="str">
        <f t="shared" si="144"/>
        <v/>
      </c>
      <c r="I878" s="184">
        <v>4</v>
      </c>
      <c r="J878" s="176">
        <v>4</v>
      </c>
      <c r="K878" s="181">
        <f t="shared" si="149"/>
        <v>1</v>
      </c>
      <c r="L878" s="161"/>
      <c r="M878" s="187">
        <f t="shared" si="145"/>
        <v>0.77070000000000005</v>
      </c>
      <c r="N878" s="162">
        <f t="shared" si="146"/>
        <v>0.73340000000000005</v>
      </c>
      <c r="O878" s="188">
        <f t="shared" si="147"/>
        <v>11</v>
      </c>
      <c r="P878" s="161"/>
      <c r="Q878" s="192">
        <f t="shared" si="150"/>
        <v>1</v>
      </c>
      <c r="R878" s="174">
        <f t="shared" si="151"/>
        <v>4</v>
      </c>
      <c r="S878" s="174">
        <f t="shared" si="152"/>
        <v>0</v>
      </c>
      <c r="T878" s="175" t="str">
        <f t="shared" si="148"/>
        <v>cha22</v>
      </c>
      <c r="U878" s="193">
        <f t="shared" si="153"/>
        <v>2</v>
      </c>
    </row>
    <row r="879" spans="1:21" s="145" customFormat="1" x14ac:dyDescent="0.2">
      <c r="A879" s="160">
        <v>496</v>
      </c>
      <c r="B879" s="144">
        <v>496201201</v>
      </c>
      <c r="C879" s="161" t="s">
        <v>79</v>
      </c>
      <c r="D879" s="144">
        <v>201</v>
      </c>
      <c r="E879" s="144">
        <v>201</v>
      </c>
      <c r="F879" s="161" t="s">
        <v>767</v>
      </c>
      <c r="G879" s="180" t="str">
        <f t="shared" si="143"/>
        <v>yes</v>
      </c>
      <c r="H879" s="181">
        <f t="shared" si="144"/>
        <v>0.64590000000000003</v>
      </c>
      <c r="I879" s="184">
        <v>302</v>
      </c>
      <c r="J879" s="176">
        <v>492</v>
      </c>
      <c r="K879" s="181">
        <f t="shared" si="149"/>
        <v>0.61380000000000001</v>
      </c>
      <c r="L879" s="161"/>
      <c r="M879" s="187">
        <f t="shared" si="145"/>
        <v>0.75229999999999997</v>
      </c>
      <c r="N879" s="162">
        <f t="shared" si="146"/>
        <v>0.754</v>
      </c>
      <c r="O879" s="188">
        <f t="shared" si="147"/>
        <v>11</v>
      </c>
      <c r="P879" s="161"/>
      <c r="Q879" s="192">
        <f t="shared" si="150"/>
        <v>0.64590000000000003</v>
      </c>
      <c r="R879" s="174">
        <f t="shared" si="151"/>
        <v>318</v>
      </c>
      <c r="S879" s="174">
        <f t="shared" si="152"/>
        <v>16</v>
      </c>
      <c r="T879" s="175" t="str">
        <f t="shared" si="148"/>
        <v>cha16</v>
      </c>
      <c r="U879" s="193">
        <f t="shared" si="153"/>
        <v>1</v>
      </c>
    </row>
    <row r="880" spans="1:21" s="145" customFormat="1" x14ac:dyDescent="0.2">
      <c r="A880" s="160">
        <v>497</v>
      </c>
      <c r="B880" s="144">
        <v>497117005</v>
      </c>
      <c r="C880" s="161" t="s">
        <v>80</v>
      </c>
      <c r="D880" s="144">
        <v>117</v>
      </c>
      <c r="E880" s="144">
        <v>5</v>
      </c>
      <c r="F880" s="161" t="s">
        <v>568</v>
      </c>
      <c r="G880" s="180" t="str">
        <f t="shared" si="143"/>
        <v>yes</v>
      </c>
      <c r="H880" s="181">
        <f t="shared" si="144"/>
        <v>0</v>
      </c>
      <c r="I880" s="184">
        <v>1</v>
      </c>
      <c r="J880" s="176">
        <v>9</v>
      </c>
      <c r="K880" s="181">
        <f t="shared" si="149"/>
        <v>0.1111</v>
      </c>
      <c r="L880" s="161"/>
      <c r="M880" s="187">
        <f t="shared" si="145"/>
        <v>0.3332</v>
      </c>
      <c r="N880" s="162">
        <f t="shared" si="146"/>
        <v>0.37569999999999998</v>
      </c>
      <c r="O880" s="188">
        <f t="shared" si="147"/>
        <v>7</v>
      </c>
      <c r="P880" s="161"/>
      <c r="Q880" s="192">
        <f t="shared" si="150"/>
        <v>0.1111</v>
      </c>
      <c r="R880" s="174">
        <f t="shared" si="151"/>
        <v>1</v>
      </c>
      <c r="S880" s="174">
        <f t="shared" si="152"/>
        <v>0</v>
      </c>
      <c r="T880" s="175" t="str">
        <f t="shared" si="148"/>
        <v>cha22</v>
      </c>
      <c r="U880" s="193">
        <f t="shared" si="153"/>
        <v>1</v>
      </c>
    </row>
    <row r="881" spans="1:21" s="145" customFormat="1" x14ac:dyDescent="0.2">
      <c r="A881" s="160">
        <v>497</v>
      </c>
      <c r="B881" s="144">
        <v>497117008</v>
      </c>
      <c r="C881" s="161" t="s">
        <v>80</v>
      </c>
      <c r="D881" s="144">
        <v>117</v>
      </c>
      <c r="E881" s="144">
        <v>8</v>
      </c>
      <c r="F881" s="161" t="s">
        <v>571</v>
      </c>
      <c r="G881" s="180" t="str">
        <f t="shared" si="143"/>
        <v>yes</v>
      </c>
      <c r="H881" s="181">
        <f t="shared" si="144"/>
        <v>0.15790000000000001</v>
      </c>
      <c r="I881" s="184">
        <v>14</v>
      </c>
      <c r="J881" s="176">
        <v>70</v>
      </c>
      <c r="K881" s="181">
        <f t="shared" si="149"/>
        <v>0.2</v>
      </c>
      <c r="L881" s="161"/>
      <c r="M881" s="187">
        <f t="shared" si="145"/>
        <v>0.43959999999999999</v>
      </c>
      <c r="N881" s="162">
        <f t="shared" si="146"/>
        <v>0.35220000000000001</v>
      </c>
      <c r="O881" s="188">
        <f t="shared" si="147"/>
        <v>8</v>
      </c>
      <c r="P881" s="161"/>
      <c r="Q881" s="192">
        <f t="shared" si="150"/>
        <v>0.2</v>
      </c>
      <c r="R881" s="174">
        <f t="shared" si="151"/>
        <v>14</v>
      </c>
      <c r="S881" s="174">
        <f t="shared" si="152"/>
        <v>0</v>
      </c>
      <c r="T881" s="175" t="str">
        <f t="shared" si="148"/>
        <v>cha22</v>
      </c>
      <c r="U881" s="193">
        <f t="shared" si="153"/>
        <v>1</v>
      </c>
    </row>
    <row r="882" spans="1:21" s="145" customFormat="1" x14ac:dyDescent="0.2">
      <c r="A882" s="160">
        <v>497</v>
      </c>
      <c r="B882" s="144">
        <v>497117024</v>
      </c>
      <c r="C882" s="161" t="s">
        <v>80</v>
      </c>
      <c r="D882" s="144">
        <v>117</v>
      </c>
      <c r="E882" s="144">
        <v>24</v>
      </c>
      <c r="F882" s="161" t="s">
        <v>588</v>
      </c>
      <c r="G882" s="180" t="str">
        <f t="shared" si="143"/>
        <v>yes</v>
      </c>
      <c r="H882" s="181">
        <f t="shared" si="144"/>
        <v>0.2</v>
      </c>
      <c r="I882" s="184">
        <v>6</v>
      </c>
      <c r="J882" s="176">
        <v>25</v>
      </c>
      <c r="K882" s="181">
        <f t="shared" si="149"/>
        <v>0.24</v>
      </c>
      <c r="L882" s="161"/>
      <c r="M882" s="187">
        <f t="shared" si="145"/>
        <v>0.21820000000000001</v>
      </c>
      <c r="N882" s="162">
        <f t="shared" si="146"/>
        <v>0.2364</v>
      </c>
      <c r="O882" s="188">
        <f t="shared" si="147"/>
        <v>4</v>
      </c>
      <c r="P882" s="161"/>
      <c r="Q882" s="192">
        <f t="shared" si="150"/>
        <v>0.24</v>
      </c>
      <c r="R882" s="174">
        <f t="shared" si="151"/>
        <v>6</v>
      </c>
      <c r="S882" s="174">
        <f t="shared" si="152"/>
        <v>0</v>
      </c>
      <c r="T882" s="175" t="str">
        <f t="shared" si="148"/>
        <v>cha22</v>
      </c>
      <c r="U882" s="193">
        <f t="shared" si="153"/>
        <v>1</v>
      </c>
    </row>
    <row r="883" spans="1:21" s="145" customFormat="1" x14ac:dyDescent="0.2">
      <c r="A883" s="160">
        <v>497</v>
      </c>
      <c r="B883" s="144">
        <v>497117061</v>
      </c>
      <c r="C883" s="161" t="s">
        <v>80</v>
      </c>
      <c r="D883" s="144">
        <v>117</v>
      </c>
      <c r="E883" s="144">
        <v>61</v>
      </c>
      <c r="F883" s="161" t="s">
        <v>627</v>
      </c>
      <c r="G883" s="180" t="str">
        <f t="shared" si="143"/>
        <v>yes</v>
      </c>
      <c r="H883" s="181">
        <f t="shared" si="144"/>
        <v>0.22220000000000001</v>
      </c>
      <c r="I883" s="184">
        <v>8</v>
      </c>
      <c r="J883" s="176">
        <v>19</v>
      </c>
      <c r="K883" s="181">
        <f t="shared" si="149"/>
        <v>0.42109999999999997</v>
      </c>
      <c r="L883" s="161"/>
      <c r="M883" s="187">
        <f t="shared" si="145"/>
        <v>0.67469999999999997</v>
      </c>
      <c r="N883" s="162">
        <f t="shared" si="146"/>
        <v>0.60419999999999996</v>
      </c>
      <c r="O883" s="188">
        <f t="shared" si="147"/>
        <v>10</v>
      </c>
      <c r="P883" s="161"/>
      <c r="Q883" s="192">
        <f t="shared" si="150"/>
        <v>0.42109999999999997</v>
      </c>
      <c r="R883" s="174">
        <f t="shared" si="151"/>
        <v>8</v>
      </c>
      <c r="S883" s="174">
        <f t="shared" si="152"/>
        <v>0</v>
      </c>
      <c r="T883" s="175" t="str">
        <f t="shared" si="148"/>
        <v>cha22</v>
      </c>
      <c r="U883" s="193">
        <f t="shared" si="153"/>
        <v>1</v>
      </c>
    </row>
    <row r="884" spans="1:21" s="145" customFormat="1" x14ac:dyDescent="0.2">
      <c r="A884" s="160">
        <v>497</v>
      </c>
      <c r="B884" s="144">
        <v>497117074</v>
      </c>
      <c r="C884" s="161" t="s">
        <v>80</v>
      </c>
      <c r="D884" s="144">
        <v>117</v>
      </c>
      <c r="E884" s="144">
        <v>74</v>
      </c>
      <c r="F884" s="161" t="s">
        <v>640</v>
      </c>
      <c r="G884" s="180" t="str">
        <f t="shared" si="143"/>
        <v>yes</v>
      </c>
      <c r="H884" s="181">
        <f t="shared" si="144"/>
        <v>0</v>
      </c>
      <c r="I884" s="184">
        <v>1</v>
      </c>
      <c r="J884" s="176">
        <v>7</v>
      </c>
      <c r="K884" s="181">
        <f t="shared" si="149"/>
        <v>0.1429</v>
      </c>
      <c r="L884" s="161"/>
      <c r="M884" s="187">
        <f t="shared" si="145"/>
        <v>0.25219999999999998</v>
      </c>
      <c r="N884" s="162">
        <f t="shared" si="146"/>
        <v>0.24909999999999999</v>
      </c>
      <c r="O884" s="188">
        <f t="shared" si="147"/>
        <v>4</v>
      </c>
      <c r="P884" s="161"/>
      <c r="Q884" s="192">
        <f t="shared" si="150"/>
        <v>0.1429</v>
      </c>
      <c r="R884" s="174">
        <f t="shared" si="151"/>
        <v>1</v>
      </c>
      <c r="S884" s="174">
        <f t="shared" si="152"/>
        <v>0</v>
      </c>
      <c r="T884" s="175" t="str">
        <f t="shared" si="148"/>
        <v>cha22</v>
      </c>
      <c r="U884" s="193">
        <f t="shared" si="153"/>
        <v>1</v>
      </c>
    </row>
    <row r="885" spans="1:21" s="145" customFormat="1" x14ac:dyDescent="0.2">
      <c r="A885" s="160">
        <v>497</v>
      </c>
      <c r="B885" s="144">
        <v>497117086</v>
      </c>
      <c r="C885" s="161" t="s">
        <v>80</v>
      </c>
      <c r="D885" s="144">
        <v>117</v>
      </c>
      <c r="E885" s="144">
        <v>86</v>
      </c>
      <c r="F885" s="161" t="s">
        <v>652</v>
      </c>
      <c r="G885" s="180" t="str">
        <f t="shared" si="143"/>
        <v>yes</v>
      </c>
      <c r="H885" s="181">
        <f t="shared" si="144"/>
        <v>0.18179999999999999</v>
      </c>
      <c r="I885" s="184">
        <v>2</v>
      </c>
      <c r="J885" s="176">
        <v>25</v>
      </c>
      <c r="K885" s="181">
        <f t="shared" si="149"/>
        <v>0.08</v>
      </c>
      <c r="L885" s="161"/>
      <c r="M885" s="187">
        <f t="shared" si="145"/>
        <v>0.32240000000000002</v>
      </c>
      <c r="N885" s="162">
        <f t="shared" si="146"/>
        <v>0.35089999999999999</v>
      </c>
      <c r="O885" s="188">
        <f t="shared" si="147"/>
        <v>7</v>
      </c>
      <c r="P885" s="161"/>
      <c r="Q885" s="192">
        <f t="shared" si="150"/>
        <v>0.18179999999999999</v>
      </c>
      <c r="R885" s="174">
        <f t="shared" si="151"/>
        <v>5</v>
      </c>
      <c r="S885" s="174">
        <f t="shared" si="152"/>
        <v>3</v>
      </c>
      <c r="T885" s="175" t="str">
        <f t="shared" si="148"/>
        <v>cha16</v>
      </c>
      <c r="U885" s="193">
        <f t="shared" si="153"/>
        <v>1</v>
      </c>
    </row>
    <row r="886" spans="1:21" s="145" customFormat="1" x14ac:dyDescent="0.2">
      <c r="A886" s="160">
        <v>497</v>
      </c>
      <c r="B886" s="144">
        <v>497117087</v>
      </c>
      <c r="C886" s="161" t="s">
        <v>80</v>
      </c>
      <c r="D886" s="144">
        <v>117</v>
      </c>
      <c r="E886" s="144">
        <v>87</v>
      </c>
      <c r="F886" s="161" t="s">
        <v>653</v>
      </c>
      <c r="G886" s="180" t="str">
        <f t="shared" si="143"/>
        <v>yes</v>
      </c>
      <c r="H886" s="181">
        <f t="shared" si="144"/>
        <v>0</v>
      </c>
      <c r="I886" s="184">
        <v>0</v>
      </c>
      <c r="J886" s="176">
        <v>1</v>
      </c>
      <c r="K886" s="181">
        <f t="shared" si="149"/>
        <v>0</v>
      </c>
      <c r="L886" s="161"/>
      <c r="M886" s="187">
        <f t="shared" si="145"/>
        <v>0.2056</v>
      </c>
      <c r="N886" s="162">
        <f t="shared" si="146"/>
        <v>0.24460000000000001</v>
      </c>
      <c r="O886" s="188">
        <f t="shared" si="147"/>
        <v>5</v>
      </c>
      <c r="P886" s="161"/>
      <c r="Q886" s="192">
        <f t="shared" si="150"/>
        <v>0</v>
      </c>
      <c r="R886" s="174">
        <f t="shared" si="151"/>
        <v>0</v>
      </c>
      <c r="S886" s="174">
        <f t="shared" si="152"/>
        <v>0</v>
      </c>
      <c r="T886" s="175" t="str">
        <f t="shared" si="148"/>
        <v>cha16</v>
      </c>
      <c r="U886" s="193">
        <f t="shared" si="153"/>
        <v>1</v>
      </c>
    </row>
    <row r="887" spans="1:21" s="145" customFormat="1" x14ac:dyDescent="0.2">
      <c r="A887" s="160">
        <v>497</v>
      </c>
      <c r="B887" s="144">
        <v>497117111</v>
      </c>
      <c r="C887" s="161" t="s">
        <v>80</v>
      </c>
      <c r="D887" s="144">
        <v>117</v>
      </c>
      <c r="E887" s="144">
        <v>111</v>
      </c>
      <c r="F887" s="161" t="s">
        <v>676</v>
      </c>
      <c r="G887" s="180" t="str">
        <f t="shared" si="143"/>
        <v>yes</v>
      </c>
      <c r="H887" s="181">
        <f t="shared" si="144"/>
        <v>0.25</v>
      </c>
      <c r="I887" s="184">
        <v>1</v>
      </c>
      <c r="J887" s="176">
        <v>11</v>
      </c>
      <c r="K887" s="181">
        <f t="shared" si="149"/>
        <v>9.0899999999999995E-2</v>
      </c>
      <c r="L887" s="161"/>
      <c r="M887" s="187">
        <f t="shared" si="145"/>
        <v>0.2722</v>
      </c>
      <c r="N887" s="162">
        <f t="shared" si="146"/>
        <v>0.37230000000000002</v>
      </c>
      <c r="O887" s="188">
        <f t="shared" si="147"/>
        <v>6</v>
      </c>
      <c r="P887" s="161"/>
      <c r="Q887" s="192">
        <f t="shared" si="150"/>
        <v>0.25</v>
      </c>
      <c r="R887" s="174">
        <f t="shared" si="151"/>
        <v>3</v>
      </c>
      <c r="S887" s="174">
        <f t="shared" si="152"/>
        <v>2</v>
      </c>
      <c r="T887" s="175" t="str">
        <f t="shared" si="148"/>
        <v>cha16</v>
      </c>
      <c r="U887" s="193">
        <f t="shared" si="153"/>
        <v>1</v>
      </c>
    </row>
    <row r="888" spans="1:21" s="145" customFormat="1" x14ac:dyDescent="0.2">
      <c r="A888" s="160">
        <v>497</v>
      </c>
      <c r="B888" s="144">
        <v>497117114</v>
      </c>
      <c r="C888" s="161" t="s">
        <v>80</v>
      </c>
      <c r="D888" s="144">
        <v>117</v>
      </c>
      <c r="E888" s="144">
        <v>114</v>
      </c>
      <c r="F888" s="161" t="s">
        <v>679</v>
      </c>
      <c r="G888" s="180" t="str">
        <f t="shared" si="143"/>
        <v>yes</v>
      </c>
      <c r="H888" s="181">
        <f t="shared" si="144"/>
        <v>0.16</v>
      </c>
      <c r="I888" s="184">
        <v>10</v>
      </c>
      <c r="J888" s="176">
        <v>19</v>
      </c>
      <c r="K888" s="181">
        <f t="shared" si="149"/>
        <v>0.52629999999999999</v>
      </c>
      <c r="L888" s="161"/>
      <c r="M888" s="187">
        <f t="shared" si="145"/>
        <v>0.49659999999999999</v>
      </c>
      <c r="N888" s="162">
        <f t="shared" si="146"/>
        <v>0.497</v>
      </c>
      <c r="O888" s="188">
        <f t="shared" si="147"/>
        <v>10</v>
      </c>
      <c r="P888" s="161"/>
      <c r="Q888" s="192">
        <f t="shared" si="150"/>
        <v>0.52629999999999999</v>
      </c>
      <c r="R888" s="174">
        <f t="shared" si="151"/>
        <v>10</v>
      </c>
      <c r="S888" s="174">
        <f t="shared" si="152"/>
        <v>0</v>
      </c>
      <c r="T888" s="175" t="str">
        <f t="shared" si="148"/>
        <v>cha22</v>
      </c>
      <c r="U888" s="193">
        <f t="shared" si="153"/>
        <v>1</v>
      </c>
    </row>
    <row r="889" spans="1:21" s="145" customFormat="1" x14ac:dyDescent="0.2">
      <c r="A889" s="160">
        <v>497</v>
      </c>
      <c r="B889" s="144">
        <v>497117117</v>
      </c>
      <c r="C889" s="161" t="s">
        <v>80</v>
      </c>
      <c r="D889" s="144">
        <v>117</v>
      </c>
      <c r="E889" s="144">
        <v>117</v>
      </c>
      <c r="F889" s="161" t="s">
        <v>682</v>
      </c>
      <c r="G889" s="180" t="str">
        <f t="shared" si="143"/>
        <v>yes</v>
      </c>
      <c r="H889" s="181">
        <f t="shared" si="144"/>
        <v>4.7600000000000003E-2</v>
      </c>
      <c r="I889" s="184">
        <v>3</v>
      </c>
      <c r="J889" s="176">
        <v>34</v>
      </c>
      <c r="K889" s="181">
        <f t="shared" si="149"/>
        <v>8.8200000000000001E-2</v>
      </c>
      <c r="L889" s="161"/>
      <c r="M889" s="187">
        <f t="shared" si="145"/>
        <v>0.20949999999999999</v>
      </c>
      <c r="N889" s="162">
        <f t="shared" si="146"/>
        <v>0.26100000000000001</v>
      </c>
      <c r="O889" s="188">
        <f t="shared" si="147"/>
        <v>4</v>
      </c>
      <c r="P889" s="161"/>
      <c r="Q889" s="192">
        <f t="shared" si="150"/>
        <v>8.8200000000000001E-2</v>
      </c>
      <c r="R889" s="174">
        <f t="shared" si="151"/>
        <v>3</v>
      </c>
      <c r="S889" s="174">
        <f t="shared" si="152"/>
        <v>0</v>
      </c>
      <c r="T889" s="175" t="str">
        <f t="shared" si="148"/>
        <v>cha22</v>
      </c>
      <c r="U889" s="193">
        <f t="shared" si="153"/>
        <v>1</v>
      </c>
    </row>
    <row r="890" spans="1:21" s="145" customFormat="1" x14ac:dyDescent="0.2">
      <c r="A890" s="160">
        <v>497</v>
      </c>
      <c r="B890" s="144">
        <v>497117127</v>
      </c>
      <c r="C890" s="161" t="s">
        <v>80</v>
      </c>
      <c r="D890" s="144">
        <v>117</v>
      </c>
      <c r="E890" s="144">
        <v>127</v>
      </c>
      <c r="F890" s="161" t="s">
        <v>692</v>
      </c>
      <c r="G890" s="180" t="str">
        <f t="shared" si="143"/>
        <v/>
      </c>
      <c r="H890" s="181" t="str">
        <f t="shared" si="144"/>
        <v/>
      </c>
      <c r="I890" s="184">
        <v>0</v>
      </c>
      <c r="J890" s="176">
        <v>2</v>
      </c>
      <c r="K890" s="181">
        <f t="shared" si="149"/>
        <v>0</v>
      </c>
      <c r="L890" s="161"/>
      <c r="M890" s="187">
        <f t="shared" si="145"/>
        <v>0.13389999999999999</v>
      </c>
      <c r="N890" s="162">
        <f t="shared" si="146"/>
        <v>0.22459999999999999</v>
      </c>
      <c r="O890" s="188">
        <f t="shared" si="147"/>
        <v>4</v>
      </c>
      <c r="P890" s="161"/>
      <c r="Q890" s="192">
        <f t="shared" si="150"/>
        <v>0</v>
      </c>
      <c r="R890" s="174">
        <f t="shared" si="151"/>
        <v>0</v>
      </c>
      <c r="S890" s="174">
        <f t="shared" si="152"/>
        <v>0</v>
      </c>
      <c r="T890" s="175" t="str">
        <f t="shared" si="148"/>
        <v>cha22</v>
      </c>
      <c r="U890" s="193">
        <f t="shared" si="153"/>
        <v>3</v>
      </c>
    </row>
    <row r="891" spans="1:21" s="145" customFormat="1" x14ac:dyDescent="0.2">
      <c r="A891" s="160">
        <v>497</v>
      </c>
      <c r="B891" s="144">
        <v>497117137</v>
      </c>
      <c r="C891" s="161" t="s">
        <v>80</v>
      </c>
      <c r="D891" s="144">
        <v>117</v>
      </c>
      <c r="E891" s="144">
        <v>137</v>
      </c>
      <c r="F891" s="161" t="s">
        <v>702</v>
      </c>
      <c r="G891" s="180" t="str">
        <f t="shared" si="143"/>
        <v>yes</v>
      </c>
      <c r="H891" s="181">
        <f t="shared" si="144"/>
        <v>0.13639999999999999</v>
      </c>
      <c r="I891" s="184">
        <v>7</v>
      </c>
      <c r="J891" s="176">
        <v>35</v>
      </c>
      <c r="K891" s="181">
        <f t="shared" si="149"/>
        <v>0.2</v>
      </c>
      <c r="L891" s="161"/>
      <c r="M891" s="187">
        <f t="shared" si="145"/>
        <v>0.80330000000000001</v>
      </c>
      <c r="N891" s="162">
        <f t="shared" si="146"/>
        <v>0.77949999999999997</v>
      </c>
      <c r="O891" s="188">
        <f t="shared" si="147"/>
        <v>12</v>
      </c>
      <c r="P891" s="161"/>
      <c r="Q891" s="192">
        <f t="shared" si="150"/>
        <v>0.2</v>
      </c>
      <c r="R891" s="174">
        <f t="shared" si="151"/>
        <v>7</v>
      </c>
      <c r="S891" s="174">
        <f t="shared" si="152"/>
        <v>0</v>
      </c>
      <c r="T891" s="175" t="str">
        <f t="shared" si="148"/>
        <v>cha22</v>
      </c>
      <c r="U891" s="193">
        <f t="shared" si="153"/>
        <v>1</v>
      </c>
    </row>
    <row r="892" spans="1:21" s="145" customFormat="1" x14ac:dyDescent="0.2">
      <c r="A892" s="160">
        <v>497</v>
      </c>
      <c r="B892" s="144">
        <v>497117154</v>
      </c>
      <c r="C892" s="161" t="s">
        <v>80</v>
      </c>
      <c r="D892" s="144">
        <v>117</v>
      </c>
      <c r="E892" s="144">
        <v>154</v>
      </c>
      <c r="F892" s="161" t="s">
        <v>720</v>
      </c>
      <c r="G892" s="180" t="str">
        <f t="shared" si="143"/>
        <v>yes</v>
      </c>
      <c r="H892" s="181">
        <f t="shared" si="144"/>
        <v>0</v>
      </c>
      <c r="I892" s="184">
        <v>0</v>
      </c>
      <c r="J892" s="176">
        <v>3</v>
      </c>
      <c r="K892" s="181">
        <f t="shared" si="149"/>
        <v>0</v>
      </c>
      <c r="L892" s="161"/>
      <c r="M892" s="187">
        <f t="shared" si="145"/>
        <v>0.27879999999999999</v>
      </c>
      <c r="N892" s="162">
        <f t="shared" si="146"/>
        <v>0.219</v>
      </c>
      <c r="O892" s="188">
        <f t="shared" si="147"/>
        <v>5</v>
      </c>
      <c r="P892" s="161"/>
      <c r="Q892" s="192">
        <f t="shared" si="150"/>
        <v>0</v>
      </c>
      <c r="R892" s="174">
        <f t="shared" si="151"/>
        <v>0</v>
      </c>
      <c r="S892" s="174">
        <f t="shared" si="152"/>
        <v>0</v>
      </c>
      <c r="T892" s="175" t="str">
        <f t="shared" si="148"/>
        <v>cha16</v>
      </c>
      <c r="U892" s="193">
        <f t="shared" si="153"/>
        <v>1</v>
      </c>
    </row>
    <row r="893" spans="1:21" s="145" customFormat="1" x14ac:dyDescent="0.2">
      <c r="A893" s="160">
        <v>497</v>
      </c>
      <c r="B893" s="144">
        <v>497117159</v>
      </c>
      <c r="C893" s="161" t="s">
        <v>80</v>
      </c>
      <c r="D893" s="144">
        <v>117</v>
      </c>
      <c r="E893" s="144">
        <v>159</v>
      </c>
      <c r="F893" s="161" t="s">
        <v>725</v>
      </c>
      <c r="G893" s="180" t="str">
        <f t="shared" si="143"/>
        <v>yes</v>
      </c>
      <c r="H893" s="181">
        <f t="shared" si="144"/>
        <v>0</v>
      </c>
      <c r="I893" s="184">
        <v>0</v>
      </c>
      <c r="J893" s="176">
        <v>5</v>
      </c>
      <c r="K893" s="181">
        <f t="shared" si="149"/>
        <v>0</v>
      </c>
      <c r="L893" s="161"/>
      <c r="M893" s="187">
        <f t="shared" si="145"/>
        <v>5.2699999999999997E-2</v>
      </c>
      <c r="N893" s="162">
        <f t="shared" si="146"/>
        <v>0.11609999999999999</v>
      </c>
      <c r="O893" s="188">
        <f t="shared" si="147"/>
        <v>2</v>
      </c>
      <c r="P893" s="161"/>
      <c r="Q893" s="192">
        <f t="shared" si="150"/>
        <v>0</v>
      </c>
      <c r="R893" s="174">
        <f t="shared" si="151"/>
        <v>0</v>
      </c>
      <c r="S893" s="174">
        <f t="shared" si="152"/>
        <v>0</v>
      </c>
      <c r="T893" s="175" t="str">
        <f t="shared" si="148"/>
        <v>cha16</v>
      </c>
      <c r="U893" s="193">
        <f t="shared" si="153"/>
        <v>1</v>
      </c>
    </row>
    <row r="894" spans="1:21" s="145" customFormat="1" x14ac:dyDescent="0.2">
      <c r="A894" s="160">
        <v>497</v>
      </c>
      <c r="B894" s="144">
        <v>497117161</v>
      </c>
      <c r="C894" s="161" t="s">
        <v>80</v>
      </c>
      <c r="D894" s="144">
        <v>117</v>
      </c>
      <c r="E894" s="144">
        <v>161</v>
      </c>
      <c r="F894" s="161" t="s">
        <v>727</v>
      </c>
      <c r="G894" s="180" t="str">
        <f t="shared" si="143"/>
        <v/>
      </c>
      <c r="H894" s="181" t="str">
        <f t="shared" si="144"/>
        <v/>
      </c>
      <c r="I894" s="184">
        <v>0</v>
      </c>
      <c r="J894" s="176">
        <v>1</v>
      </c>
      <c r="K894" s="181">
        <f t="shared" si="149"/>
        <v>0</v>
      </c>
      <c r="L894" s="161"/>
      <c r="M894" s="187">
        <f t="shared" si="145"/>
        <v>0.3448</v>
      </c>
      <c r="N894" s="162">
        <f t="shared" si="146"/>
        <v>0.34520000000000001</v>
      </c>
      <c r="O894" s="188">
        <f t="shared" si="147"/>
        <v>6</v>
      </c>
      <c r="P894" s="161"/>
      <c r="Q894" s="192">
        <f t="shared" si="150"/>
        <v>0</v>
      </c>
      <c r="R894" s="174">
        <f t="shared" si="151"/>
        <v>0</v>
      </c>
      <c r="S894" s="174">
        <f t="shared" si="152"/>
        <v>0</v>
      </c>
      <c r="T894" s="175" t="str">
        <f t="shared" si="148"/>
        <v>cha22</v>
      </c>
      <c r="U894" s="193">
        <f t="shared" si="153"/>
        <v>3</v>
      </c>
    </row>
    <row r="895" spans="1:21" s="145" customFormat="1" x14ac:dyDescent="0.2">
      <c r="A895" s="160">
        <v>497</v>
      </c>
      <c r="B895" s="144">
        <v>497117210</v>
      </c>
      <c r="C895" s="161" t="s">
        <v>80</v>
      </c>
      <c r="D895" s="144">
        <v>117</v>
      </c>
      <c r="E895" s="144">
        <v>210</v>
      </c>
      <c r="F895" s="161" t="s">
        <v>776</v>
      </c>
      <c r="G895" s="180" t="str">
        <f t="shared" si="143"/>
        <v>yes</v>
      </c>
      <c r="H895" s="181">
        <f t="shared" si="144"/>
        <v>4.65E-2</v>
      </c>
      <c r="I895" s="184">
        <v>9</v>
      </c>
      <c r="J895" s="176">
        <v>47</v>
      </c>
      <c r="K895" s="181">
        <f t="shared" si="149"/>
        <v>0.1915</v>
      </c>
      <c r="L895" s="161"/>
      <c r="M895" s="187">
        <f t="shared" si="145"/>
        <v>0.29239999999999999</v>
      </c>
      <c r="N895" s="162">
        <f t="shared" si="146"/>
        <v>0.29370000000000002</v>
      </c>
      <c r="O895" s="188">
        <f t="shared" si="147"/>
        <v>5</v>
      </c>
      <c r="P895" s="161"/>
      <c r="Q895" s="192">
        <f t="shared" si="150"/>
        <v>0.1915</v>
      </c>
      <c r="R895" s="174">
        <f t="shared" si="151"/>
        <v>9</v>
      </c>
      <c r="S895" s="174">
        <f t="shared" si="152"/>
        <v>0</v>
      </c>
      <c r="T895" s="175" t="str">
        <f t="shared" si="148"/>
        <v>cha22</v>
      </c>
      <c r="U895" s="193">
        <f t="shared" si="153"/>
        <v>1</v>
      </c>
    </row>
    <row r="896" spans="1:21" s="145" customFormat="1" x14ac:dyDescent="0.2">
      <c r="A896" s="160">
        <v>497</v>
      </c>
      <c r="B896" s="144">
        <v>497117223</v>
      </c>
      <c r="C896" s="161" t="s">
        <v>80</v>
      </c>
      <c r="D896" s="144">
        <v>117</v>
      </c>
      <c r="E896" s="144">
        <v>223</v>
      </c>
      <c r="F896" s="161" t="s">
        <v>789</v>
      </c>
      <c r="G896" s="180" t="str">
        <f t="shared" si="143"/>
        <v>yes</v>
      </c>
      <c r="H896" s="181">
        <f t="shared" si="144"/>
        <v>0</v>
      </c>
      <c r="I896" s="184">
        <v>0</v>
      </c>
      <c r="J896" s="176">
        <v>4</v>
      </c>
      <c r="K896" s="181">
        <f t="shared" si="149"/>
        <v>0</v>
      </c>
      <c r="L896" s="161"/>
      <c r="M896" s="187">
        <f t="shared" si="145"/>
        <v>0.57189999999999996</v>
      </c>
      <c r="N896" s="162">
        <f t="shared" si="146"/>
        <v>0.57520000000000004</v>
      </c>
      <c r="O896" s="188">
        <f t="shared" si="147"/>
        <v>10</v>
      </c>
      <c r="P896" s="161"/>
      <c r="Q896" s="192">
        <f t="shared" si="150"/>
        <v>0</v>
      </c>
      <c r="R896" s="174">
        <f t="shared" si="151"/>
        <v>0</v>
      </c>
      <c r="S896" s="174">
        <f t="shared" si="152"/>
        <v>0</v>
      </c>
      <c r="T896" s="175" t="str">
        <f t="shared" si="148"/>
        <v>cha16</v>
      </c>
      <c r="U896" s="193">
        <f t="shared" si="153"/>
        <v>1</v>
      </c>
    </row>
    <row r="897" spans="1:21" s="145" customFormat="1" x14ac:dyDescent="0.2">
      <c r="A897" s="160">
        <v>497</v>
      </c>
      <c r="B897" s="144">
        <v>497117272</v>
      </c>
      <c r="C897" s="161" t="s">
        <v>80</v>
      </c>
      <c r="D897" s="144">
        <v>117</v>
      </c>
      <c r="E897" s="144">
        <v>272</v>
      </c>
      <c r="F897" s="161" t="s">
        <v>838</v>
      </c>
      <c r="G897" s="180" t="str">
        <f t="shared" si="143"/>
        <v/>
      </c>
      <c r="H897" s="181" t="str">
        <f t="shared" si="144"/>
        <v/>
      </c>
      <c r="I897" s="184">
        <v>0</v>
      </c>
      <c r="J897" s="176">
        <v>3</v>
      </c>
      <c r="K897" s="181">
        <f t="shared" si="149"/>
        <v>0</v>
      </c>
      <c r="L897" s="161"/>
      <c r="M897" s="187">
        <f t="shared" si="145"/>
        <v>0.26029999999999998</v>
      </c>
      <c r="N897" s="162">
        <f t="shared" si="146"/>
        <v>0.43880000000000002</v>
      </c>
      <c r="O897" s="188">
        <f t="shared" si="147"/>
        <v>7</v>
      </c>
      <c r="P897" s="161"/>
      <c r="Q897" s="192">
        <f t="shared" si="150"/>
        <v>0</v>
      </c>
      <c r="R897" s="174">
        <f t="shared" si="151"/>
        <v>0</v>
      </c>
      <c r="S897" s="174">
        <f t="shared" si="152"/>
        <v>0</v>
      </c>
      <c r="T897" s="175" t="str">
        <f t="shared" si="148"/>
        <v>cha22</v>
      </c>
      <c r="U897" s="193">
        <f t="shared" si="153"/>
        <v>3</v>
      </c>
    </row>
    <row r="898" spans="1:21" s="145" customFormat="1" x14ac:dyDescent="0.2">
      <c r="A898" s="160">
        <v>497</v>
      </c>
      <c r="B898" s="144">
        <v>497117275</v>
      </c>
      <c r="C898" s="161" t="s">
        <v>80</v>
      </c>
      <c r="D898" s="144">
        <v>117</v>
      </c>
      <c r="E898" s="144">
        <v>275</v>
      </c>
      <c r="F898" s="161" t="s">
        <v>841</v>
      </c>
      <c r="G898" s="180" t="str">
        <f t="shared" si="143"/>
        <v/>
      </c>
      <c r="H898" s="181" t="str">
        <f t="shared" si="144"/>
        <v/>
      </c>
      <c r="I898" s="184">
        <v>1</v>
      </c>
      <c r="J898" s="176">
        <v>3</v>
      </c>
      <c r="K898" s="181">
        <f t="shared" si="149"/>
        <v>0.33329999999999999</v>
      </c>
      <c r="L898" s="161"/>
      <c r="M898" s="187">
        <f t="shared" si="145"/>
        <v>0.1694</v>
      </c>
      <c r="N898" s="162">
        <f t="shared" si="146"/>
        <v>0.19869999999999999</v>
      </c>
      <c r="O898" s="188">
        <f t="shared" si="147"/>
        <v>4</v>
      </c>
      <c r="P898" s="161"/>
      <c r="Q898" s="192">
        <f t="shared" si="150"/>
        <v>0.33329999999999999</v>
      </c>
      <c r="R898" s="174">
        <f t="shared" si="151"/>
        <v>1</v>
      </c>
      <c r="S898" s="174">
        <f t="shared" si="152"/>
        <v>0</v>
      </c>
      <c r="T898" s="175" t="str">
        <f t="shared" si="148"/>
        <v>cha22</v>
      </c>
      <c r="U898" s="193">
        <f t="shared" si="153"/>
        <v>3</v>
      </c>
    </row>
    <row r="899" spans="1:21" s="145" customFormat="1" x14ac:dyDescent="0.2">
      <c r="A899" s="160">
        <v>497</v>
      </c>
      <c r="B899" s="144">
        <v>497117278</v>
      </c>
      <c r="C899" s="161" t="s">
        <v>80</v>
      </c>
      <c r="D899" s="144">
        <v>117</v>
      </c>
      <c r="E899" s="144">
        <v>278</v>
      </c>
      <c r="F899" s="161" t="s">
        <v>844</v>
      </c>
      <c r="G899" s="180" t="str">
        <f t="shared" si="143"/>
        <v>yes</v>
      </c>
      <c r="H899" s="181">
        <f t="shared" si="144"/>
        <v>5.1299999999999998E-2</v>
      </c>
      <c r="I899" s="184">
        <v>7</v>
      </c>
      <c r="J899" s="176">
        <v>42</v>
      </c>
      <c r="K899" s="181">
        <f t="shared" si="149"/>
        <v>0.16669999999999999</v>
      </c>
      <c r="L899" s="161"/>
      <c r="M899" s="187">
        <f t="shared" si="145"/>
        <v>0.33579999999999999</v>
      </c>
      <c r="N899" s="162">
        <f t="shared" si="146"/>
        <v>0.33479999999999999</v>
      </c>
      <c r="O899" s="188">
        <f t="shared" si="147"/>
        <v>6</v>
      </c>
      <c r="P899" s="161"/>
      <c r="Q899" s="192">
        <f t="shared" si="150"/>
        <v>0.16669999999999999</v>
      </c>
      <c r="R899" s="174">
        <f t="shared" si="151"/>
        <v>7</v>
      </c>
      <c r="S899" s="174">
        <f t="shared" si="152"/>
        <v>0</v>
      </c>
      <c r="T899" s="175" t="str">
        <f t="shared" si="148"/>
        <v>cha22</v>
      </c>
      <c r="U899" s="193">
        <f t="shared" si="153"/>
        <v>1</v>
      </c>
    </row>
    <row r="900" spans="1:21" s="145" customFormat="1" x14ac:dyDescent="0.2">
      <c r="A900" s="160">
        <v>497</v>
      </c>
      <c r="B900" s="144">
        <v>497117281</v>
      </c>
      <c r="C900" s="161" t="s">
        <v>80</v>
      </c>
      <c r="D900" s="144">
        <v>117</v>
      </c>
      <c r="E900" s="144">
        <v>281</v>
      </c>
      <c r="F900" s="161" t="s">
        <v>847</v>
      </c>
      <c r="G900" s="180" t="str">
        <f t="shared" si="143"/>
        <v>yes</v>
      </c>
      <c r="H900" s="181">
        <f t="shared" si="144"/>
        <v>0.66669999999999996</v>
      </c>
      <c r="I900" s="184">
        <v>54</v>
      </c>
      <c r="J900" s="176">
        <v>86</v>
      </c>
      <c r="K900" s="181">
        <f t="shared" si="149"/>
        <v>0.62790000000000001</v>
      </c>
      <c r="L900" s="161"/>
      <c r="M900" s="187">
        <f t="shared" si="145"/>
        <v>0.82499999999999996</v>
      </c>
      <c r="N900" s="162">
        <f t="shared" si="146"/>
        <v>0.79530000000000001</v>
      </c>
      <c r="O900" s="188">
        <f t="shared" si="147"/>
        <v>12</v>
      </c>
      <c r="P900" s="161"/>
      <c r="Q900" s="192">
        <f t="shared" si="150"/>
        <v>0.66669999999999996</v>
      </c>
      <c r="R900" s="174">
        <f t="shared" si="151"/>
        <v>57</v>
      </c>
      <c r="S900" s="174">
        <f t="shared" si="152"/>
        <v>3</v>
      </c>
      <c r="T900" s="175" t="str">
        <f t="shared" si="148"/>
        <v>cha16</v>
      </c>
      <c r="U900" s="193">
        <f t="shared" si="153"/>
        <v>1</v>
      </c>
    </row>
    <row r="901" spans="1:21" s="145" customFormat="1" x14ac:dyDescent="0.2">
      <c r="A901" s="160">
        <v>497</v>
      </c>
      <c r="B901" s="144">
        <v>497117325</v>
      </c>
      <c r="C901" s="161" t="s">
        <v>80</v>
      </c>
      <c r="D901" s="144">
        <v>117</v>
      </c>
      <c r="E901" s="144">
        <v>325</v>
      </c>
      <c r="F901" s="161" t="s">
        <v>891</v>
      </c>
      <c r="G901" s="180" t="str">
        <f t="shared" si="143"/>
        <v>yes</v>
      </c>
      <c r="H901" s="181">
        <f t="shared" si="144"/>
        <v>0</v>
      </c>
      <c r="I901" s="184">
        <v>1</v>
      </c>
      <c r="J901" s="176">
        <v>7</v>
      </c>
      <c r="K901" s="181">
        <f t="shared" si="149"/>
        <v>0.1429</v>
      </c>
      <c r="L901" s="161"/>
      <c r="M901" s="187">
        <f t="shared" si="145"/>
        <v>0.4148</v>
      </c>
      <c r="N901" s="162">
        <f t="shared" si="146"/>
        <v>0.44159999999999999</v>
      </c>
      <c r="O901" s="188">
        <f t="shared" si="147"/>
        <v>8</v>
      </c>
      <c r="P901" s="161"/>
      <c r="Q901" s="192">
        <f t="shared" si="150"/>
        <v>0.1429</v>
      </c>
      <c r="R901" s="174">
        <f t="shared" si="151"/>
        <v>1</v>
      </c>
      <c r="S901" s="174">
        <f t="shared" si="152"/>
        <v>0</v>
      </c>
      <c r="T901" s="175" t="str">
        <f t="shared" si="148"/>
        <v>cha22</v>
      </c>
      <c r="U901" s="193">
        <f t="shared" si="153"/>
        <v>1</v>
      </c>
    </row>
    <row r="902" spans="1:21" s="145" customFormat="1" x14ac:dyDescent="0.2">
      <c r="A902" s="160">
        <v>497</v>
      </c>
      <c r="B902" s="144">
        <v>497117327</v>
      </c>
      <c r="C902" s="161" t="s">
        <v>80</v>
      </c>
      <c r="D902" s="144">
        <v>117</v>
      </c>
      <c r="E902" s="144">
        <v>327</v>
      </c>
      <c r="F902" s="161" t="s">
        <v>893</v>
      </c>
      <c r="G902" s="180" t="str">
        <f t="shared" si="143"/>
        <v>yes</v>
      </c>
      <c r="H902" s="181">
        <f t="shared" si="144"/>
        <v>0</v>
      </c>
      <c r="I902" s="184">
        <v>0</v>
      </c>
      <c r="J902" s="176">
        <v>1</v>
      </c>
      <c r="K902" s="181">
        <f t="shared" si="149"/>
        <v>0</v>
      </c>
      <c r="L902" s="161"/>
      <c r="M902" s="187">
        <f t="shared" si="145"/>
        <v>0.1095</v>
      </c>
      <c r="N902" s="162">
        <f t="shared" si="146"/>
        <v>0.2427</v>
      </c>
      <c r="O902" s="188">
        <f t="shared" si="147"/>
        <v>5</v>
      </c>
      <c r="P902" s="161"/>
      <c r="Q902" s="192">
        <f t="shared" si="150"/>
        <v>0</v>
      </c>
      <c r="R902" s="174">
        <f t="shared" si="151"/>
        <v>0</v>
      </c>
      <c r="S902" s="174">
        <f t="shared" si="152"/>
        <v>0</v>
      </c>
      <c r="T902" s="175" t="str">
        <f t="shared" si="148"/>
        <v>cha16</v>
      </c>
      <c r="U902" s="193">
        <f t="shared" si="153"/>
        <v>1</v>
      </c>
    </row>
    <row r="903" spans="1:21" s="145" customFormat="1" x14ac:dyDescent="0.2">
      <c r="A903" s="160">
        <v>497</v>
      </c>
      <c r="B903" s="144">
        <v>497117332</v>
      </c>
      <c r="C903" s="161" t="s">
        <v>80</v>
      </c>
      <c r="D903" s="144">
        <v>117</v>
      </c>
      <c r="E903" s="144">
        <v>332</v>
      </c>
      <c r="F903" s="161" t="s">
        <v>898</v>
      </c>
      <c r="G903" s="180" t="str">
        <f t="shared" si="143"/>
        <v>yes</v>
      </c>
      <c r="H903" s="181">
        <f t="shared" si="144"/>
        <v>0</v>
      </c>
      <c r="I903" s="184">
        <v>0</v>
      </c>
      <c r="J903" s="176">
        <v>6</v>
      </c>
      <c r="K903" s="181">
        <f t="shared" si="149"/>
        <v>0</v>
      </c>
      <c r="L903" s="161"/>
      <c r="M903" s="187">
        <f t="shared" si="145"/>
        <v>0.55920000000000003</v>
      </c>
      <c r="N903" s="162">
        <f t="shared" si="146"/>
        <v>0.53090000000000004</v>
      </c>
      <c r="O903" s="188">
        <f t="shared" si="147"/>
        <v>10</v>
      </c>
      <c r="P903" s="161"/>
      <c r="Q903" s="192">
        <f t="shared" si="150"/>
        <v>0</v>
      </c>
      <c r="R903" s="174">
        <f t="shared" si="151"/>
        <v>0</v>
      </c>
      <c r="S903" s="174">
        <f t="shared" si="152"/>
        <v>0</v>
      </c>
      <c r="T903" s="175" t="str">
        <f t="shared" si="148"/>
        <v>cha16</v>
      </c>
      <c r="U903" s="193">
        <f t="shared" si="153"/>
        <v>1</v>
      </c>
    </row>
    <row r="904" spans="1:21" s="145" customFormat="1" x14ac:dyDescent="0.2">
      <c r="A904" s="160">
        <v>497</v>
      </c>
      <c r="B904" s="144">
        <v>497117340</v>
      </c>
      <c r="C904" s="161" t="s">
        <v>80</v>
      </c>
      <c r="D904" s="144">
        <v>117</v>
      </c>
      <c r="E904" s="144">
        <v>340</v>
      </c>
      <c r="F904" s="161" t="s">
        <v>906</v>
      </c>
      <c r="G904" s="180" t="str">
        <f t="shared" si="143"/>
        <v/>
      </c>
      <c r="H904" s="181" t="str">
        <f t="shared" si="144"/>
        <v/>
      </c>
      <c r="I904" s="184">
        <v>0</v>
      </c>
      <c r="J904" s="176">
        <v>2</v>
      </c>
      <c r="K904" s="181">
        <f t="shared" si="149"/>
        <v>0</v>
      </c>
      <c r="L904" s="161"/>
      <c r="M904" s="187">
        <f t="shared" si="145"/>
        <v>0.2</v>
      </c>
      <c r="N904" s="162">
        <f t="shared" si="146"/>
        <v>0.22620000000000001</v>
      </c>
      <c r="O904" s="188">
        <f t="shared" si="147"/>
        <v>5</v>
      </c>
      <c r="P904" s="161"/>
      <c r="Q904" s="192">
        <f t="shared" si="150"/>
        <v>0</v>
      </c>
      <c r="R904" s="174">
        <f t="shared" si="151"/>
        <v>0</v>
      </c>
      <c r="S904" s="174">
        <f t="shared" si="152"/>
        <v>0</v>
      </c>
      <c r="T904" s="175" t="str">
        <f t="shared" si="148"/>
        <v>cha22</v>
      </c>
      <c r="U904" s="193">
        <f t="shared" si="153"/>
        <v>3</v>
      </c>
    </row>
    <row r="905" spans="1:21" s="145" customFormat="1" x14ac:dyDescent="0.2">
      <c r="A905" s="160">
        <v>497</v>
      </c>
      <c r="B905" s="144">
        <v>497117605</v>
      </c>
      <c r="C905" s="161" t="s">
        <v>80</v>
      </c>
      <c r="D905" s="144">
        <v>117</v>
      </c>
      <c r="E905" s="144">
        <v>605</v>
      </c>
      <c r="F905" s="161" t="s">
        <v>922</v>
      </c>
      <c r="G905" s="180" t="str">
        <f t="shared" si="143"/>
        <v>yes</v>
      </c>
      <c r="H905" s="181">
        <f t="shared" si="144"/>
        <v>0.25</v>
      </c>
      <c r="I905" s="184">
        <v>11</v>
      </c>
      <c r="J905" s="176">
        <v>56</v>
      </c>
      <c r="K905" s="181">
        <f t="shared" si="149"/>
        <v>0.19639999999999999</v>
      </c>
      <c r="L905" s="161"/>
      <c r="M905" s="187">
        <f t="shared" si="145"/>
        <v>0.27089999999999997</v>
      </c>
      <c r="N905" s="162">
        <f t="shared" si="146"/>
        <v>0.3256</v>
      </c>
      <c r="O905" s="188">
        <f t="shared" si="147"/>
        <v>6</v>
      </c>
      <c r="P905" s="161"/>
      <c r="Q905" s="192">
        <f t="shared" si="150"/>
        <v>0.25</v>
      </c>
      <c r="R905" s="174">
        <f t="shared" si="151"/>
        <v>14</v>
      </c>
      <c r="S905" s="174">
        <f t="shared" si="152"/>
        <v>3</v>
      </c>
      <c r="T905" s="175" t="str">
        <f t="shared" si="148"/>
        <v>cha16</v>
      </c>
      <c r="U905" s="193">
        <f t="shared" si="153"/>
        <v>1</v>
      </c>
    </row>
    <row r="906" spans="1:21" s="145" customFormat="1" x14ac:dyDescent="0.2">
      <c r="A906" s="160">
        <v>497</v>
      </c>
      <c r="B906" s="144">
        <v>497117670</v>
      </c>
      <c r="C906" s="161" t="s">
        <v>80</v>
      </c>
      <c r="D906" s="144">
        <v>117</v>
      </c>
      <c r="E906" s="144">
        <v>670</v>
      </c>
      <c r="F906" s="161" t="s">
        <v>937</v>
      </c>
      <c r="G906" s="180" t="str">
        <f t="shared" ref="G906:G969" si="154">IFERROR(IF(VLOOKUP($B906,ecodis_cha_16,1)=$B906,"yes",""),"")</f>
        <v>yes</v>
      </c>
      <c r="H906" s="181">
        <f t="shared" ref="H906:H969" si="155">IFERROR(IF($G906="yes",ROUND(VLOOKUP($B906,ecodis_cha_16,20),4),""),"")</f>
        <v>0</v>
      </c>
      <c r="I906" s="184">
        <v>0</v>
      </c>
      <c r="J906" s="176">
        <v>6</v>
      </c>
      <c r="K906" s="181">
        <f t="shared" si="149"/>
        <v>0</v>
      </c>
      <c r="L906" s="161"/>
      <c r="M906" s="187">
        <f t="shared" ref="M906:M969" si="156">IFERROR(ROUND(VLOOKUP($E906,ecodis_distr_all,5),4),0)</f>
        <v>0.24199999999999999</v>
      </c>
      <c r="N906" s="162">
        <f t="shared" ref="N906:N969" si="157">IFERROR(ROUND(VLOOKUP($E906,ecodis_distr_all,8),4),0)</f>
        <v>0.28210000000000002</v>
      </c>
      <c r="O906" s="188">
        <f t="shared" ref="O906:O969" si="158">VLOOKUP($E906,lowinc_bysend,4)</f>
        <v>4</v>
      </c>
      <c r="P906" s="161"/>
      <c r="Q906" s="192">
        <f t="shared" si="150"/>
        <v>0</v>
      </c>
      <c r="R906" s="174">
        <f t="shared" si="151"/>
        <v>0</v>
      </c>
      <c r="S906" s="174">
        <f t="shared" si="152"/>
        <v>0</v>
      </c>
      <c r="T906" s="175" t="str">
        <f t="shared" ref="T906:T969" si="159">IF($Q906=$H906,"cha16",IF($Q906=$K906,"cha22",IF($Q906=$M906,"dist16",IF(Q906=$N906,"dist22",0))))</f>
        <v>cha16</v>
      </c>
      <c r="U906" s="193">
        <f t="shared" si="153"/>
        <v>1</v>
      </c>
    </row>
    <row r="907" spans="1:21" s="145" customFormat="1" x14ac:dyDescent="0.2">
      <c r="A907" s="160">
        <v>497</v>
      </c>
      <c r="B907" s="144">
        <v>497117672</v>
      </c>
      <c r="C907" s="161" t="s">
        <v>80</v>
      </c>
      <c r="D907" s="144">
        <v>117</v>
      </c>
      <c r="E907" s="144">
        <v>672</v>
      </c>
      <c r="F907" s="161" t="s">
        <v>938</v>
      </c>
      <c r="G907" s="180" t="str">
        <f t="shared" si="154"/>
        <v/>
      </c>
      <c r="H907" s="181" t="str">
        <f t="shared" si="155"/>
        <v/>
      </c>
      <c r="I907" s="184">
        <v>0</v>
      </c>
      <c r="J907" s="176">
        <v>1</v>
      </c>
      <c r="K907" s="181">
        <f t="shared" ref="K907:K970" si="160">ROUND(I907/J907,4)</f>
        <v>0</v>
      </c>
      <c r="L907" s="161"/>
      <c r="M907" s="187">
        <f t="shared" si="156"/>
        <v>0.33329999999999999</v>
      </c>
      <c r="N907" s="162">
        <f t="shared" si="157"/>
        <v>0.4</v>
      </c>
      <c r="O907" s="188">
        <f t="shared" si="158"/>
        <v>7</v>
      </c>
      <c r="P907" s="161"/>
      <c r="Q907" s="192">
        <f t="shared" ref="Q907:Q970" si="161">(IF($G907="yes",MAX($H907,$K907),IF($O907&gt;=9,MAX($K907,$M907,$N907),$K907)))</f>
        <v>0</v>
      </c>
      <c r="R907" s="174">
        <f t="shared" ref="R907:R970" si="162">ROUND($J907*$Q907,0)</f>
        <v>0</v>
      </c>
      <c r="S907" s="174">
        <f t="shared" ref="S907:S970" si="163">MAX($R907-$I907,0)</f>
        <v>0</v>
      </c>
      <c r="T907" s="175" t="str">
        <f t="shared" si="159"/>
        <v>cha22</v>
      </c>
      <c r="U907" s="193">
        <f t="shared" ref="U907:U970" si="164">IF($G907="yes",1,IF($O907&gt;=9,2,3))</f>
        <v>3</v>
      </c>
    </row>
    <row r="908" spans="1:21" s="145" customFormat="1" x14ac:dyDescent="0.2">
      <c r="A908" s="160">
        <v>497</v>
      </c>
      <c r="B908" s="144">
        <v>497117674</v>
      </c>
      <c r="C908" s="161" t="s">
        <v>80</v>
      </c>
      <c r="D908" s="144">
        <v>117</v>
      </c>
      <c r="E908" s="144">
        <v>674</v>
      </c>
      <c r="F908" s="161" t="s">
        <v>940</v>
      </c>
      <c r="G908" s="180" t="str">
        <f t="shared" si="154"/>
        <v>yes</v>
      </c>
      <c r="H908" s="181">
        <f t="shared" si="155"/>
        <v>0</v>
      </c>
      <c r="I908" s="184">
        <v>8</v>
      </c>
      <c r="J908" s="176">
        <v>16</v>
      </c>
      <c r="K908" s="181">
        <f t="shared" si="160"/>
        <v>0.5</v>
      </c>
      <c r="L908" s="161"/>
      <c r="M908" s="187">
        <f t="shared" si="156"/>
        <v>0.49130000000000001</v>
      </c>
      <c r="N908" s="162">
        <f t="shared" si="157"/>
        <v>0.48559999999999998</v>
      </c>
      <c r="O908" s="188">
        <f t="shared" si="158"/>
        <v>9</v>
      </c>
      <c r="P908" s="161"/>
      <c r="Q908" s="192">
        <f t="shared" si="161"/>
        <v>0.5</v>
      </c>
      <c r="R908" s="174">
        <f t="shared" si="162"/>
        <v>8</v>
      </c>
      <c r="S908" s="174">
        <f t="shared" si="163"/>
        <v>0</v>
      </c>
      <c r="T908" s="175" t="str">
        <f t="shared" si="159"/>
        <v>cha22</v>
      </c>
      <c r="U908" s="193">
        <f t="shared" si="164"/>
        <v>1</v>
      </c>
    </row>
    <row r="909" spans="1:21" s="145" customFormat="1" x14ac:dyDescent="0.2">
      <c r="A909" s="160">
        <v>497</v>
      </c>
      <c r="B909" s="144">
        <v>497117680</v>
      </c>
      <c r="C909" s="161" t="s">
        <v>80</v>
      </c>
      <c r="D909" s="144">
        <v>117</v>
      </c>
      <c r="E909" s="144">
        <v>680</v>
      </c>
      <c r="F909" s="161" t="s">
        <v>942</v>
      </c>
      <c r="G909" s="180" t="str">
        <f t="shared" si="154"/>
        <v/>
      </c>
      <c r="H909" s="181" t="str">
        <f t="shared" si="155"/>
        <v/>
      </c>
      <c r="I909" s="184">
        <v>0</v>
      </c>
      <c r="J909" s="176">
        <v>2</v>
      </c>
      <c r="K909" s="181">
        <f t="shared" si="160"/>
        <v>0</v>
      </c>
      <c r="L909" s="161"/>
      <c r="M909" s="187">
        <f t="shared" si="156"/>
        <v>0.17849999999999999</v>
      </c>
      <c r="N909" s="162">
        <f t="shared" si="157"/>
        <v>0.22309999999999999</v>
      </c>
      <c r="O909" s="188">
        <f t="shared" si="158"/>
        <v>4</v>
      </c>
      <c r="P909" s="161"/>
      <c r="Q909" s="192">
        <f t="shared" si="161"/>
        <v>0</v>
      </c>
      <c r="R909" s="174">
        <f t="shared" si="162"/>
        <v>0</v>
      </c>
      <c r="S909" s="174">
        <f t="shared" si="163"/>
        <v>0</v>
      </c>
      <c r="T909" s="175" t="str">
        <f t="shared" si="159"/>
        <v>cha22</v>
      </c>
      <c r="U909" s="193">
        <f t="shared" si="164"/>
        <v>3</v>
      </c>
    </row>
    <row r="910" spans="1:21" s="145" customFormat="1" x14ac:dyDescent="0.2">
      <c r="A910" s="160">
        <v>497</v>
      </c>
      <c r="B910" s="144">
        <v>497117683</v>
      </c>
      <c r="C910" s="161" t="s">
        <v>80</v>
      </c>
      <c r="D910" s="144">
        <v>117</v>
      </c>
      <c r="E910" s="144">
        <v>683</v>
      </c>
      <c r="F910" s="161" t="s">
        <v>943</v>
      </c>
      <c r="G910" s="180" t="str">
        <f t="shared" si="154"/>
        <v>yes</v>
      </c>
      <c r="H910" s="181">
        <f t="shared" si="155"/>
        <v>0</v>
      </c>
      <c r="I910" s="184">
        <v>1</v>
      </c>
      <c r="J910" s="176">
        <v>3</v>
      </c>
      <c r="K910" s="181">
        <f t="shared" si="160"/>
        <v>0.33329999999999999</v>
      </c>
      <c r="L910" s="161"/>
      <c r="M910" s="187">
        <f t="shared" si="156"/>
        <v>0.17030000000000001</v>
      </c>
      <c r="N910" s="162">
        <f t="shared" si="157"/>
        <v>0.22259999999999999</v>
      </c>
      <c r="O910" s="188">
        <f t="shared" si="158"/>
        <v>4</v>
      </c>
      <c r="P910" s="161"/>
      <c r="Q910" s="192">
        <f t="shared" si="161"/>
        <v>0.33329999999999999</v>
      </c>
      <c r="R910" s="174">
        <f t="shared" si="162"/>
        <v>1</v>
      </c>
      <c r="S910" s="174">
        <f t="shared" si="163"/>
        <v>0</v>
      </c>
      <c r="T910" s="175" t="str">
        <f t="shared" si="159"/>
        <v>cha22</v>
      </c>
      <c r="U910" s="193">
        <f t="shared" si="164"/>
        <v>1</v>
      </c>
    </row>
    <row r="911" spans="1:21" s="145" customFormat="1" x14ac:dyDescent="0.2">
      <c r="A911" s="160">
        <v>497</v>
      </c>
      <c r="B911" s="144">
        <v>497117750</v>
      </c>
      <c r="C911" s="161" t="s">
        <v>80</v>
      </c>
      <c r="D911" s="144">
        <v>117</v>
      </c>
      <c r="E911" s="144">
        <v>750</v>
      </c>
      <c r="F911" s="161" t="s">
        <v>959</v>
      </c>
      <c r="G911" s="180" t="str">
        <f t="shared" si="154"/>
        <v/>
      </c>
      <c r="H911" s="181" t="str">
        <f t="shared" si="155"/>
        <v/>
      </c>
      <c r="I911" s="184">
        <v>0</v>
      </c>
      <c r="J911" s="176">
        <v>2</v>
      </c>
      <c r="K911" s="181">
        <f t="shared" si="160"/>
        <v>0</v>
      </c>
      <c r="L911" s="161"/>
      <c r="M911" s="187">
        <f t="shared" si="156"/>
        <v>0.35820000000000002</v>
      </c>
      <c r="N911" s="162">
        <f t="shared" si="157"/>
        <v>0.34139999999999998</v>
      </c>
      <c r="O911" s="188">
        <f t="shared" si="158"/>
        <v>6</v>
      </c>
      <c r="P911" s="161"/>
      <c r="Q911" s="192">
        <f t="shared" si="161"/>
        <v>0</v>
      </c>
      <c r="R911" s="174">
        <f t="shared" si="162"/>
        <v>0</v>
      </c>
      <c r="S911" s="174">
        <f t="shared" si="163"/>
        <v>0</v>
      </c>
      <c r="T911" s="175" t="str">
        <f t="shared" si="159"/>
        <v>cha22</v>
      </c>
      <c r="U911" s="193">
        <f t="shared" si="164"/>
        <v>3</v>
      </c>
    </row>
    <row r="912" spans="1:21" s="145" customFormat="1" x14ac:dyDescent="0.2">
      <c r="A912" s="160">
        <v>497</v>
      </c>
      <c r="B912" s="144">
        <v>497117755</v>
      </c>
      <c r="C912" s="161" t="s">
        <v>80</v>
      </c>
      <c r="D912" s="144">
        <v>117</v>
      </c>
      <c r="E912" s="144">
        <v>755</v>
      </c>
      <c r="F912" s="161" t="s">
        <v>961</v>
      </c>
      <c r="G912" s="180" t="str">
        <f t="shared" si="154"/>
        <v/>
      </c>
      <c r="H912" s="181" t="str">
        <f t="shared" si="155"/>
        <v/>
      </c>
      <c r="I912" s="184">
        <v>0</v>
      </c>
      <c r="J912" s="176">
        <v>3</v>
      </c>
      <c r="K912" s="181">
        <f t="shared" si="160"/>
        <v>0</v>
      </c>
      <c r="L912" s="161"/>
      <c r="M912" s="187">
        <f t="shared" si="156"/>
        <v>0.5494</v>
      </c>
      <c r="N912" s="162">
        <f t="shared" si="157"/>
        <v>0.50900000000000001</v>
      </c>
      <c r="O912" s="188">
        <f t="shared" si="158"/>
        <v>9</v>
      </c>
      <c r="P912" s="161"/>
      <c r="Q912" s="192">
        <f t="shared" si="161"/>
        <v>0.5494</v>
      </c>
      <c r="R912" s="174">
        <f t="shared" si="162"/>
        <v>2</v>
      </c>
      <c r="S912" s="174">
        <f t="shared" si="163"/>
        <v>2</v>
      </c>
      <c r="T912" s="175" t="str">
        <f t="shared" si="159"/>
        <v>dist16</v>
      </c>
      <c r="U912" s="193">
        <f t="shared" si="164"/>
        <v>2</v>
      </c>
    </row>
    <row r="913" spans="1:21" s="145" customFormat="1" x14ac:dyDescent="0.2">
      <c r="A913" s="160">
        <v>497</v>
      </c>
      <c r="B913" s="144">
        <v>497117766</v>
      </c>
      <c r="C913" s="161" t="s">
        <v>80</v>
      </c>
      <c r="D913" s="144">
        <v>117</v>
      </c>
      <c r="E913" s="144">
        <v>766</v>
      </c>
      <c r="F913" s="161" t="s">
        <v>510</v>
      </c>
      <c r="G913" s="180" t="str">
        <f t="shared" si="154"/>
        <v/>
      </c>
      <c r="H913" s="181" t="str">
        <f t="shared" si="155"/>
        <v/>
      </c>
      <c r="I913" s="184">
        <v>2</v>
      </c>
      <c r="J913" s="176">
        <v>4</v>
      </c>
      <c r="K913" s="181">
        <f t="shared" si="160"/>
        <v>0.5</v>
      </c>
      <c r="L913" s="161"/>
      <c r="M913" s="187">
        <f t="shared" si="156"/>
        <v>0.2545</v>
      </c>
      <c r="N913" s="162">
        <f t="shared" si="157"/>
        <v>0.31950000000000001</v>
      </c>
      <c r="O913" s="188">
        <f t="shared" si="158"/>
        <v>6</v>
      </c>
      <c r="P913" s="161"/>
      <c r="Q913" s="192">
        <f t="shared" si="161"/>
        <v>0.5</v>
      </c>
      <c r="R913" s="174">
        <f t="shared" si="162"/>
        <v>2</v>
      </c>
      <c r="S913" s="174">
        <f t="shared" si="163"/>
        <v>0</v>
      </c>
      <c r="T913" s="175" t="str">
        <f t="shared" si="159"/>
        <v>cha22</v>
      </c>
      <c r="U913" s="193">
        <f t="shared" si="164"/>
        <v>3</v>
      </c>
    </row>
    <row r="914" spans="1:21" s="145" customFormat="1" x14ac:dyDescent="0.2">
      <c r="A914" s="160">
        <v>498</v>
      </c>
      <c r="B914" s="144">
        <v>498281061</v>
      </c>
      <c r="C914" s="161" t="s">
        <v>81</v>
      </c>
      <c r="D914" s="144">
        <v>281</v>
      </c>
      <c r="E914" s="144">
        <v>61</v>
      </c>
      <c r="F914" s="161" t="s">
        <v>627</v>
      </c>
      <c r="G914" s="180" t="str">
        <f t="shared" si="154"/>
        <v/>
      </c>
      <c r="H914" s="181" t="str">
        <f t="shared" si="155"/>
        <v/>
      </c>
      <c r="I914" s="184">
        <v>2</v>
      </c>
      <c r="J914" s="176">
        <v>2</v>
      </c>
      <c r="K914" s="181">
        <f t="shared" si="160"/>
        <v>1</v>
      </c>
      <c r="L914" s="161"/>
      <c r="M914" s="187">
        <f t="shared" si="156"/>
        <v>0.67469999999999997</v>
      </c>
      <c r="N914" s="162">
        <f t="shared" si="157"/>
        <v>0.60419999999999996</v>
      </c>
      <c r="O914" s="188">
        <f t="shared" si="158"/>
        <v>10</v>
      </c>
      <c r="P914" s="161"/>
      <c r="Q914" s="192">
        <f t="shared" si="161"/>
        <v>1</v>
      </c>
      <c r="R914" s="174">
        <f t="shared" si="162"/>
        <v>2</v>
      </c>
      <c r="S914" s="174">
        <f t="shared" si="163"/>
        <v>0</v>
      </c>
      <c r="T914" s="175" t="str">
        <f t="shared" si="159"/>
        <v>cha22</v>
      </c>
      <c r="U914" s="193">
        <f t="shared" si="164"/>
        <v>2</v>
      </c>
    </row>
    <row r="915" spans="1:21" s="145" customFormat="1" x14ac:dyDescent="0.2">
      <c r="A915" s="160">
        <v>498</v>
      </c>
      <c r="B915" s="144">
        <v>498281137</v>
      </c>
      <c r="C915" s="161" t="s">
        <v>81</v>
      </c>
      <c r="D915" s="144">
        <v>281</v>
      </c>
      <c r="E915" s="144">
        <v>137</v>
      </c>
      <c r="F915" s="161" t="s">
        <v>702</v>
      </c>
      <c r="G915" s="180" t="str">
        <f t="shared" si="154"/>
        <v>yes</v>
      </c>
      <c r="H915" s="181">
        <f t="shared" si="155"/>
        <v>1</v>
      </c>
      <c r="I915" s="184">
        <v>1</v>
      </c>
      <c r="J915" s="176">
        <v>1</v>
      </c>
      <c r="K915" s="181">
        <f t="shared" si="160"/>
        <v>1</v>
      </c>
      <c r="L915" s="161"/>
      <c r="M915" s="187">
        <f t="shared" si="156"/>
        <v>0.80330000000000001</v>
      </c>
      <c r="N915" s="162">
        <f t="shared" si="157"/>
        <v>0.77949999999999997</v>
      </c>
      <c r="O915" s="188">
        <f t="shared" si="158"/>
        <v>12</v>
      </c>
      <c r="P915" s="161"/>
      <c r="Q915" s="192">
        <f t="shared" si="161"/>
        <v>1</v>
      </c>
      <c r="R915" s="174">
        <f t="shared" si="162"/>
        <v>1</v>
      </c>
      <c r="S915" s="174">
        <f t="shared" si="163"/>
        <v>0</v>
      </c>
      <c r="T915" s="175" t="str">
        <f t="shared" si="159"/>
        <v>cha16</v>
      </c>
      <c r="U915" s="193">
        <f t="shared" si="164"/>
        <v>1</v>
      </c>
    </row>
    <row r="916" spans="1:21" s="145" customFormat="1" x14ac:dyDescent="0.2">
      <c r="A916" s="160">
        <v>498</v>
      </c>
      <c r="B916" s="144">
        <v>498281281</v>
      </c>
      <c r="C916" s="161" t="s">
        <v>81</v>
      </c>
      <c r="D916" s="144">
        <v>281</v>
      </c>
      <c r="E916" s="144">
        <v>281</v>
      </c>
      <c r="F916" s="161" t="s">
        <v>847</v>
      </c>
      <c r="G916" s="180" t="str">
        <f t="shared" si="154"/>
        <v>yes</v>
      </c>
      <c r="H916" s="181">
        <f t="shared" si="155"/>
        <v>0.8327</v>
      </c>
      <c r="I916" s="184">
        <v>341</v>
      </c>
      <c r="J916" s="176">
        <v>415</v>
      </c>
      <c r="K916" s="181">
        <f t="shared" si="160"/>
        <v>0.82169999999999999</v>
      </c>
      <c r="L916" s="161"/>
      <c r="M916" s="187">
        <f t="shared" si="156"/>
        <v>0.82499999999999996</v>
      </c>
      <c r="N916" s="162">
        <f t="shared" si="157"/>
        <v>0.79530000000000001</v>
      </c>
      <c r="O916" s="188">
        <f t="shared" si="158"/>
        <v>12</v>
      </c>
      <c r="P916" s="161"/>
      <c r="Q916" s="192">
        <f t="shared" si="161"/>
        <v>0.8327</v>
      </c>
      <c r="R916" s="174">
        <f t="shared" si="162"/>
        <v>346</v>
      </c>
      <c r="S916" s="174">
        <f t="shared" si="163"/>
        <v>5</v>
      </c>
      <c r="T916" s="175" t="str">
        <f t="shared" si="159"/>
        <v>cha16</v>
      </c>
      <c r="U916" s="193">
        <f t="shared" si="164"/>
        <v>1</v>
      </c>
    </row>
    <row r="917" spans="1:21" s="145" customFormat="1" x14ac:dyDescent="0.2">
      <c r="A917" s="160">
        <v>498</v>
      </c>
      <c r="B917" s="144">
        <v>498281332</v>
      </c>
      <c r="C917" s="161" t="s">
        <v>81</v>
      </c>
      <c r="D917" s="144">
        <v>281</v>
      </c>
      <c r="E917" s="144">
        <v>332</v>
      </c>
      <c r="F917" s="161" t="s">
        <v>898</v>
      </c>
      <c r="G917" s="180" t="str">
        <f t="shared" si="154"/>
        <v/>
      </c>
      <c r="H917" s="181" t="str">
        <f t="shared" si="155"/>
        <v/>
      </c>
      <c r="I917" s="184">
        <v>1</v>
      </c>
      <c r="J917" s="176">
        <v>1</v>
      </c>
      <c r="K917" s="181">
        <f t="shared" si="160"/>
        <v>1</v>
      </c>
      <c r="L917" s="161"/>
      <c r="M917" s="187">
        <f t="shared" si="156"/>
        <v>0.55920000000000003</v>
      </c>
      <c r="N917" s="162">
        <f t="shared" si="157"/>
        <v>0.53090000000000004</v>
      </c>
      <c r="O917" s="188">
        <f t="shared" si="158"/>
        <v>10</v>
      </c>
      <c r="P917" s="161"/>
      <c r="Q917" s="192">
        <f t="shared" si="161"/>
        <v>1</v>
      </c>
      <c r="R917" s="174">
        <f t="shared" si="162"/>
        <v>1</v>
      </c>
      <c r="S917" s="174">
        <f t="shared" si="163"/>
        <v>0</v>
      </c>
      <c r="T917" s="175" t="str">
        <f t="shared" si="159"/>
        <v>cha22</v>
      </c>
      <c r="U917" s="193">
        <f t="shared" si="164"/>
        <v>2</v>
      </c>
    </row>
    <row r="918" spans="1:21" s="145" customFormat="1" x14ac:dyDescent="0.2">
      <c r="A918" s="160">
        <v>499</v>
      </c>
      <c r="B918" s="144">
        <v>499061024</v>
      </c>
      <c r="C918" s="161" t="s">
        <v>99</v>
      </c>
      <c r="D918" s="144">
        <v>61</v>
      </c>
      <c r="E918" s="144">
        <v>24</v>
      </c>
      <c r="F918" s="161" t="s">
        <v>588</v>
      </c>
      <c r="G918" s="180" t="str">
        <f t="shared" si="154"/>
        <v/>
      </c>
      <c r="H918" s="181" t="str">
        <f t="shared" si="155"/>
        <v/>
      </c>
      <c r="I918" s="184">
        <v>0</v>
      </c>
      <c r="J918" s="176">
        <v>1</v>
      </c>
      <c r="K918" s="181">
        <f t="shared" si="160"/>
        <v>0</v>
      </c>
      <c r="L918" s="161"/>
      <c r="M918" s="187">
        <f t="shared" si="156"/>
        <v>0.21820000000000001</v>
      </c>
      <c r="N918" s="162">
        <f t="shared" si="157"/>
        <v>0.2364</v>
      </c>
      <c r="O918" s="188">
        <f t="shared" si="158"/>
        <v>4</v>
      </c>
      <c r="P918" s="161"/>
      <c r="Q918" s="192">
        <f t="shared" si="161"/>
        <v>0</v>
      </c>
      <c r="R918" s="174">
        <f t="shared" si="162"/>
        <v>0</v>
      </c>
      <c r="S918" s="174">
        <f t="shared" si="163"/>
        <v>0</v>
      </c>
      <c r="T918" s="175" t="str">
        <f t="shared" si="159"/>
        <v>cha22</v>
      </c>
      <c r="U918" s="193">
        <f t="shared" si="164"/>
        <v>3</v>
      </c>
    </row>
    <row r="919" spans="1:21" s="145" customFormat="1" x14ac:dyDescent="0.2">
      <c r="A919" s="160">
        <v>499</v>
      </c>
      <c r="B919" s="144">
        <v>499061061</v>
      </c>
      <c r="C919" s="161" t="s">
        <v>99</v>
      </c>
      <c r="D919" s="144">
        <v>61</v>
      </c>
      <c r="E919" s="144">
        <v>61</v>
      </c>
      <c r="F919" s="161" t="s">
        <v>627</v>
      </c>
      <c r="G919" s="180" t="str">
        <f t="shared" si="154"/>
        <v>yes</v>
      </c>
      <c r="H919" s="181">
        <f t="shared" si="155"/>
        <v>0.50649999999999995</v>
      </c>
      <c r="I919" s="184">
        <v>57</v>
      </c>
      <c r="J919" s="176">
        <v>141</v>
      </c>
      <c r="K919" s="181">
        <f t="shared" si="160"/>
        <v>0.40429999999999999</v>
      </c>
      <c r="L919" s="161"/>
      <c r="M919" s="187">
        <f t="shared" si="156"/>
        <v>0.67469999999999997</v>
      </c>
      <c r="N919" s="162">
        <f t="shared" si="157"/>
        <v>0.60419999999999996</v>
      </c>
      <c r="O919" s="188">
        <f t="shared" si="158"/>
        <v>10</v>
      </c>
      <c r="P919" s="161"/>
      <c r="Q919" s="192">
        <f t="shared" si="161"/>
        <v>0.50649999999999995</v>
      </c>
      <c r="R919" s="174">
        <f t="shared" si="162"/>
        <v>71</v>
      </c>
      <c r="S919" s="174">
        <f t="shared" si="163"/>
        <v>14</v>
      </c>
      <c r="T919" s="175" t="str">
        <f t="shared" si="159"/>
        <v>cha16</v>
      </c>
      <c r="U919" s="193">
        <f t="shared" si="164"/>
        <v>1</v>
      </c>
    </row>
    <row r="920" spans="1:21" s="145" customFormat="1" x14ac:dyDescent="0.2">
      <c r="A920" s="160">
        <v>499</v>
      </c>
      <c r="B920" s="144">
        <v>499061111</v>
      </c>
      <c r="C920" s="161" t="s">
        <v>99</v>
      </c>
      <c r="D920" s="144">
        <v>61</v>
      </c>
      <c r="E920" s="144">
        <v>111</v>
      </c>
      <c r="F920" s="161" t="s">
        <v>676</v>
      </c>
      <c r="G920" s="180" t="str">
        <f t="shared" si="154"/>
        <v/>
      </c>
      <c r="H920" s="181" t="str">
        <f t="shared" si="155"/>
        <v/>
      </c>
      <c r="I920" s="184">
        <v>1</v>
      </c>
      <c r="J920" s="176">
        <v>1</v>
      </c>
      <c r="K920" s="181">
        <f t="shared" si="160"/>
        <v>1</v>
      </c>
      <c r="L920" s="161"/>
      <c r="M920" s="187">
        <f t="shared" si="156"/>
        <v>0.2722</v>
      </c>
      <c r="N920" s="162">
        <f t="shared" si="157"/>
        <v>0.37230000000000002</v>
      </c>
      <c r="O920" s="188">
        <f t="shared" si="158"/>
        <v>6</v>
      </c>
      <c r="P920" s="161"/>
      <c r="Q920" s="192">
        <f t="shared" si="161"/>
        <v>1</v>
      </c>
      <c r="R920" s="174">
        <f t="shared" si="162"/>
        <v>1</v>
      </c>
      <c r="S920" s="174">
        <f t="shared" si="163"/>
        <v>0</v>
      </c>
      <c r="T920" s="175" t="str">
        <f t="shared" si="159"/>
        <v>cha22</v>
      </c>
      <c r="U920" s="193">
        <f t="shared" si="164"/>
        <v>3</v>
      </c>
    </row>
    <row r="921" spans="1:21" s="145" customFormat="1" x14ac:dyDescent="0.2">
      <c r="A921" s="160">
        <v>499</v>
      </c>
      <c r="B921" s="144">
        <v>499061114</v>
      </c>
      <c r="C921" s="161" t="s">
        <v>99</v>
      </c>
      <c r="D921" s="144">
        <v>61</v>
      </c>
      <c r="E921" s="144">
        <v>114</v>
      </c>
      <c r="F921" s="161" t="s">
        <v>679</v>
      </c>
      <c r="G921" s="180" t="str">
        <f t="shared" si="154"/>
        <v/>
      </c>
      <c r="H921" s="181" t="str">
        <f t="shared" si="155"/>
        <v/>
      </c>
      <c r="I921" s="184">
        <v>1</v>
      </c>
      <c r="J921" s="176">
        <v>1</v>
      </c>
      <c r="K921" s="181">
        <f t="shared" si="160"/>
        <v>1</v>
      </c>
      <c r="L921" s="161"/>
      <c r="M921" s="187">
        <f t="shared" si="156"/>
        <v>0.49659999999999999</v>
      </c>
      <c r="N921" s="162">
        <f t="shared" si="157"/>
        <v>0.497</v>
      </c>
      <c r="O921" s="188">
        <f t="shared" si="158"/>
        <v>10</v>
      </c>
      <c r="P921" s="161"/>
      <c r="Q921" s="192">
        <f t="shared" si="161"/>
        <v>1</v>
      </c>
      <c r="R921" s="174">
        <f t="shared" si="162"/>
        <v>1</v>
      </c>
      <c r="S921" s="174">
        <f t="shared" si="163"/>
        <v>0</v>
      </c>
      <c r="T921" s="175" t="str">
        <f t="shared" si="159"/>
        <v>cha22</v>
      </c>
      <c r="U921" s="193">
        <f t="shared" si="164"/>
        <v>2</v>
      </c>
    </row>
    <row r="922" spans="1:21" s="145" customFormat="1" x14ac:dyDescent="0.2">
      <c r="A922" s="160">
        <v>499</v>
      </c>
      <c r="B922" s="144">
        <v>499061137</v>
      </c>
      <c r="C922" s="161" t="s">
        <v>99</v>
      </c>
      <c r="D922" s="144">
        <v>61</v>
      </c>
      <c r="E922" s="144">
        <v>137</v>
      </c>
      <c r="F922" s="161" t="s">
        <v>702</v>
      </c>
      <c r="G922" s="180" t="str">
        <f t="shared" si="154"/>
        <v/>
      </c>
      <c r="H922" s="181" t="str">
        <f t="shared" si="155"/>
        <v/>
      </c>
      <c r="I922" s="184">
        <v>2</v>
      </c>
      <c r="J922" s="176">
        <v>4</v>
      </c>
      <c r="K922" s="181">
        <f t="shared" si="160"/>
        <v>0.5</v>
      </c>
      <c r="L922" s="161"/>
      <c r="M922" s="187">
        <f t="shared" si="156"/>
        <v>0.80330000000000001</v>
      </c>
      <c r="N922" s="162">
        <f t="shared" si="157"/>
        <v>0.77949999999999997</v>
      </c>
      <c r="O922" s="188">
        <f t="shared" si="158"/>
        <v>12</v>
      </c>
      <c r="P922" s="161"/>
      <c r="Q922" s="192">
        <f t="shared" si="161"/>
        <v>0.80330000000000001</v>
      </c>
      <c r="R922" s="174">
        <f t="shared" si="162"/>
        <v>3</v>
      </c>
      <c r="S922" s="174">
        <f t="shared" si="163"/>
        <v>1</v>
      </c>
      <c r="T922" s="175" t="str">
        <f t="shared" si="159"/>
        <v>dist16</v>
      </c>
      <c r="U922" s="193">
        <f t="shared" si="164"/>
        <v>2</v>
      </c>
    </row>
    <row r="923" spans="1:21" s="145" customFormat="1" x14ac:dyDescent="0.2">
      <c r="A923" s="160">
        <v>499</v>
      </c>
      <c r="B923" s="144">
        <v>499061161</v>
      </c>
      <c r="C923" s="161" t="s">
        <v>99</v>
      </c>
      <c r="D923" s="144">
        <v>61</v>
      </c>
      <c r="E923" s="144">
        <v>161</v>
      </c>
      <c r="F923" s="161" t="s">
        <v>727</v>
      </c>
      <c r="G923" s="180" t="str">
        <f t="shared" si="154"/>
        <v>yes</v>
      </c>
      <c r="H923" s="181">
        <f t="shared" si="155"/>
        <v>0.95240000000000002</v>
      </c>
      <c r="I923" s="184">
        <v>3</v>
      </c>
      <c r="J923" s="176">
        <v>9</v>
      </c>
      <c r="K923" s="181">
        <f t="shared" si="160"/>
        <v>0.33329999999999999</v>
      </c>
      <c r="L923" s="161"/>
      <c r="M923" s="187">
        <f t="shared" si="156"/>
        <v>0.3448</v>
      </c>
      <c r="N923" s="162">
        <f t="shared" si="157"/>
        <v>0.34520000000000001</v>
      </c>
      <c r="O923" s="188">
        <f t="shared" si="158"/>
        <v>6</v>
      </c>
      <c r="P923" s="161"/>
      <c r="Q923" s="192">
        <f t="shared" si="161"/>
        <v>0.95240000000000002</v>
      </c>
      <c r="R923" s="174">
        <f t="shared" si="162"/>
        <v>9</v>
      </c>
      <c r="S923" s="174">
        <f t="shared" si="163"/>
        <v>6</v>
      </c>
      <c r="T923" s="175" t="str">
        <f t="shared" si="159"/>
        <v>cha16</v>
      </c>
      <c r="U923" s="193">
        <f t="shared" si="164"/>
        <v>1</v>
      </c>
    </row>
    <row r="924" spans="1:21" s="145" customFormat="1" x14ac:dyDescent="0.2">
      <c r="A924" s="160">
        <v>499</v>
      </c>
      <c r="B924" s="144">
        <v>499061227</v>
      </c>
      <c r="C924" s="161" t="s">
        <v>99</v>
      </c>
      <c r="D924" s="144">
        <v>61</v>
      </c>
      <c r="E924" s="144">
        <v>227</v>
      </c>
      <c r="F924" s="161" t="s">
        <v>793</v>
      </c>
      <c r="G924" s="180" t="str">
        <f t="shared" si="154"/>
        <v/>
      </c>
      <c r="H924" s="181" t="str">
        <f t="shared" si="155"/>
        <v/>
      </c>
      <c r="I924" s="184">
        <v>1</v>
      </c>
      <c r="J924" s="176">
        <v>1</v>
      </c>
      <c r="K924" s="181">
        <f t="shared" si="160"/>
        <v>1</v>
      </c>
      <c r="L924" s="161"/>
      <c r="M924" s="187">
        <f t="shared" si="156"/>
        <v>0.45500000000000002</v>
      </c>
      <c r="N924" s="162">
        <f t="shared" si="157"/>
        <v>0.4879</v>
      </c>
      <c r="O924" s="188">
        <f t="shared" si="158"/>
        <v>9</v>
      </c>
      <c r="P924" s="161"/>
      <c r="Q924" s="192">
        <f t="shared" si="161"/>
        <v>1</v>
      </c>
      <c r="R924" s="174">
        <f t="shared" si="162"/>
        <v>1</v>
      </c>
      <c r="S924" s="174">
        <f t="shared" si="163"/>
        <v>0</v>
      </c>
      <c r="T924" s="175" t="str">
        <f t="shared" si="159"/>
        <v>cha22</v>
      </c>
      <c r="U924" s="193">
        <f t="shared" si="164"/>
        <v>2</v>
      </c>
    </row>
    <row r="925" spans="1:21" s="145" customFormat="1" x14ac:dyDescent="0.2">
      <c r="A925" s="160">
        <v>499</v>
      </c>
      <c r="B925" s="144">
        <v>499061278</v>
      </c>
      <c r="C925" s="161" t="s">
        <v>99</v>
      </c>
      <c r="D925" s="144">
        <v>61</v>
      </c>
      <c r="E925" s="144">
        <v>278</v>
      </c>
      <c r="F925" s="161" t="s">
        <v>844</v>
      </c>
      <c r="G925" s="180" t="str">
        <f t="shared" si="154"/>
        <v/>
      </c>
      <c r="H925" s="181" t="str">
        <f t="shared" si="155"/>
        <v/>
      </c>
      <c r="I925" s="184">
        <v>1</v>
      </c>
      <c r="J925" s="176">
        <v>3</v>
      </c>
      <c r="K925" s="181">
        <f t="shared" si="160"/>
        <v>0.33329999999999999</v>
      </c>
      <c r="L925" s="161"/>
      <c r="M925" s="187">
        <f t="shared" si="156"/>
        <v>0.33579999999999999</v>
      </c>
      <c r="N925" s="162">
        <f t="shared" si="157"/>
        <v>0.33479999999999999</v>
      </c>
      <c r="O925" s="188">
        <f t="shared" si="158"/>
        <v>6</v>
      </c>
      <c r="P925" s="161"/>
      <c r="Q925" s="192">
        <f t="shared" si="161"/>
        <v>0.33329999999999999</v>
      </c>
      <c r="R925" s="174">
        <f t="shared" si="162"/>
        <v>1</v>
      </c>
      <c r="S925" s="174">
        <f t="shared" si="163"/>
        <v>0</v>
      </c>
      <c r="T925" s="175" t="str">
        <f t="shared" si="159"/>
        <v>cha22</v>
      </c>
      <c r="U925" s="193">
        <f t="shared" si="164"/>
        <v>3</v>
      </c>
    </row>
    <row r="926" spans="1:21" s="145" customFormat="1" x14ac:dyDescent="0.2">
      <c r="A926" s="160">
        <v>499</v>
      </c>
      <c r="B926" s="144">
        <v>499061281</v>
      </c>
      <c r="C926" s="161" t="s">
        <v>99</v>
      </c>
      <c r="D926" s="144">
        <v>61</v>
      </c>
      <c r="E926" s="144">
        <v>281</v>
      </c>
      <c r="F926" s="161" t="s">
        <v>847</v>
      </c>
      <c r="G926" s="180" t="str">
        <f t="shared" si="154"/>
        <v>yes</v>
      </c>
      <c r="H926" s="181">
        <f t="shared" si="155"/>
        <v>0.62670000000000003</v>
      </c>
      <c r="I926" s="184">
        <v>235</v>
      </c>
      <c r="J926" s="176">
        <v>373</v>
      </c>
      <c r="K926" s="181">
        <f t="shared" si="160"/>
        <v>0.63</v>
      </c>
      <c r="L926" s="161"/>
      <c r="M926" s="187">
        <f t="shared" si="156"/>
        <v>0.82499999999999996</v>
      </c>
      <c r="N926" s="162">
        <f t="shared" si="157"/>
        <v>0.79530000000000001</v>
      </c>
      <c r="O926" s="188">
        <f t="shared" si="158"/>
        <v>12</v>
      </c>
      <c r="P926" s="161"/>
      <c r="Q926" s="192">
        <f t="shared" si="161"/>
        <v>0.63</v>
      </c>
      <c r="R926" s="174">
        <f t="shared" si="162"/>
        <v>235</v>
      </c>
      <c r="S926" s="174">
        <f t="shared" si="163"/>
        <v>0</v>
      </c>
      <c r="T926" s="175" t="str">
        <f t="shared" si="159"/>
        <v>cha22</v>
      </c>
      <c r="U926" s="193">
        <f t="shared" si="164"/>
        <v>1</v>
      </c>
    </row>
    <row r="927" spans="1:21" s="145" customFormat="1" x14ac:dyDescent="0.2">
      <c r="A927" s="160">
        <v>499</v>
      </c>
      <c r="B927" s="144">
        <v>499061325</v>
      </c>
      <c r="C927" s="161" t="s">
        <v>99</v>
      </c>
      <c r="D927" s="144">
        <v>61</v>
      </c>
      <c r="E927" s="144">
        <v>325</v>
      </c>
      <c r="F927" s="161" t="s">
        <v>891</v>
      </c>
      <c r="G927" s="180" t="str">
        <f t="shared" si="154"/>
        <v/>
      </c>
      <c r="H927" s="181" t="str">
        <f t="shared" si="155"/>
        <v/>
      </c>
      <c r="I927" s="184">
        <v>2</v>
      </c>
      <c r="J927" s="176">
        <v>2</v>
      </c>
      <c r="K927" s="181">
        <f t="shared" si="160"/>
        <v>1</v>
      </c>
      <c r="L927" s="161"/>
      <c r="M927" s="187">
        <f t="shared" si="156"/>
        <v>0.4148</v>
      </c>
      <c r="N927" s="162">
        <f t="shared" si="157"/>
        <v>0.44159999999999999</v>
      </c>
      <c r="O927" s="188">
        <f t="shared" si="158"/>
        <v>8</v>
      </c>
      <c r="P927" s="161"/>
      <c r="Q927" s="192">
        <f t="shared" si="161"/>
        <v>1</v>
      </c>
      <c r="R927" s="174">
        <f t="shared" si="162"/>
        <v>2</v>
      </c>
      <c r="S927" s="174">
        <f t="shared" si="163"/>
        <v>0</v>
      </c>
      <c r="T927" s="175" t="str">
        <f t="shared" si="159"/>
        <v>cha22</v>
      </c>
      <c r="U927" s="193">
        <f t="shared" si="164"/>
        <v>3</v>
      </c>
    </row>
    <row r="928" spans="1:21" s="145" customFormat="1" x14ac:dyDescent="0.2">
      <c r="A928" s="160">
        <v>499</v>
      </c>
      <c r="B928" s="144">
        <v>499061332</v>
      </c>
      <c r="C928" s="161" t="s">
        <v>99</v>
      </c>
      <c r="D928" s="144">
        <v>61</v>
      </c>
      <c r="E928" s="144">
        <v>332</v>
      </c>
      <c r="F928" s="161" t="s">
        <v>898</v>
      </c>
      <c r="G928" s="180" t="str">
        <f t="shared" si="154"/>
        <v>yes</v>
      </c>
      <c r="H928" s="181">
        <f t="shared" si="155"/>
        <v>0.7429</v>
      </c>
      <c r="I928" s="184">
        <v>1</v>
      </c>
      <c r="J928" s="176">
        <v>2</v>
      </c>
      <c r="K928" s="181">
        <f t="shared" si="160"/>
        <v>0.5</v>
      </c>
      <c r="L928" s="161"/>
      <c r="M928" s="187">
        <f t="shared" si="156"/>
        <v>0.55920000000000003</v>
      </c>
      <c r="N928" s="162">
        <f t="shared" si="157"/>
        <v>0.53090000000000004</v>
      </c>
      <c r="O928" s="188">
        <f t="shared" si="158"/>
        <v>10</v>
      </c>
      <c r="P928" s="161"/>
      <c r="Q928" s="192">
        <f t="shared" si="161"/>
        <v>0.7429</v>
      </c>
      <c r="R928" s="174">
        <f t="shared" si="162"/>
        <v>1</v>
      </c>
      <c r="S928" s="174">
        <f t="shared" si="163"/>
        <v>0</v>
      </c>
      <c r="T928" s="175" t="str">
        <f t="shared" si="159"/>
        <v>cha16</v>
      </c>
      <c r="U928" s="193">
        <f t="shared" si="164"/>
        <v>1</v>
      </c>
    </row>
    <row r="929" spans="1:21" s="145" customFormat="1" x14ac:dyDescent="0.2">
      <c r="A929" s="160">
        <v>499</v>
      </c>
      <c r="B929" s="144">
        <v>499061672</v>
      </c>
      <c r="C929" s="161" t="s">
        <v>99</v>
      </c>
      <c r="D929" s="144">
        <v>61</v>
      </c>
      <c r="E929" s="144">
        <v>672</v>
      </c>
      <c r="F929" s="161" t="s">
        <v>938</v>
      </c>
      <c r="G929" s="180" t="str">
        <f t="shared" si="154"/>
        <v/>
      </c>
      <c r="H929" s="181" t="str">
        <f t="shared" si="155"/>
        <v/>
      </c>
      <c r="I929" s="184">
        <v>1</v>
      </c>
      <c r="J929" s="176">
        <v>1</v>
      </c>
      <c r="K929" s="181">
        <f t="shared" si="160"/>
        <v>1</v>
      </c>
      <c r="L929" s="161"/>
      <c r="M929" s="187">
        <f t="shared" si="156"/>
        <v>0.33329999999999999</v>
      </c>
      <c r="N929" s="162">
        <f t="shared" si="157"/>
        <v>0.4</v>
      </c>
      <c r="O929" s="188">
        <f t="shared" si="158"/>
        <v>7</v>
      </c>
      <c r="P929" s="161"/>
      <c r="Q929" s="192">
        <f t="shared" si="161"/>
        <v>1</v>
      </c>
      <c r="R929" s="174">
        <f t="shared" si="162"/>
        <v>1</v>
      </c>
      <c r="S929" s="174">
        <f t="shared" si="163"/>
        <v>0</v>
      </c>
      <c r="T929" s="175" t="str">
        <f t="shared" si="159"/>
        <v>cha22</v>
      </c>
      <c r="U929" s="193">
        <f t="shared" si="164"/>
        <v>3</v>
      </c>
    </row>
    <row r="930" spans="1:21" s="145" customFormat="1" x14ac:dyDescent="0.2">
      <c r="A930" s="160">
        <v>499</v>
      </c>
      <c r="B930" s="144">
        <v>499061766</v>
      </c>
      <c r="C930" s="161" t="s">
        <v>99</v>
      </c>
      <c r="D930" s="144">
        <v>61</v>
      </c>
      <c r="E930" s="144">
        <v>766</v>
      </c>
      <c r="F930" s="161" t="s">
        <v>510</v>
      </c>
      <c r="G930" s="180" t="str">
        <f t="shared" si="154"/>
        <v/>
      </c>
      <c r="H930" s="181" t="str">
        <f t="shared" si="155"/>
        <v/>
      </c>
      <c r="I930" s="184">
        <v>1</v>
      </c>
      <c r="J930" s="176">
        <v>1</v>
      </c>
      <c r="K930" s="181">
        <f t="shared" si="160"/>
        <v>1</v>
      </c>
      <c r="L930" s="161"/>
      <c r="M930" s="187">
        <f t="shared" si="156"/>
        <v>0.2545</v>
      </c>
      <c r="N930" s="162">
        <f t="shared" si="157"/>
        <v>0.31950000000000001</v>
      </c>
      <c r="O930" s="188">
        <f t="shared" si="158"/>
        <v>6</v>
      </c>
      <c r="P930" s="161"/>
      <c r="Q930" s="192">
        <f t="shared" si="161"/>
        <v>1</v>
      </c>
      <c r="R930" s="174">
        <f t="shared" si="162"/>
        <v>1</v>
      </c>
      <c r="S930" s="174">
        <f t="shared" si="163"/>
        <v>0</v>
      </c>
      <c r="T930" s="175" t="str">
        <f t="shared" si="159"/>
        <v>cha22</v>
      </c>
      <c r="U930" s="193">
        <f t="shared" si="164"/>
        <v>3</v>
      </c>
    </row>
    <row r="931" spans="1:21" s="145" customFormat="1" x14ac:dyDescent="0.2">
      <c r="A931" s="160">
        <v>3501</v>
      </c>
      <c r="B931" s="144">
        <v>3501061061</v>
      </c>
      <c r="C931" s="161" t="s">
        <v>83</v>
      </c>
      <c r="D931" s="144">
        <v>61</v>
      </c>
      <c r="E931" s="144">
        <v>61</v>
      </c>
      <c r="F931" s="161" t="s">
        <v>627</v>
      </c>
      <c r="G931" s="180" t="str">
        <f t="shared" si="154"/>
        <v>yes</v>
      </c>
      <c r="H931" s="181">
        <f t="shared" si="155"/>
        <v>0.73329999999999995</v>
      </c>
      <c r="I931" s="184">
        <v>32</v>
      </c>
      <c r="J931" s="176">
        <v>40</v>
      </c>
      <c r="K931" s="181">
        <f t="shared" si="160"/>
        <v>0.8</v>
      </c>
      <c r="L931" s="161"/>
      <c r="M931" s="187">
        <f t="shared" si="156"/>
        <v>0.67469999999999997</v>
      </c>
      <c r="N931" s="162">
        <f t="shared" si="157"/>
        <v>0.60419999999999996</v>
      </c>
      <c r="O931" s="188">
        <f t="shared" si="158"/>
        <v>10</v>
      </c>
      <c r="P931" s="161"/>
      <c r="Q931" s="192">
        <f t="shared" si="161"/>
        <v>0.8</v>
      </c>
      <c r="R931" s="174">
        <f t="shared" si="162"/>
        <v>32</v>
      </c>
      <c r="S931" s="174">
        <f t="shared" si="163"/>
        <v>0</v>
      </c>
      <c r="T931" s="175" t="str">
        <f t="shared" si="159"/>
        <v>cha22</v>
      </c>
      <c r="U931" s="193">
        <f t="shared" si="164"/>
        <v>1</v>
      </c>
    </row>
    <row r="932" spans="1:21" s="145" customFormat="1" x14ac:dyDescent="0.2">
      <c r="A932" s="160">
        <v>3501</v>
      </c>
      <c r="B932" s="144">
        <v>3501061137</v>
      </c>
      <c r="C932" s="161" t="s">
        <v>83</v>
      </c>
      <c r="D932" s="144">
        <v>61</v>
      </c>
      <c r="E932" s="144">
        <v>137</v>
      </c>
      <c r="F932" s="161" t="s">
        <v>702</v>
      </c>
      <c r="G932" s="180" t="str">
        <f t="shared" si="154"/>
        <v>yes</v>
      </c>
      <c r="H932" s="181">
        <f t="shared" si="155"/>
        <v>0.88</v>
      </c>
      <c r="I932" s="184">
        <v>95</v>
      </c>
      <c r="J932" s="176">
        <v>104</v>
      </c>
      <c r="K932" s="181">
        <f t="shared" si="160"/>
        <v>0.91349999999999998</v>
      </c>
      <c r="L932" s="161"/>
      <c r="M932" s="187">
        <f t="shared" si="156"/>
        <v>0.80330000000000001</v>
      </c>
      <c r="N932" s="162">
        <f t="shared" si="157"/>
        <v>0.77949999999999997</v>
      </c>
      <c r="O932" s="188">
        <f t="shared" si="158"/>
        <v>12</v>
      </c>
      <c r="P932" s="161"/>
      <c r="Q932" s="192">
        <f t="shared" si="161"/>
        <v>0.91349999999999998</v>
      </c>
      <c r="R932" s="174">
        <f t="shared" si="162"/>
        <v>95</v>
      </c>
      <c r="S932" s="174">
        <f t="shared" si="163"/>
        <v>0</v>
      </c>
      <c r="T932" s="175" t="str">
        <f t="shared" si="159"/>
        <v>cha22</v>
      </c>
      <c r="U932" s="193">
        <f t="shared" si="164"/>
        <v>1</v>
      </c>
    </row>
    <row r="933" spans="1:21" s="145" customFormat="1" x14ac:dyDescent="0.2">
      <c r="A933" s="160">
        <v>3501</v>
      </c>
      <c r="B933" s="144">
        <v>3501061161</v>
      </c>
      <c r="C933" s="161" t="s">
        <v>83</v>
      </c>
      <c r="D933" s="144">
        <v>61</v>
      </c>
      <c r="E933" s="144">
        <v>161</v>
      </c>
      <c r="F933" s="161" t="s">
        <v>727</v>
      </c>
      <c r="G933" s="180" t="str">
        <f t="shared" si="154"/>
        <v/>
      </c>
      <c r="H933" s="181" t="str">
        <f t="shared" si="155"/>
        <v/>
      </c>
      <c r="I933" s="184">
        <v>1</v>
      </c>
      <c r="J933" s="176">
        <v>2</v>
      </c>
      <c r="K933" s="181">
        <f t="shared" si="160"/>
        <v>0.5</v>
      </c>
      <c r="L933" s="161"/>
      <c r="M933" s="187">
        <f t="shared" si="156"/>
        <v>0.3448</v>
      </c>
      <c r="N933" s="162">
        <f t="shared" si="157"/>
        <v>0.34520000000000001</v>
      </c>
      <c r="O933" s="188">
        <f t="shared" si="158"/>
        <v>6</v>
      </c>
      <c r="P933" s="161"/>
      <c r="Q933" s="192">
        <f t="shared" si="161"/>
        <v>0.5</v>
      </c>
      <c r="R933" s="174">
        <f t="shared" si="162"/>
        <v>1</v>
      </c>
      <c r="S933" s="174">
        <f t="shared" si="163"/>
        <v>0</v>
      </c>
      <c r="T933" s="175" t="str">
        <f t="shared" si="159"/>
        <v>cha22</v>
      </c>
      <c r="U933" s="193">
        <f t="shared" si="164"/>
        <v>3</v>
      </c>
    </row>
    <row r="934" spans="1:21" s="145" customFormat="1" x14ac:dyDescent="0.2">
      <c r="A934" s="160">
        <v>3501</v>
      </c>
      <c r="B934" s="144">
        <v>3501061210</v>
      </c>
      <c r="C934" s="161" t="s">
        <v>83</v>
      </c>
      <c r="D934" s="144">
        <v>61</v>
      </c>
      <c r="E934" s="144">
        <v>210</v>
      </c>
      <c r="F934" s="161" t="s">
        <v>776</v>
      </c>
      <c r="G934" s="180" t="str">
        <f t="shared" si="154"/>
        <v>yes</v>
      </c>
      <c r="H934" s="181">
        <f t="shared" si="155"/>
        <v>0.5</v>
      </c>
      <c r="I934" s="184">
        <v>1</v>
      </c>
      <c r="J934" s="176">
        <v>1</v>
      </c>
      <c r="K934" s="181">
        <f t="shared" si="160"/>
        <v>1</v>
      </c>
      <c r="L934" s="161"/>
      <c r="M934" s="187">
        <f t="shared" si="156"/>
        <v>0.29239999999999999</v>
      </c>
      <c r="N934" s="162">
        <f t="shared" si="157"/>
        <v>0.29370000000000002</v>
      </c>
      <c r="O934" s="188">
        <f t="shared" si="158"/>
        <v>5</v>
      </c>
      <c r="P934" s="161"/>
      <c r="Q934" s="192">
        <f t="shared" si="161"/>
        <v>1</v>
      </c>
      <c r="R934" s="174">
        <f t="shared" si="162"/>
        <v>1</v>
      </c>
      <c r="S934" s="174">
        <f t="shared" si="163"/>
        <v>0</v>
      </c>
      <c r="T934" s="175" t="str">
        <f t="shared" si="159"/>
        <v>cha22</v>
      </c>
      <c r="U934" s="193">
        <f t="shared" si="164"/>
        <v>1</v>
      </c>
    </row>
    <row r="935" spans="1:21" s="145" customFormat="1" x14ac:dyDescent="0.2">
      <c r="A935" s="160">
        <v>3501</v>
      </c>
      <c r="B935" s="144">
        <v>3501061278</v>
      </c>
      <c r="C935" s="161" t="s">
        <v>83</v>
      </c>
      <c r="D935" s="144">
        <v>61</v>
      </c>
      <c r="E935" s="144">
        <v>278</v>
      </c>
      <c r="F935" s="161" t="s">
        <v>844</v>
      </c>
      <c r="G935" s="180" t="str">
        <f t="shared" si="154"/>
        <v/>
      </c>
      <c r="H935" s="181" t="str">
        <f t="shared" si="155"/>
        <v/>
      </c>
      <c r="I935" s="184">
        <v>5</v>
      </c>
      <c r="J935" s="176">
        <v>6</v>
      </c>
      <c r="K935" s="181">
        <f t="shared" si="160"/>
        <v>0.83330000000000004</v>
      </c>
      <c r="L935" s="161"/>
      <c r="M935" s="187">
        <f t="shared" si="156"/>
        <v>0.33579999999999999</v>
      </c>
      <c r="N935" s="162">
        <f t="shared" si="157"/>
        <v>0.33479999999999999</v>
      </c>
      <c r="O935" s="188">
        <f t="shared" si="158"/>
        <v>6</v>
      </c>
      <c r="P935" s="161"/>
      <c r="Q935" s="192">
        <f t="shared" si="161"/>
        <v>0.83330000000000004</v>
      </c>
      <c r="R935" s="174">
        <f t="shared" si="162"/>
        <v>5</v>
      </c>
      <c r="S935" s="174">
        <f t="shared" si="163"/>
        <v>0</v>
      </c>
      <c r="T935" s="175" t="str">
        <f t="shared" si="159"/>
        <v>cha22</v>
      </c>
      <c r="U935" s="193">
        <f t="shared" si="164"/>
        <v>3</v>
      </c>
    </row>
    <row r="936" spans="1:21" s="145" customFormat="1" x14ac:dyDescent="0.2">
      <c r="A936" s="160">
        <v>3501</v>
      </c>
      <c r="B936" s="144">
        <v>3501061281</v>
      </c>
      <c r="C936" s="161" t="s">
        <v>83</v>
      </c>
      <c r="D936" s="144">
        <v>61</v>
      </c>
      <c r="E936" s="144">
        <v>281</v>
      </c>
      <c r="F936" s="161" t="s">
        <v>847</v>
      </c>
      <c r="G936" s="180" t="str">
        <f t="shared" si="154"/>
        <v>yes</v>
      </c>
      <c r="H936" s="181">
        <f t="shared" si="155"/>
        <v>0.88639999999999997</v>
      </c>
      <c r="I936" s="184">
        <v>90</v>
      </c>
      <c r="J936" s="176">
        <v>104</v>
      </c>
      <c r="K936" s="181">
        <f t="shared" si="160"/>
        <v>0.86539999999999995</v>
      </c>
      <c r="L936" s="161"/>
      <c r="M936" s="187">
        <f t="shared" si="156"/>
        <v>0.82499999999999996</v>
      </c>
      <c r="N936" s="162">
        <f t="shared" si="157"/>
        <v>0.79530000000000001</v>
      </c>
      <c r="O936" s="188">
        <f t="shared" si="158"/>
        <v>12</v>
      </c>
      <c r="P936" s="161"/>
      <c r="Q936" s="192">
        <f t="shared" si="161"/>
        <v>0.88639999999999997</v>
      </c>
      <c r="R936" s="174">
        <f t="shared" si="162"/>
        <v>92</v>
      </c>
      <c r="S936" s="174">
        <f t="shared" si="163"/>
        <v>2</v>
      </c>
      <c r="T936" s="175" t="str">
        <f t="shared" si="159"/>
        <v>cha16</v>
      </c>
      <c r="U936" s="193">
        <f t="shared" si="164"/>
        <v>1</v>
      </c>
    </row>
    <row r="937" spans="1:21" s="145" customFormat="1" x14ac:dyDescent="0.2">
      <c r="A937" s="160">
        <v>3501</v>
      </c>
      <c r="B937" s="144">
        <v>3501061325</v>
      </c>
      <c r="C937" s="161" t="s">
        <v>83</v>
      </c>
      <c r="D937" s="144">
        <v>61</v>
      </c>
      <c r="E937" s="144">
        <v>325</v>
      </c>
      <c r="F937" s="161" t="s">
        <v>891</v>
      </c>
      <c r="G937" s="180" t="str">
        <f t="shared" si="154"/>
        <v>yes</v>
      </c>
      <c r="H937" s="181">
        <f t="shared" si="155"/>
        <v>1</v>
      </c>
      <c r="I937" s="184">
        <v>2</v>
      </c>
      <c r="J937" s="176">
        <v>2</v>
      </c>
      <c r="K937" s="181">
        <f t="shared" si="160"/>
        <v>1</v>
      </c>
      <c r="L937" s="161"/>
      <c r="M937" s="187">
        <f t="shared" si="156"/>
        <v>0.4148</v>
      </c>
      <c r="N937" s="162">
        <f t="shared" si="157"/>
        <v>0.44159999999999999</v>
      </c>
      <c r="O937" s="188">
        <f t="shared" si="158"/>
        <v>8</v>
      </c>
      <c r="P937" s="161"/>
      <c r="Q937" s="192">
        <f t="shared" si="161"/>
        <v>1</v>
      </c>
      <c r="R937" s="174">
        <f t="shared" si="162"/>
        <v>2</v>
      </c>
      <c r="S937" s="174">
        <f t="shared" si="163"/>
        <v>0</v>
      </c>
      <c r="T937" s="175" t="str">
        <f t="shared" si="159"/>
        <v>cha16</v>
      </c>
      <c r="U937" s="193">
        <f t="shared" si="164"/>
        <v>1</v>
      </c>
    </row>
    <row r="938" spans="1:21" s="145" customFormat="1" x14ac:dyDescent="0.2">
      <c r="A938" s="160">
        <v>3501</v>
      </c>
      <c r="B938" s="144">
        <v>3501061332</v>
      </c>
      <c r="C938" s="161" t="s">
        <v>83</v>
      </c>
      <c r="D938" s="144">
        <v>61</v>
      </c>
      <c r="E938" s="144">
        <v>332</v>
      </c>
      <c r="F938" s="161" t="s">
        <v>898</v>
      </c>
      <c r="G938" s="180" t="str">
        <f t="shared" si="154"/>
        <v>yes</v>
      </c>
      <c r="H938" s="181">
        <f t="shared" si="155"/>
        <v>1</v>
      </c>
      <c r="I938" s="184">
        <v>3</v>
      </c>
      <c r="J938" s="176">
        <v>3</v>
      </c>
      <c r="K938" s="181">
        <f t="shared" si="160"/>
        <v>1</v>
      </c>
      <c r="L938" s="161"/>
      <c r="M938" s="187">
        <f t="shared" si="156"/>
        <v>0.55920000000000003</v>
      </c>
      <c r="N938" s="162">
        <f t="shared" si="157"/>
        <v>0.53090000000000004</v>
      </c>
      <c r="O938" s="188">
        <f t="shared" si="158"/>
        <v>10</v>
      </c>
      <c r="P938" s="161"/>
      <c r="Q938" s="192">
        <f t="shared" si="161"/>
        <v>1</v>
      </c>
      <c r="R938" s="174">
        <f t="shared" si="162"/>
        <v>3</v>
      </c>
      <c r="S938" s="174">
        <f t="shared" si="163"/>
        <v>0</v>
      </c>
      <c r="T938" s="175" t="str">
        <f t="shared" si="159"/>
        <v>cha16</v>
      </c>
      <c r="U938" s="193">
        <f t="shared" si="164"/>
        <v>1</v>
      </c>
    </row>
    <row r="939" spans="1:21" s="145" customFormat="1" x14ac:dyDescent="0.2">
      <c r="A939" s="160">
        <v>3501</v>
      </c>
      <c r="B939" s="144">
        <v>3501061683</v>
      </c>
      <c r="C939" s="161" t="s">
        <v>83</v>
      </c>
      <c r="D939" s="144">
        <v>61</v>
      </c>
      <c r="E939" s="144">
        <v>683</v>
      </c>
      <c r="F939" s="161" t="s">
        <v>943</v>
      </c>
      <c r="G939" s="180" t="str">
        <f t="shared" si="154"/>
        <v/>
      </c>
      <c r="H939" s="181" t="str">
        <f t="shared" si="155"/>
        <v/>
      </c>
      <c r="I939" s="184">
        <v>1</v>
      </c>
      <c r="J939" s="176">
        <v>1</v>
      </c>
      <c r="K939" s="181">
        <f t="shared" si="160"/>
        <v>1</v>
      </c>
      <c r="L939" s="161"/>
      <c r="M939" s="187">
        <f t="shared" si="156"/>
        <v>0.17030000000000001</v>
      </c>
      <c r="N939" s="162">
        <f t="shared" si="157"/>
        <v>0.22259999999999999</v>
      </c>
      <c r="O939" s="188">
        <f t="shared" si="158"/>
        <v>4</v>
      </c>
      <c r="P939" s="161"/>
      <c r="Q939" s="192">
        <f t="shared" si="161"/>
        <v>1</v>
      </c>
      <c r="R939" s="174">
        <f t="shared" si="162"/>
        <v>1</v>
      </c>
      <c r="S939" s="174">
        <f t="shared" si="163"/>
        <v>0</v>
      </c>
      <c r="T939" s="175" t="str">
        <f t="shared" si="159"/>
        <v>cha22</v>
      </c>
      <c r="U939" s="193">
        <f t="shared" si="164"/>
        <v>3</v>
      </c>
    </row>
    <row r="940" spans="1:21" s="145" customFormat="1" x14ac:dyDescent="0.2">
      <c r="A940" s="160">
        <v>3502</v>
      </c>
      <c r="B940" s="144">
        <v>3502281061</v>
      </c>
      <c r="C940" s="161" t="s">
        <v>84</v>
      </c>
      <c r="D940" s="144">
        <v>281</v>
      </c>
      <c r="E940" s="144">
        <v>61</v>
      </c>
      <c r="F940" s="161" t="s">
        <v>627</v>
      </c>
      <c r="G940" s="180" t="str">
        <f t="shared" si="154"/>
        <v/>
      </c>
      <c r="H940" s="181" t="str">
        <f t="shared" si="155"/>
        <v/>
      </c>
      <c r="I940" s="184">
        <v>1</v>
      </c>
      <c r="J940" s="176">
        <v>2</v>
      </c>
      <c r="K940" s="181">
        <f t="shared" si="160"/>
        <v>0.5</v>
      </c>
      <c r="L940" s="161"/>
      <c r="M940" s="187">
        <f t="shared" si="156"/>
        <v>0.67469999999999997</v>
      </c>
      <c r="N940" s="162">
        <f t="shared" si="157"/>
        <v>0.60419999999999996</v>
      </c>
      <c r="O940" s="188">
        <f t="shared" si="158"/>
        <v>10</v>
      </c>
      <c r="P940" s="161"/>
      <c r="Q940" s="192">
        <f t="shared" si="161"/>
        <v>0.67469999999999997</v>
      </c>
      <c r="R940" s="174">
        <f t="shared" si="162"/>
        <v>1</v>
      </c>
      <c r="S940" s="174">
        <f t="shared" si="163"/>
        <v>0</v>
      </c>
      <c r="T940" s="175" t="str">
        <f t="shared" si="159"/>
        <v>dist16</v>
      </c>
      <c r="U940" s="193">
        <f t="shared" si="164"/>
        <v>2</v>
      </c>
    </row>
    <row r="941" spans="1:21" s="145" customFormat="1" x14ac:dyDescent="0.2">
      <c r="A941" s="160">
        <v>3502</v>
      </c>
      <c r="B941" s="144">
        <v>3502281161</v>
      </c>
      <c r="C941" s="161" t="s">
        <v>84</v>
      </c>
      <c r="D941" s="144">
        <v>281</v>
      </c>
      <c r="E941" s="144">
        <v>161</v>
      </c>
      <c r="F941" s="161" t="s">
        <v>727</v>
      </c>
      <c r="G941" s="180" t="str">
        <f t="shared" si="154"/>
        <v/>
      </c>
      <c r="H941" s="181" t="str">
        <f t="shared" si="155"/>
        <v/>
      </c>
      <c r="I941" s="184">
        <v>2</v>
      </c>
      <c r="J941" s="176">
        <v>2</v>
      </c>
      <c r="K941" s="181">
        <f t="shared" si="160"/>
        <v>1</v>
      </c>
      <c r="L941" s="161"/>
      <c r="M941" s="187">
        <f t="shared" si="156"/>
        <v>0.3448</v>
      </c>
      <c r="N941" s="162">
        <f t="shared" si="157"/>
        <v>0.34520000000000001</v>
      </c>
      <c r="O941" s="188">
        <f t="shared" si="158"/>
        <v>6</v>
      </c>
      <c r="P941" s="161"/>
      <c r="Q941" s="192">
        <f t="shared" si="161"/>
        <v>1</v>
      </c>
      <c r="R941" s="174">
        <f t="shared" si="162"/>
        <v>2</v>
      </c>
      <c r="S941" s="174">
        <f t="shared" si="163"/>
        <v>0</v>
      </c>
      <c r="T941" s="175" t="str">
        <f t="shared" si="159"/>
        <v>cha22</v>
      </c>
      <c r="U941" s="193">
        <f t="shared" si="164"/>
        <v>3</v>
      </c>
    </row>
    <row r="942" spans="1:21" s="145" customFormat="1" x14ac:dyDescent="0.2">
      <c r="A942" s="160">
        <v>3502</v>
      </c>
      <c r="B942" s="144">
        <v>3502281281</v>
      </c>
      <c r="C942" s="161" t="s">
        <v>84</v>
      </c>
      <c r="D942" s="144">
        <v>281</v>
      </c>
      <c r="E942" s="144">
        <v>281</v>
      </c>
      <c r="F942" s="161" t="s">
        <v>847</v>
      </c>
      <c r="G942" s="180" t="str">
        <f t="shared" si="154"/>
        <v>yes</v>
      </c>
      <c r="H942" s="181">
        <f t="shared" si="155"/>
        <v>0.79259999999999997</v>
      </c>
      <c r="I942" s="184">
        <v>368</v>
      </c>
      <c r="J942" s="176">
        <v>465</v>
      </c>
      <c r="K942" s="181">
        <f t="shared" si="160"/>
        <v>0.79139999999999999</v>
      </c>
      <c r="L942" s="161"/>
      <c r="M942" s="187">
        <f t="shared" si="156"/>
        <v>0.82499999999999996</v>
      </c>
      <c r="N942" s="162">
        <f t="shared" si="157"/>
        <v>0.79530000000000001</v>
      </c>
      <c r="O942" s="188">
        <f t="shared" si="158"/>
        <v>12</v>
      </c>
      <c r="P942" s="161"/>
      <c r="Q942" s="192">
        <f t="shared" si="161"/>
        <v>0.79259999999999997</v>
      </c>
      <c r="R942" s="174">
        <f t="shared" si="162"/>
        <v>369</v>
      </c>
      <c r="S942" s="174">
        <f t="shared" si="163"/>
        <v>1</v>
      </c>
      <c r="T942" s="175" t="str">
        <f t="shared" si="159"/>
        <v>cha16</v>
      </c>
      <c r="U942" s="193">
        <f t="shared" si="164"/>
        <v>1</v>
      </c>
    </row>
    <row r="943" spans="1:21" s="145" customFormat="1" x14ac:dyDescent="0.2">
      <c r="A943" s="160">
        <v>3503</v>
      </c>
      <c r="B943" s="144">
        <v>3503160031</v>
      </c>
      <c r="C943" s="161" t="s">
        <v>100</v>
      </c>
      <c r="D943" s="144">
        <v>160</v>
      </c>
      <c r="E943" s="144">
        <v>31</v>
      </c>
      <c r="F943" s="161" t="s">
        <v>596</v>
      </c>
      <c r="G943" s="180" t="str">
        <f t="shared" si="154"/>
        <v>yes</v>
      </c>
      <c r="H943" s="181">
        <f t="shared" si="155"/>
        <v>0.25</v>
      </c>
      <c r="I943" s="184">
        <v>1</v>
      </c>
      <c r="J943" s="176">
        <v>4</v>
      </c>
      <c r="K943" s="181">
        <f t="shared" si="160"/>
        <v>0.25</v>
      </c>
      <c r="L943" s="161"/>
      <c r="M943" s="187">
        <f t="shared" si="156"/>
        <v>0.2155</v>
      </c>
      <c r="N943" s="162">
        <f t="shared" si="157"/>
        <v>0.2288</v>
      </c>
      <c r="O943" s="188">
        <f t="shared" si="158"/>
        <v>4</v>
      </c>
      <c r="P943" s="161"/>
      <c r="Q943" s="192">
        <f t="shared" si="161"/>
        <v>0.25</v>
      </c>
      <c r="R943" s="174">
        <f t="shared" si="162"/>
        <v>1</v>
      </c>
      <c r="S943" s="174">
        <f t="shared" si="163"/>
        <v>0</v>
      </c>
      <c r="T943" s="175" t="str">
        <f t="shared" si="159"/>
        <v>cha16</v>
      </c>
      <c r="U943" s="193">
        <f t="shared" si="164"/>
        <v>1</v>
      </c>
    </row>
    <row r="944" spans="1:21" s="145" customFormat="1" x14ac:dyDescent="0.2">
      <c r="A944" s="160">
        <v>3503</v>
      </c>
      <c r="B944" s="144">
        <v>3503160048</v>
      </c>
      <c r="C944" s="161" t="s">
        <v>100</v>
      </c>
      <c r="D944" s="144">
        <v>160</v>
      </c>
      <c r="E944" s="144">
        <v>48</v>
      </c>
      <c r="F944" s="161" t="s">
        <v>613</v>
      </c>
      <c r="G944" s="180" t="str">
        <f t="shared" si="154"/>
        <v/>
      </c>
      <c r="H944" s="181" t="str">
        <f t="shared" si="155"/>
        <v/>
      </c>
      <c r="I944" s="184">
        <v>0</v>
      </c>
      <c r="J944" s="176">
        <v>4</v>
      </c>
      <c r="K944" s="181">
        <f t="shared" si="160"/>
        <v>0</v>
      </c>
      <c r="L944" s="161"/>
      <c r="M944" s="187">
        <f t="shared" si="156"/>
        <v>0.12970000000000001</v>
      </c>
      <c r="N944" s="162">
        <f t="shared" si="157"/>
        <v>0.16200000000000001</v>
      </c>
      <c r="O944" s="188">
        <f t="shared" si="158"/>
        <v>3</v>
      </c>
      <c r="P944" s="161"/>
      <c r="Q944" s="192">
        <f t="shared" si="161"/>
        <v>0</v>
      </c>
      <c r="R944" s="174">
        <f t="shared" si="162"/>
        <v>0</v>
      </c>
      <c r="S944" s="174">
        <f t="shared" si="163"/>
        <v>0</v>
      </c>
      <c r="T944" s="175" t="str">
        <f t="shared" si="159"/>
        <v>cha22</v>
      </c>
      <c r="U944" s="193">
        <f t="shared" si="164"/>
        <v>3</v>
      </c>
    </row>
    <row r="945" spans="1:21" s="145" customFormat="1" x14ac:dyDescent="0.2">
      <c r="A945" s="160">
        <v>3503</v>
      </c>
      <c r="B945" s="144">
        <v>3503160056</v>
      </c>
      <c r="C945" s="161" t="s">
        <v>100</v>
      </c>
      <c r="D945" s="144">
        <v>160</v>
      </c>
      <c r="E945" s="144">
        <v>56</v>
      </c>
      <c r="F945" s="161" t="s">
        <v>622</v>
      </c>
      <c r="G945" s="180" t="str">
        <f t="shared" si="154"/>
        <v>yes</v>
      </c>
      <c r="H945" s="181">
        <f t="shared" si="155"/>
        <v>0.75</v>
      </c>
      <c r="I945" s="184">
        <v>5</v>
      </c>
      <c r="J945" s="176">
        <v>8</v>
      </c>
      <c r="K945" s="181">
        <f t="shared" si="160"/>
        <v>0.625</v>
      </c>
      <c r="L945" s="161"/>
      <c r="M945" s="187">
        <f t="shared" si="156"/>
        <v>0.1212</v>
      </c>
      <c r="N945" s="162">
        <f t="shared" si="157"/>
        <v>0.16259999999999999</v>
      </c>
      <c r="O945" s="188">
        <f t="shared" si="158"/>
        <v>3</v>
      </c>
      <c r="P945" s="161"/>
      <c r="Q945" s="192">
        <f t="shared" si="161"/>
        <v>0.75</v>
      </c>
      <c r="R945" s="174">
        <f t="shared" si="162"/>
        <v>6</v>
      </c>
      <c r="S945" s="174">
        <f t="shared" si="163"/>
        <v>1</v>
      </c>
      <c r="T945" s="175" t="str">
        <f t="shared" si="159"/>
        <v>cha16</v>
      </c>
      <c r="U945" s="193">
        <f t="shared" si="164"/>
        <v>1</v>
      </c>
    </row>
    <row r="946" spans="1:21" s="145" customFormat="1" x14ac:dyDescent="0.2">
      <c r="A946" s="160">
        <v>3503</v>
      </c>
      <c r="B946" s="144">
        <v>3503160079</v>
      </c>
      <c r="C946" s="161" t="s">
        <v>100</v>
      </c>
      <c r="D946" s="144">
        <v>160</v>
      </c>
      <c r="E946" s="144">
        <v>79</v>
      </c>
      <c r="F946" s="161" t="s">
        <v>645</v>
      </c>
      <c r="G946" s="180" t="str">
        <f t="shared" si="154"/>
        <v>yes</v>
      </c>
      <c r="H946" s="181">
        <f t="shared" si="155"/>
        <v>0.18179999999999999</v>
      </c>
      <c r="I946" s="184">
        <v>14</v>
      </c>
      <c r="J946" s="176">
        <v>59</v>
      </c>
      <c r="K946" s="181">
        <f t="shared" si="160"/>
        <v>0.23730000000000001</v>
      </c>
      <c r="L946" s="161"/>
      <c r="M946" s="187">
        <f t="shared" si="156"/>
        <v>0.2848</v>
      </c>
      <c r="N946" s="162">
        <f t="shared" si="157"/>
        <v>0.30359999999999998</v>
      </c>
      <c r="O946" s="188">
        <f t="shared" si="158"/>
        <v>6</v>
      </c>
      <c r="P946" s="161"/>
      <c r="Q946" s="192">
        <f t="shared" si="161"/>
        <v>0.23730000000000001</v>
      </c>
      <c r="R946" s="174">
        <f t="shared" si="162"/>
        <v>14</v>
      </c>
      <c r="S946" s="174">
        <f t="shared" si="163"/>
        <v>0</v>
      </c>
      <c r="T946" s="175" t="str">
        <f t="shared" si="159"/>
        <v>cha22</v>
      </c>
      <c r="U946" s="193">
        <f t="shared" si="164"/>
        <v>1</v>
      </c>
    </row>
    <row r="947" spans="1:21" s="145" customFormat="1" x14ac:dyDescent="0.2">
      <c r="A947" s="160">
        <v>3503</v>
      </c>
      <c r="B947" s="144">
        <v>3503160160</v>
      </c>
      <c r="C947" s="161" t="s">
        <v>100</v>
      </c>
      <c r="D947" s="144">
        <v>160</v>
      </c>
      <c r="E947" s="144">
        <v>160</v>
      </c>
      <c r="F947" s="161" t="s">
        <v>726</v>
      </c>
      <c r="G947" s="180" t="str">
        <f t="shared" si="154"/>
        <v>yes</v>
      </c>
      <c r="H947" s="181">
        <f t="shared" si="155"/>
        <v>0.56579999999999997</v>
      </c>
      <c r="I947" s="184">
        <v>562</v>
      </c>
      <c r="J947" s="176">
        <v>929</v>
      </c>
      <c r="K947" s="181">
        <f t="shared" si="160"/>
        <v>0.60499999999999998</v>
      </c>
      <c r="L947" s="161"/>
      <c r="M947" s="187">
        <f t="shared" si="156"/>
        <v>0.69840000000000002</v>
      </c>
      <c r="N947" s="162">
        <f t="shared" si="157"/>
        <v>0.65439999999999998</v>
      </c>
      <c r="O947" s="188">
        <f t="shared" si="158"/>
        <v>11</v>
      </c>
      <c r="P947" s="161"/>
      <c r="Q947" s="192">
        <f t="shared" si="161"/>
        <v>0.60499999999999998</v>
      </c>
      <c r="R947" s="174">
        <f t="shared" si="162"/>
        <v>562</v>
      </c>
      <c r="S947" s="174">
        <f t="shared" si="163"/>
        <v>0</v>
      </c>
      <c r="T947" s="175" t="str">
        <f t="shared" si="159"/>
        <v>cha22</v>
      </c>
      <c r="U947" s="193">
        <f t="shared" si="164"/>
        <v>1</v>
      </c>
    </row>
    <row r="948" spans="1:21" s="145" customFormat="1" x14ac:dyDescent="0.2">
      <c r="A948" s="160">
        <v>3503</v>
      </c>
      <c r="B948" s="144">
        <v>3503160301</v>
      </c>
      <c r="C948" s="161" t="s">
        <v>100</v>
      </c>
      <c r="D948" s="144">
        <v>160</v>
      </c>
      <c r="E948" s="144">
        <v>301</v>
      </c>
      <c r="F948" s="161" t="s">
        <v>867</v>
      </c>
      <c r="G948" s="180" t="str">
        <f t="shared" si="154"/>
        <v>yes</v>
      </c>
      <c r="H948" s="181">
        <f t="shared" si="155"/>
        <v>1</v>
      </c>
      <c r="I948" s="184">
        <v>4</v>
      </c>
      <c r="J948" s="176">
        <v>5</v>
      </c>
      <c r="K948" s="181">
        <f t="shared" si="160"/>
        <v>0.8</v>
      </c>
      <c r="L948" s="161"/>
      <c r="M948" s="187">
        <f t="shared" si="156"/>
        <v>0.14230000000000001</v>
      </c>
      <c r="N948" s="162">
        <f t="shared" si="157"/>
        <v>0.21529999999999999</v>
      </c>
      <c r="O948" s="188">
        <f t="shared" si="158"/>
        <v>4</v>
      </c>
      <c r="P948" s="161"/>
      <c r="Q948" s="192">
        <f t="shared" si="161"/>
        <v>1</v>
      </c>
      <c r="R948" s="174">
        <f t="shared" si="162"/>
        <v>5</v>
      </c>
      <c r="S948" s="174">
        <f t="shared" si="163"/>
        <v>1</v>
      </c>
      <c r="T948" s="175" t="str">
        <f t="shared" si="159"/>
        <v>cha16</v>
      </c>
      <c r="U948" s="193">
        <f t="shared" si="164"/>
        <v>1</v>
      </c>
    </row>
    <row r="949" spans="1:21" s="145" customFormat="1" x14ac:dyDescent="0.2">
      <c r="A949" s="160">
        <v>3503</v>
      </c>
      <c r="B949" s="144">
        <v>3503160326</v>
      </c>
      <c r="C949" s="161" t="s">
        <v>100</v>
      </c>
      <c r="D949" s="144">
        <v>160</v>
      </c>
      <c r="E949" s="144">
        <v>326</v>
      </c>
      <c r="F949" s="161" t="s">
        <v>892</v>
      </c>
      <c r="G949" s="180" t="str">
        <f t="shared" si="154"/>
        <v/>
      </c>
      <c r="H949" s="181" t="str">
        <f t="shared" si="155"/>
        <v/>
      </c>
      <c r="I949" s="184">
        <v>0</v>
      </c>
      <c r="J949" s="176">
        <v>1</v>
      </c>
      <c r="K949" s="181">
        <f t="shared" si="160"/>
        <v>0</v>
      </c>
      <c r="L949" s="161"/>
      <c r="M949" s="187">
        <f t="shared" si="156"/>
        <v>5.5399999999999998E-2</v>
      </c>
      <c r="N949" s="162">
        <f t="shared" si="157"/>
        <v>7.8100000000000003E-2</v>
      </c>
      <c r="O949" s="188">
        <f t="shared" si="158"/>
        <v>2</v>
      </c>
      <c r="P949" s="161"/>
      <c r="Q949" s="192">
        <f t="shared" si="161"/>
        <v>0</v>
      </c>
      <c r="R949" s="174">
        <f t="shared" si="162"/>
        <v>0</v>
      </c>
      <c r="S949" s="174">
        <f t="shared" si="163"/>
        <v>0</v>
      </c>
      <c r="T949" s="175" t="str">
        <f t="shared" si="159"/>
        <v>cha22</v>
      </c>
      <c r="U949" s="193">
        <f t="shared" si="164"/>
        <v>3</v>
      </c>
    </row>
    <row r="950" spans="1:21" s="145" customFormat="1" x14ac:dyDescent="0.2">
      <c r="A950" s="160">
        <v>3503</v>
      </c>
      <c r="B950" s="144">
        <v>3503160600</v>
      </c>
      <c r="C950" s="161" t="s">
        <v>100</v>
      </c>
      <c r="D950" s="144">
        <v>160</v>
      </c>
      <c r="E950" s="144">
        <v>600</v>
      </c>
      <c r="F950" s="161" t="s">
        <v>919</v>
      </c>
      <c r="G950" s="180" t="str">
        <f t="shared" si="154"/>
        <v/>
      </c>
      <c r="H950" s="181" t="str">
        <f t="shared" si="155"/>
        <v/>
      </c>
      <c r="I950" s="184">
        <v>1</v>
      </c>
      <c r="J950" s="176">
        <v>1</v>
      </c>
      <c r="K950" s="181">
        <f t="shared" si="160"/>
        <v>1</v>
      </c>
      <c r="L950" s="161"/>
      <c r="M950" s="187">
        <f t="shared" si="156"/>
        <v>6.8000000000000005E-2</v>
      </c>
      <c r="N950" s="162">
        <f t="shared" si="157"/>
        <v>9.2200000000000004E-2</v>
      </c>
      <c r="O950" s="188">
        <f t="shared" si="158"/>
        <v>2</v>
      </c>
      <c r="P950" s="161"/>
      <c r="Q950" s="192">
        <f t="shared" si="161"/>
        <v>1</v>
      </c>
      <c r="R950" s="174">
        <f t="shared" si="162"/>
        <v>1</v>
      </c>
      <c r="S950" s="174">
        <f t="shared" si="163"/>
        <v>0</v>
      </c>
      <c r="T950" s="175" t="str">
        <f t="shared" si="159"/>
        <v>cha22</v>
      </c>
      <c r="U950" s="193">
        <f t="shared" si="164"/>
        <v>3</v>
      </c>
    </row>
    <row r="951" spans="1:21" s="145" customFormat="1" x14ac:dyDescent="0.2">
      <c r="A951" s="160">
        <v>3503</v>
      </c>
      <c r="B951" s="144">
        <v>3503160673</v>
      </c>
      <c r="C951" s="161" t="s">
        <v>100</v>
      </c>
      <c r="D951" s="144">
        <v>160</v>
      </c>
      <c r="E951" s="144">
        <v>673</v>
      </c>
      <c r="F951" s="161" t="s">
        <v>939</v>
      </c>
      <c r="G951" s="180" t="str">
        <f t="shared" si="154"/>
        <v/>
      </c>
      <c r="H951" s="181" t="str">
        <f t="shared" si="155"/>
        <v/>
      </c>
      <c r="I951" s="184">
        <v>0</v>
      </c>
      <c r="J951" s="176">
        <v>1</v>
      </c>
      <c r="K951" s="181">
        <f t="shared" si="160"/>
        <v>0</v>
      </c>
      <c r="L951" s="161"/>
      <c r="M951" s="187">
        <f t="shared" si="156"/>
        <v>6.7699999999999996E-2</v>
      </c>
      <c r="N951" s="162">
        <f t="shared" si="157"/>
        <v>8.9700000000000002E-2</v>
      </c>
      <c r="O951" s="188">
        <f t="shared" si="158"/>
        <v>2</v>
      </c>
      <c r="P951" s="161"/>
      <c r="Q951" s="192">
        <f t="shared" si="161"/>
        <v>0</v>
      </c>
      <c r="R951" s="174">
        <f t="shared" si="162"/>
        <v>0</v>
      </c>
      <c r="S951" s="174">
        <f t="shared" si="163"/>
        <v>0</v>
      </c>
      <c r="T951" s="175" t="str">
        <f t="shared" si="159"/>
        <v>cha22</v>
      </c>
      <c r="U951" s="193">
        <f t="shared" si="164"/>
        <v>3</v>
      </c>
    </row>
    <row r="952" spans="1:21" s="145" customFormat="1" x14ac:dyDescent="0.2">
      <c r="A952" s="160">
        <v>3503</v>
      </c>
      <c r="B952" s="144">
        <v>3503160735</v>
      </c>
      <c r="C952" s="161" t="s">
        <v>100</v>
      </c>
      <c r="D952" s="144">
        <v>160</v>
      </c>
      <c r="E952" s="144">
        <v>735</v>
      </c>
      <c r="F952" s="161" t="s">
        <v>956</v>
      </c>
      <c r="G952" s="180" t="str">
        <f t="shared" si="154"/>
        <v/>
      </c>
      <c r="H952" s="181" t="str">
        <f t="shared" si="155"/>
        <v/>
      </c>
      <c r="I952" s="184">
        <v>1</v>
      </c>
      <c r="J952" s="176">
        <v>3</v>
      </c>
      <c r="K952" s="181">
        <f t="shared" si="160"/>
        <v>0.33329999999999999</v>
      </c>
      <c r="L952" s="161"/>
      <c r="M952" s="187">
        <f t="shared" si="156"/>
        <v>0.19550000000000001</v>
      </c>
      <c r="N952" s="162">
        <f t="shared" si="157"/>
        <v>0.2334</v>
      </c>
      <c r="O952" s="188">
        <f t="shared" si="158"/>
        <v>4</v>
      </c>
      <c r="P952" s="161"/>
      <c r="Q952" s="192">
        <f t="shared" si="161"/>
        <v>0.33329999999999999</v>
      </c>
      <c r="R952" s="174">
        <f t="shared" si="162"/>
        <v>1</v>
      </c>
      <c r="S952" s="174">
        <f t="shared" si="163"/>
        <v>0</v>
      </c>
      <c r="T952" s="175" t="str">
        <f t="shared" si="159"/>
        <v>cha22</v>
      </c>
      <c r="U952" s="193">
        <f t="shared" si="164"/>
        <v>3</v>
      </c>
    </row>
    <row r="953" spans="1:21" s="145" customFormat="1" x14ac:dyDescent="0.2">
      <c r="A953" s="160">
        <v>3506</v>
      </c>
      <c r="B953" s="144">
        <v>3506262030</v>
      </c>
      <c r="C953" s="161" t="s">
        <v>87</v>
      </c>
      <c r="D953" s="144">
        <v>262</v>
      </c>
      <c r="E953" s="144">
        <v>30</v>
      </c>
      <c r="F953" s="161" t="s">
        <v>595</v>
      </c>
      <c r="G953" s="180" t="str">
        <f t="shared" si="154"/>
        <v>yes</v>
      </c>
      <c r="H953" s="181">
        <f t="shared" si="155"/>
        <v>0</v>
      </c>
      <c r="I953" s="184">
        <v>0</v>
      </c>
      <c r="J953" s="176">
        <v>2</v>
      </c>
      <c r="K953" s="181">
        <f t="shared" si="160"/>
        <v>0</v>
      </c>
      <c r="L953" s="161"/>
      <c r="M953" s="187">
        <f t="shared" si="156"/>
        <v>0.27750000000000002</v>
      </c>
      <c r="N953" s="162">
        <f t="shared" si="157"/>
        <v>0.30630000000000002</v>
      </c>
      <c r="O953" s="188">
        <f t="shared" si="158"/>
        <v>6</v>
      </c>
      <c r="P953" s="161"/>
      <c r="Q953" s="192">
        <f t="shared" si="161"/>
        <v>0</v>
      </c>
      <c r="R953" s="174">
        <f t="shared" si="162"/>
        <v>0</v>
      </c>
      <c r="S953" s="174">
        <f t="shared" si="163"/>
        <v>0</v>
      </c>
      <c r="T953" s="175" t="str">
        <f t="shared" si="159"/>
        <v>cha16</v>
      </c>
      <c r="U953" s="193">
        <f t="shared" si="164"/>
        <v>1</v>
      </c>
    </row>
    <row r="954" spans="1:21" s="145" customFormat="1" x14ac:dyDescent="0.2">
      <c r="A954" s="160">
        <v>3506</v>
      </c>
      <c r="B954" s="144">
        <v>3506262049</v>
      </c>
      <c r="C954" s="161" t="s">
        <v>87</v>
      </c>
      <c r="D954" s="144">
        <v>262</v>
      </c>
      <c r="E954" s="144">
        <v>49</v>
      </c>
      <c r="F954" s="161" t="s">
        <v>614</v>
      </c>
      <c r="G954" s="180" t="str">
        <f t="shared" si="154"/>
        <v/>
      </c>
      <c r="H954" s="181" t="str">
        <f t="shared" si="155"/>
        <v/>
      </c>
      <c r="I954" s="184">
        <v>2</v>
      </c>
      <c r="J954" s="176">
        <v>2</v>
      </c>
      <c r="K954" s="181">
        <f t="shared" si="160"/>
        <v>1</v>
      </c>
      <c r="L954" s="161"/>
      <c r="M954" s="187">
        <f t="shared" si="156"/>
        <v>0.46279999999999999</v>
      </c>
      <c r="N954" s="162">
        <f t="shared" si="157"/>
        <v>0.35880000000000001</v>
      </c>
      <c r="O954" s="188">
        <f t="shared" si="158"/>
        <v>8</v>
      </c>
      <c r="P954" s="161"/>
      <c r="Q954" s="192">
        <f t="shared" si="161"/>
        <v>1</v>
      </c>
      <c r="R954" s="174">
        <f t="shared" si="162"/>
        <v>2</v>
      </c>
      <c r="S954" s="174">
        <f t="shared" si="163"/>
        <v>0</v>
      </c>
      <c r="T954" s="175" t="str">
        <f t="shared" si="159"/>
        <v>cha22</v>
      </c>
      <c r="U954" s="193">
        <f t="shared" si="164"/>
        <v>3</v>
      </c>
    </row>
    <row r="955" spans="1:21" s="145" customFormat="1" x14ac:dyDescent="0.2">
      <c r="A955" s="160">
        <v>3506</v>
      </c>
      <c r="B955" s="144">
        <v>3506262071</v>
      </c>
      <c r="C955" s="161" t="s">
        <v>87</v>
      </c>
      <c r="D955" s="144">
        <v>262</v>
      </c>
      <c r="E955" s="144">
        <v>71</v>
      </c>
      <c r="F955" s="161" t="s">
        <v>637</v>
      </c>
      <c r="G955" s="180" t="str">
        <f t="shared" si="154"/>
        <v>yes</v>
      </c>
      <c r="H955" s="181">
        <f t="shared" si="155"/>
        <v>0</v>
      </c>
      <c r="I955" s="184">
        <v>0</v>
      </c>
      <c r="J955" s="176">
        <v>3</v>
      </c>
      <c r="K955" s="181">
        <f t="shared" si="160"/>
        <v>0</v>
      </c>
      <c r="L955" s="161"/>
      <c r="M955" s="187">
        <f t="shared" si="156"/>
        <v>0.21010000000000001</v>
      </c>
      <c r="N955" s="162">
        <f t="shared" si="157"/>
        <v>0.21870000000000001</v>
      </c>
      <c r="O955" s="188">
        <f t="shared" si="158"/>
        <v>4</v>
      </c>
      <c r="P955" s="161"/>
      <c r="Q955" s="192">
        <f t="shared" si="161"/>
        <v>0</v>
      </c>
      <c r="R955" s="174">
        <f t="shared" si="162"/>
        <v>0</v>
      </c>
      <c r="S955" s="174">
        <f t="shared" si="163"/>
        <v>0</v>
      </c>
      <c r="T955" s="175" t="str">
        <f t="shared" si="159"/>
        <v>cha16</v>
      </c>
      <c r="U955" s="193">
        <f t="shared" si="164"/>
        <v>1</v>
      </c>
    </row>
    <row r="956" spans="1:21" s="145" customFormat="1" x14ac:dyDescent="0.2">
      <c r="A956" s="160">
        <v>3506</v>
      </c>
      <c r="B956" s="144">
        <v>3506262093</v>
      </c>
      <c r="C956" s="161" t="s">
        <v>87</v>
      </c>
      <c r="D956" s="144">
        <v>262</v>
      </c>
      <c r="E956" s="144">
        <v>93</v>
      </c>
      <c r="F956" s="161" t="s">
        <v>659</v>
      </c>
      <c r="G956" s="180" t="str">
        <f t="shared" si="154"/>
        <v>yes</v>
      </c>
      <c r="H956" s="181">
        <f t="shared" si="155"/>
        <v>0.8</v>
      </c>
      <c r="I956" s="184">
        <v>2</v>
      </c>
      <c r="J956" s="176">
        <v>4</v>
      </c>
      <c r="K956" s="181">
        <f t="shared" si="160"/>
        <v>0.5</v>
      </c>
      <c r="L956" s="161"/>
      <c r="M956" s="187">
        <f t="shared" si="156"/>
        <v>0.77800000000000002</v>
      </c>
      <c r="N956" s="162">
        <f t="shared" si="157"/>
        <v>0.63639999999999997</v>
      </c>
      <c r="O956" s="188">
        <f t="shared" si="158"/>
        <v>11</v>
      </c>
      <c r="P956" s="161"/>
      <c r="Q956" s="192">
        <f t="shared" si="161"/>
        <v>0.8</v>
      </c>
      <c r="R956" s="174">
        <f t="shared" si="162"/>
        <v>3</v>
      </c>
      <c r="S956" s="174">
        <f t="shared" si="163"/>
        <v>1</v>
      </c>
      <c r="T956" s="175" t="str">
        <f t="shared" si="159"/>
        <v>cha16</v>
      </c>
      <c r="U956" s="193">
        <f t="shared" si="164"/>
        <v>1</v>
      </c>
    </row>
    <row r="957" spans="1:21" s="145" customFormat="1" x14ac:dyDescent="0.2">
      <c r="A957" s="160">
        <v>3506</v>
      </c>
      <c r="B957" s="144">
        <v>3506262149</v>
      </c>
      <c r="C957" s="161" t="s">
        <v>87</v>
      </c>
      <c r="D957" s="144">
        <v>262</v>
      </c>
      <c r="E957" s="144">
        <v>149</v>
      </c>
      <c r="F957" s="161" t="s">
        <v>715</v>
      </c>
      <c r="G957" s="180" t="str">
        <f t="shared" si="154"/>
        <v/>
      </c>
      <c r="H957" s="181" t="str">
        <f t="shared" si="155"/>
        <v/>
      </c>
      <c r="I957" s="184">
        <v>1</v>
      </c>
      <c r="J957" s="176">
        <v>2</v>
      </c>
      <c r="K957" s="181">
        <f t="shared" si="160"/>
        <v>0.5</v>
      </c>
      <c r="L957" s="161"/>
      <c r="M957" s="187">
        <f t="shared" si="156"/>
        <v>0.91359999999999997</v>
      </c>
      <c r="N957" s="162">
        <f t="shared" si="157"/>
        <v>0.81120000000000003</v>
      </c>
      <c r="O957" s="188">
        <f t="shared" si="158"/>
        <v>12</v>
      </c>
      <c r="P957" s="161"/>
      <c r="Q957" s="192">
        <f t="shared" si="161"/>
        <v>0.91359999999999997</v>
      </c>
      <c r="R957" s="174">
        <f t="shared" si="162"/>
        <v>2</v>
      </c>
      <c r="S957" s="174">
        <f t="shared" si="163"/>
        <v>1</v>
      </c>
      <c r="T957" s="175" t="str">
        <f t="shared" si="159"/>
        <v>dist16</v>
      </c>
      <c r="U957" s="193">
        <f t="shared" si="164"/>
        <v>2</v>
      </c>
    </row>
    <row r="958" spans="1:21" s="145" customFormat="1" x14ac:dyDescent="0.2">
      <c r="A958" s="160">
        <v>3506</v>
      </c>
      <c r="B958" s="144">
        <v>3506262163</v>
      </c>
      <c r="C958" s="161" t="s">
        <v>87</v>
      </c>
      <c r="D958" s="144">
        <v>262</v>
      </c>
      <c r="E958" s="144">
        <v>163</v>
      </c>
      <c r="F958" s="161" t="s">
        <v>729</v>
      </c>
      <c r="G958" s="180" t="str">
        <f t="shared" si="154"/>
        <v>yes</v>
      </c>
      <c r="H958" s="181">
        <f t="shared" si="155"/>
        <v>0.6835</v>
      </c>
      <c r="I958" s="184">
        <v>64</v>
      </c>
      <c r="J958" s="176">
        <v>156</v>
      </c>
      <c r="K958" s="181">
        <f t="shared" si="160"/>
        <v>0.4103</v>
      </c>
      <c r="L958" s="161"/>
      <c r="M958" s="187">
        <f t="shared" si="156"/>
        <v>0.80389999999999995</v>
      </c>
      <c r="N958" s="162">
        <f t="shared" si="157"/>
        <v>0.68</v>
      </c>
      <c r="O958" s="188">
        <f t="shared" si="158"/>
        <v>12</v>
      </c>
      <c r="P958" s="161"/>
      <c r="Q958" s="192">
        <f t="shared" si="161"/>
        <v>0.6835</v>
      </c>
      <c r="R958" s="174">
        <f t="shared" si="162"/>
        <v>107</v>
      </c>
      <c r="S958" s="174">
        <f t="shared" si="163"/>
        <v>43</v>
      </c>
      <c r="T958" s="175" t="str">
        <f t="shared" si="159"/>
        <v>cha16</v>
      </c>
      <c r="U958" s="193">
        <f t="shared" si="164"/>
        <v>1</v>
      </c>
    </row>
    <row r="959" spans="1:21" s="145" customFormat="1" x14ac:dyDescent="0.2">
      <c r="A959" s="160">
        <v>3506</v>
      </c>
      <c r="B959" s="144">
        <v>3506262165</v>
      </c>
      <c r="C959" s="161" t="s">
        <v>87</v>
      </c>
      <c r="D959" s="144">
        <v>262</v>
      </c>
      <c r="E959" s="144">
        <v>165</v>
      </c>
      <c r="F959" s="161" t="s">
        <v>731</v>
      </c>
      <c r="G959" s="180" t="str">
        <f t="shared" si="154"/>
        <v>yes</v>
      </c>
      <c r="H959" s="181">
        <f t="shared" si="155"/>
        <v>0.52500000000000002</v>
      </c>
      <c r="I959" s="184">
        <v>11</v>
      </c>
      <c r="J959" s="176">
        <v>34</v>
      </c>
      <c r="K959" s="181">
        <f t="shared" si="160"/>
        <v>0.32350000000000001</v>
      </c>
      <c r="L959" s="161"/>
      <c r="M959" s="187">
        <f t="shared" si="156"/>
        <v>0.59970000000000001</v>
      </c>
      <c r="N959" s="162">
        <f t="shared" si="157"/>
        <v>0.53300000000000003</v>
      </c>
      <c r="O959" s="188">
        <f t="shared" si="158"/>
        <v>10</v>
      </c>
      <c r="P959" s="161"/>
      <c r="Q959" s="192">
        <f t="shared" si="161"/>
        <v>0.52500000000000002</v>
      </c>
      <c r="R959" s="174">
        <f t="shared" si="162"/>
        <v>18</v>
      </c>
      <c r="S959" s="174">
        <f t="shared" si="163"/>
        <v>7</v>
      </c>
      <c r="T959" s="175" t="str">
        <f t="shared" si="159"/>
        <v>cha16</v>
      </c>
      <c r="U959" s="193">
        <f t="shared" si="164"/>
        <v>1</v>
      </c>
    </row>
    <row r="960" spans="1:21" s="145" customFormat="1" x14ac:dyDescent="0.2">
      <c r="A960" s="160">
        <v>3506</v>
      </c>
      <c r="B960" s="144">
        <v>3506262176</v>
      </c>
      <c r="C960" s="161" t="s">
        <v>87</v>
      </c>
      <c r="D960" s="144">
        <v>262</v>
      </c>
      <c r="E960" s="144">
        <v>176</v>
      </c>
      <c r="F960" s="161" t="s">
        <v>742</v>
      </c>
      <c r="G960" s="180" t="str">
        <f t="shared" si="154"/>
        <v>yes</v>
      </c>
      <c r="H960" s="181">
        <f t="shared" si="155"/>
        <v>0.71430000000000005</v>
      </c>
      <c r="I960" s="184">
        <v>4</v>
      </c>
      <c r="J960" s="176">
        <v>11</v>
      </c>
      <c r="K960" s="181">
        <f t="shared" si="160"/>
        <v>0.36359999999999998</v>
      </c>
      <c r="L960" s="161"/>
      <c r="M960" s="187">
        <f t="shared" si="156"/>
        <v>0.37640000000000001</v>
      </c>
      <c r="N960" s="162">
        <f t="shared" si="157"/>
        <v>0.37040000000000001</v>
      </c>
      <c r="O960" s="188">
        <f t="shared" si="158"/>
        <v>7</v>
      </c>
      <c r="P960" s="161"/>
      <c r="Q960" s="192">
        <f t="shared" si="161"/>
        <v>0.71430000000000005</v>
      </c>
      <c r="R960" s="174">
        <f t="shared" si="162"/>
        <v>8</v>
      </c>
      <c r="S960" s="174">
        <f t="shared" si="163"/>
        <v>4</v>
      </c>
      <c r="T960" s="175" t="str">
        <f t="shared" si="159"/>
        <v>cha16</v>
      </c>
      <c r="U960" s="193">
        <f t="shared" si="164"/>
        <v>1</v>
      </c>
    </row>
    <row r="961" spans="1:21" s="145" customFormat="1" x14ac:dyDescent="0.2">
      <c r="A961" s="160">
        <v>3506</v>
      </c>
      <c r="B961" s="144">
        <v>3506262178</v>
      </c>
      <c r="C961" s="161" t="s">
        <v>87</v>
      </c>
      <c r="D961" s="144">
        <v>262</v>
      </c>
      <c r="E961" s="144">
        <v>178</v>
      </c>
      <c r="F961" s="161" t="s">
        <v>744</v>
      </c>
      <c r="G961" s="180" t="str">
        <f t="shared" si="154"/>
        <v>yes</v>
      </c>
      <c r="H961" s="181">
        <f t="shared" si="155"/>
        <v>0.83330000000000004</v>
      </c>
      <c r="I961" s="184">
        <v>1</v>
      </c>
      <c r="J961" s="176">
        <v>6</v>
      </c>
      <c r="K961" s="181">
        <f t="shared" si="160"/>
        <v>0.16669999999999999</v>
      </c>
      <c r="L961" s="161"/>
      <c r="M961" s="187">
        <f t="shared" si="156"/>
        <v>0.18029999999999999</v>
      </c>
      <c r="N961" s="162">
        <f t="shared" si="157"/>
        <v>0.1459</v>
      </c>
      <c r="O961" s="188">
        <f t="shared" si="158"/>
        <v>4</v>
      </c>
      <c r="P961" s="161"/>
      <c r="Q961" s="192">
        <f t="shared" si="161"/>
        <v>0.83330000000000004</v>
      </c>
      <c r="R961" s="174">
        <f t="shared" si="162"/>
        <v>5</v>
      </c>
      <c r="S961" s="174">
        <f t="shared" si="163"/>
        <v>4</v>
      </c>
      <c r="T961" s="175" t="str">
        <f t="shared" si="159"/>
        <v>cha16</v>
      </c>
      <c r="U961" s="193">
        <f t="shared" si="164"/>
        <v>1</v>
      </c>
    </row>
    <row r="962" spans="1:21" s="145" customFormat="1" x14ac:dyDescent="0.2">
      <c r="A962" s="160">
        <v>3506</v>
      </c>
      <c r="B962" s="144">
        <v>3506262229</v>
      </c>
      <c r="C962" s="161" t="s">
        <v>87</v>
      </c>
      <c r="D962" s="144">
        <v>262</v>
      </c>
      <c r="E962" s="144">
        <v>229</v>
      </c>
      <c r="F962" s="161" t="s">
        <v>795</v>
      </c>
      <c r="G962" s="180" t="str">
        <f t="shared" si="154"/>
        <v>yes</v>
      </c>
      <c r="H962" s="181">
        <f t="shared" si="155"/>
        <v>0.54549999999999998</v>
      </c>
      <c r="I962" s="184">
        <v>6</v>
      </c>
      <c r="J962" s="176">
        <v>21</v>
      </c>
      <c r="K962" s="181">
        <f t="shared" si="160"/>
        <v>0.28570000000000001</v>
      </c>
      <c r="L962" s="161"/>
      <c r="M962" s="187">
        <f t="shared" si="156"/>
        <v>0.371</v>
      </c>
      <c r="N962" s="162">
        <f t="shared" si="157"/>
        <v>0.40410000000000001</v>
      </c>
      <c r="O962" s="188">
        <f t="shared" si="158"/>
        <v>7</v>
      </c>
      <c r="P962" s="161"/>
      <c r="Q962" s="192">
        <f t="shared" si="161"/>
        <v>0.54549999999999998</v>
      </c>
      <c r="R962" s="174">
        <f t="shared" si="162"/>
        <v>11</v>
      </c>
      <c r="S962" s="174">
        <f t="shared" si="163"/>
        <v>5</v>
      </c>
      <c r="T962" s="175" t="str">
        <f t="shared" si="159"/>
        <v>cha16</v>
      </c>
      <c r="U962" s="193">
        <f t="shared" si="164"/>
        <v>1</v>
      </c>
    </row>
    <row r="963" spans="1:21" s="145" customFormat="1" x14ac:dyDescent="0.2">
      <c r="A963" s="160">
        <v>3506</v>
      </c>
      <c r="B963" s="144">
        <v>3506262248</v>
      </c>
      <c r="C963" s="161" t="s">
        <v>87</v>
      </c>
      <c r="D963" s="144">
        <v>262</v>
      </c>
      <c r="E963" s="144">
        <v>248</v>
      </c>
      <c r="F963" s="161" t="s">
        <v>814</v>
      </c>
      <c r="G963" s="180" t="str">
        <f t="shared" si="154"/>
        <v>yes</v>
      </c>
      <c r="H963" s="181">
        <f t="shared" si="155"/>
        <v>0.8</v>
      </c>
      <c r="I963" s="184">
        <v>7</v>
      </c>
      <c r="J963" s="176">
        <v>14</v>
      </c>
      <c r="K963" s="181">
        <f t="shared" si="160"/>
        <v>0.5</v>
      </c>
      <c r="L963" s="161"/>
      <c r="M963" s="187">
        <f t="shared" si="156"/>
        <v>0.78469999999999995</v>
      </c>
      <c r="N963" s="162">
        <f t="shared" si="157"/>
        <v>0.58950000000000002</v>
      </c>
      <c r="O963" s="188">
        <f t="shared" si="158"/>
        <v>12</v>
      </c>
      <c r="P963" s="161"/>
      <c r="Q963" s="192">
        <f t="shared" si="161"/>
        <v>0.8</v>
      </c>
      <c r="R963" s="174">
        <f t="shared" si="162"/>
        <v>11</v>
      </c>
      <c r="S963" s="174">
        <f t="shared" si="163"/>
        <v>4</v>
      </c>
      <c r="T963" s="175" t="str">
        <f t="shared" si="159"/>
        <v>cha16</v>
      </c>
      <c r="U963" s="193">
        <f t="shared" si="164"/>
        <v>1</v>
      </c>
    </row>
    <row r="964" spans="1:21" s="145" customFormat="1" x14ac:dyDescent="0.2">
      <c r="A964" s="160">
        <v>3506</v>
      </c>
      <c r="B964" s="144">
        <v>3506262258</v>
      </c>
      <c r="C964" s="161" t="s">
        <v>87</v>
      </c>
      <c r="D964" s="144">
        <v>262</v>
      </c>
      <c r="E964" s="144">
        <v>258</v>
      </c>
      <c r="F964" s="161" t="s">
        <v>824</v>
      </c>
      <c r="G964" s="180" t="str">
        <f t="shared" si="154"/>
        <v>yes</v>
      </c>
      <c r="H964" s="181">
        <f t="shared" si="155"/>
        <v>0.5</v>
      </c>
      <c r="I964" s="184">
        <v>3</v>
      </c>
      <c r="J964" s="176">
        <v>8</v>
      </c>
      <c r="K964" s="181">
        <f t="shared" si="160"/>
        <v>0.375</v>
      </c>
      <c r="L964" s="161"/>
      <c r="M964" s="187">
        <f t="shared" si="156"/>
        <v>0.57420000000000004</v>
      </c>
      <c r="N964" s="162">
        <f t="shared" si="157"/>
        <v>0.55500000000000005</v>
      </c>
      <c r="O964" s="188">
        <f t="shared" si="158"/>
        <v>10</v>
      </c>
      <c r="P964" s="161"/>
      <c r="Q964" s="192">
        <f t="shared" si="161"/>
        <v>0.5</v>
      </c>
      <c r="R964" s="174">
        <f t="shared" si="162"/>
        <v>4</v>
      </c>
      <c r="S964" s="174">
        <f t="shared" si="163"/>
        <v>1</v>
      </c>
      <c r="T964" s="175" t="str">
        <f t="shared" si="159"/>
        <v>cha16</v>
      </c>
      <c r="U964" s="193">
        <f t="shared" si="164"/>
        <v>1</v>
      </c>
    </row>
    <row r="965" spans="1:21" s="145" customFormat="1" x14ac:dyDescent="0.2">
      <c r="A965" s="160">
        <v>3506</v>
      </c>
      <c r="B965" s="144">
        <v>3506262262</v>
      </c>
      <c r="C965" s="161" t="s">
        <v>87</v>
      </c>
      <c r="D965" s="144">
        <v>262</v>
      </c>
      <c r="E965" s="144">
        <v>262</v>
      </c>
      <c r="F965" s="161" t="s">
        <v>828</v>
      </c>
      <c r="G965" s="180" t="str">
        <f t="shared" si="154"/>
        <v>yes</v>
      </c>
      <c r="H965" s="181">
        <f t="shared" si="155"/>
        <v>0.37780000000000002</v>
      </c>
      <c r="I965" s="184">
        <v>32</v>
      </c>
      <c r="J965" s="176">
        <v>90</v>
      </c>
      <c r="K965" s="181">
        <f t="shared" si="160"/>
        <v>0.35560000000000003</v>
      </c>
      <c r="L965" s="161"/>
      <c r="M965" s="187">
        <f t="shared" si="156"/>
        <v>0.32079999999999997</v>
      </c>
      <c r="N965" s="162">
        <f t="shared" si="157"/>
        <v>0.38129999999999997</v>
      </c>
      <c r="O965" s="188">
        <f t="shared" si="158"/>
        <v>7</v>
      </c>
      <c r="P965" s="161"/>
      <c r="Q965" s="192">
        <f t="shared" si="161"/>
        <v>0.37780000000000002</v>
      </c>
      <c r="R965" s="174">
        <f t="shared" si="162"/>
        <v>34</v>
      </c>
      <c r="S965" s="174">
        <f t="shared" si="163"/>
        <v>2</v>
      </c>
      <c r="T965" s="175" t="str">
        <f t="shared" si="159"/>
        <v>cha16</v>
      </c>
      <c r="U965" s="193">
        <f t="shared" si="164"/>
        <v>1</v>
      </c>
    </row>
    <row r="966" spans="1:21" s="145" customFormat="1" x14ac:dyDescent="0.2">
      <c r="A966" s="160">
        <v>3506</v>
      </c>
      <c r="B966" s="144">
        <v>3506262274</v>
      </c>
      <c r="C966" s="161" t="s">
        <v>87</v>
      </c>
      <c r="D966" s="144">
        <v>262</v>
      </c>
      <c r="E966" s="144">
        <v>274</v>
      </c>
      <c r="F966" s="161" t="s">
        <v>840</v>
      </c>
      <c r="G966" s="180" t="str">
        <f t="shared" si="154"/>
        <v>yes</v>
      </c>
      <c r="H966" s="181">
        <f t="shared" si="155"/>
        <v>0.25</v>
      </c>
      <c r="I966" s="184">
        <v>2</v>
      </c>
      <c r="J966" s="176">
        <v>4</v>
      </c>
      <c r="K966" s="181">
        <f t="shared" si="160"/>
        <v>0.5</v>
      </c>
      <c r="L966" s="161"/>
      <c r="M966" s="187">
        <f t="shared" si="156"/>
        <v>0.66510000000000002</v>
      </c>
      <c r="N966" s="162">
        <f t="shared" si="157"/>
        <v>0.48820000000000002</v>
      </c>
      <c r="O966" s="188">
        <f t="shared" si="158"/>
        <v>10</v>
      </c>
      <c r="P966" s="161"/>
      <c r="Q966" s="192">
        <f t="shared" si="161"/>
        <v>0.5</v>
      </c>
      <c r="R966" s="174">
        <f t="shared" si="162"/>
        <v>2</v>
      </c>
      <c r="S966" s="174">
        <f t="shared" si="163"/>
        <v>0</v>
      </c>
      <c r="T966" s="175" t="str">
        <f t="shared" si="159"/>
        <v>cha22</v>
      </c>
      <c r="U966" s="193">
        <f t="shared" si="164"/>
        <v>1</v>
      </c>
    </row>
    <row r="967" spans="1:21" s="145" customFormat="1" x14ac:dyDescent="0.2">
      <c r="A967" s="160">
        <v>3506</v>
      </c>
      <c r="B967" s="144">
        <v>3506262284</v>
      </c>
      <c r="C967" s="161" t="s">
        <v>87</v>
      </c>
      <c r="D967" s="144">
        <v>262</v>
      </c>
      <c r="E967" s="144">
        <v>284</v>
      </c>
      <c r="F967" s="161" t="s">
        <v>850</v>
      </c>
      <c r="G967" s="180" t="str">
        <f t="shared" si="154"/>
        <v/>
      </c>
      <c r="H967" s="181" t="str">
        <f t="shared" si="155"/>
        <v/>
      </c>
      <c r="I967" s="184">
        <v>1</v>
      </c>
      <c r="J967" s="176">
        <v>4</v>
      </c>
      <c r="K967" s="181">
        <f t="shared" si="160"/>
        <v>0.25</v>
      </c>
      <c r="L967" s="161"/>
      <c r="M967" s="187">
        <f t="shared" si="156"/>
        <v>0.24260000000000001</v>
      </c>
      <c r="N967" s="162">
        <f t="shared" si="157"/>
        <v>0.2117</v>
      </c>
      <c r="O967" s="188">
        <f t="shared" si="158"/>
        <v>5</v>
      </c>
      <c r="P967" s="161"/>
      <c r="Q967" s="192">
        <f t="shared" si="161"/>
        <v>0.25</v>
      </c>
      <c r="R967" s="174">
        <f t="shared" si="162"/>
        <v>1</v>
      </c>
      <c r="S967" s="174">
        <f t="shared" si="163"/>
        <v>0</v>
      </c>
      <c r="T967" s="175" t="str">
        <f t="shared" si="159"/>
        <v>cha22</v>
      </c>
      <c r="U967" s="193">
        <f t="shared" si="164"/>
        <v>3</v>
      </c>
    </row>
    <row r="968" spans="1:21" s="145" customFormat="1" x14ac:dyDescent="0.2">
      <c r="A968" s="160">
        <v>3506</v>
      </c>
      <c r="B968" s="144">
        <v>3506262295</v>
      </c>
      <c r="C968" s="161" t="s">
        <v>87</v>
      </c>
      <c r="D968" s="144">
        <v>262</v>
      </c>
      <c r="E968" s="144">
        <v>295</v>
      </c>
      <c r="F968" s="161" t="s">
        <v>861</v>
      </c>
      <c r="G968" s="180" t="str">
        <f t="shared" si="154"/>
        <v/>
      </c>
      <c r="H968" s="181" t="str">
        <f t="shared" si="155"/>
        <v/>
      </c>
      <c r="I968" s="184">
        <v>0</v>
      </c>
      <c r="J968" s="176">
        <v>1</v>
      </c>
      <c r="K968" s="181">
        <f t="shared" si="160"/>
        <v>0</v>
      </c>
      <c r="L968" s="161"/>
      <c r="M968" s="187">
        <f t="shared" si="156"/>
        <v>0.19889999999999999</v>
      </c>
      <c r="N968" s="162">
        <f t="shared" si="157"/>
        <v>0.192</v>
      </c>
      <c r="O968" s="188">
        <f t="shared" si="158"/>
        <v>4</v>
      </c>
      <c r="P968" s="161"/>
      <c r="Q968" s="192">
        <f t="shared" si="161"/>
        <v>0</v>
      </c>
      <c r="R968" s="174">
        <f t="shared" si="162"/>
        <v>0</v>
      </c>
      <c r="S968" s="174">
        <f t="shared" si="163"/>
        <v>0</v>
      </c>
      <c r="T968" s="175" t="str">
        <f t="shared" si="159"/>
        <v>cha22</v>
      </c>
      <c r="U968" s="193">
        <f t="shared" si="164"/>
        <v>3</v>
      </c>
    </row>
    <row r="969" spans="1:21" s="145" customFormat="1" x14ac:dyDescent="0.2">
      <c r="A969" s="160">
        <v>3506</v>
      </c>
      <c r="B969" s="144">
        <v>3506262346</v>
      </c>
      <c r="C969" s="161" t="s">
        <v>87</v>
      </c>
      <c r="D969" s="144">
        <v>262</v>
      </c>
      <c r="E969" s="144">
        <v>346</v>
      </c>
      <c r="F969" s="161" t="s">
        <v>912</v>
      </c>
      <c r="G969" s="180" t="str">
        <f t="shared" si="154"/>
        <v>yes</v>
      </c>
      <c r="H969" s="181">
        <f t="shared" si="155"/>
        <v>0.5</v>
      </c>
      <c r="I969" s="184">
        <v>0</v>
      </c>
      <c r="J969" s="176">
        <v>2</v>
      </c>
      <c r="K969" s="181">
        <f t="shared" si="160"/>
        <v>0</v>
      </c>
      <c r="L969" s="161"/>
      <c r="M969" s="187">
        <f t="shared" si="156"/>
        <v>0.27700000000000002</v>
      </c>
      <c r="N969" s="162">
        <f t="shared" si="157"/>
        <v>0.35339999999999999</v>
      </c>
      <c r="O969" s="188">
        <f t="shared" si="158"/>
        <v>6</v>
      </c>
      <c r="P969" s="161"/>
      <c r="Q969" s="192">
        <f t="shared" si="161"/>
        <v>0.5</v>
      </c>
      <c r="R969" s="174">
        <f t="shared" si="162"/>
        <v>1</v>
      </c>
      <c r="S969" s="174">
        <f t="shared" si="163"/>
        <v>1</v>
      </c>
      <c r="T969" s="175" t="str">
        <f t="shared" si="159"/>
        <v>cha16</v>
      </c>
      <c r="U969" s="193">
        <f t="shared" si="164"/>
        <v>1</v>
      </c>
    </row>
    <row r="970" spans="1:21" s="145" customFormat="1" x14ac:dyDescent="0.2">
      <c r="A970" s="160">
        <v>3506</v>
      </c>
      <c r="B970" s="144">
        <v>3506262347</v>
      </c>
      <c r="C970" s="161" t="s">
        <v>87</v>
      </c>
      <c r="D970" s="144">
        <v>262</v>
      </c>
      <c r="E970" s="144">
        <v>347</v>
      </c>
      <c r="F970" s="161" t="s">
        <v>454</v>
      </c>
      <c r="G970" s="180" t="str">
        <f t="shared" ref="G970:G1033" si="165">IFERROR(IF(VLOOKUP($B970,ecodis_cha_16,1)=$B970,"yes",""),"")</f>
        <v>yes</v>
      </c>
      <c r="H970" s="181">
        <f t="shared" ref="H970:H1033" si="166">IFERROR(IF($G970="yes",ROUND(VLOOKUP($B970,ecodis_cha_16,20),4),""),"")</f>
        <v>0.5</v>
      </c>
      <c r="I970" s="184">
        <v>2</v>
      </c>
      <c r="J970" s="176">
        <v>6</v>
      </c>
      <c r="K970" s="181">
        <f t="shared" si="160"/>
        <v>0.33329999999999999</v>
      </c>
      <c r="L970" s="161"/>
      <c r="M970" s="187">
        <f t="shared" ref="M970:M1033" si="167">IFERROR(ROUND(VLOOKUP($E970,ecodis_distr_all,5),4),0)</f>
        <v>0.29399999999999998</v>
      </c>
      <c r="N970" s="162">
        <f t="shared" ref="N970:N1033" si="168">IFERROR(ROUND(VLOOKUP($E970,ecodis_distr_all,8),4),0)</f>
        <v>0.34260000000000002</v>
      </c>
      <c r="O970" s="188">
        <f t="shared" ref="O970:O1033" si="169">VLOOKUP($E970,lowinc_bysend,4)</f>
        <v>6</v>
      </c>
      <c r="P970" s="161"/>
      <c r="Q970" s="192">
        <f t="shared" si="161"/>
        <v>0.5</v>
      </c>
      <c r="R970" s="174">
        <f t="shared" si="162"/>
        <v>3</v>
      </c>
      <c r="S970" s="174">
        <f t="shared" si="163"/>
        <v>1</v>
      </c>
      <c r="T970" s="175" t="str">
        <f t="shared" ref="T970:T1033" si="170">IF($Q970=$H970,"cha16",IF($Q970=$K970,"cha22",IF($Q970=$M970,"dist16",IF(Q970=$N970,"dist22",0))))</f>
        <v>cha16</v>
      </c>
      <c r="U970" s="193">
        <f t="shared" si="164"/>
        <v>1</v>
      </c>
    </row>
    <row r="971" spans="1:21" s="145" customFormat="1" x14ac:dyDescent="0.2">
      <c r="A971" s="160">
        <v>3508</v>
      </c>
      <c r="B971" s="144">
        <v>3508281061</v>
      </c>
      <c r="C971" s="161" t="s">
        <v>1011</v>
      </c>
      <c r="D971" s="144">
        <v>281</v>
      </c>
      <c r="E971" s="144">
        <v>61</v>
      </c>
      <c r="F971" s="161" t="s">
        <v>627</v>
      </c>
      <c r="G971" s="180" t="str">
        <f t="shared" si="165"/>
        <v>yes</v>
      </c>
      <c r="H971" s="181">
        <f t="shared" si="166"/>
        <v>1</v>
      </c>
      <c r="I971" s="184">
        <v>2</v>
      </c>
      <c r="J971" s="176">
        <v>2</v>
      </c>
      <c r="K971" s="181">
        <f t="shared" ref="K971:K1034" si="171">ROUND(I971/J971,4)</f>
        <v>1</v>
      </c>
      <c r="L971" s="161"/>
      <c r="M971" s="187">
        <f t="shared" si="167"/>
        <v>0.67469999999999997</v>
      </c>
      <c r="N971" s="162">
        <f t="shared" si="168"/>
        <v>0.60419999999999996</v>
      </c>
      <c r="O971" s="188">
        <f t="shared" si="169"/>
        <v>10</v>
      </c>
      <c r="P971" s="161"/>
      <c r="Q971" s="192">
        <f t="shared" ref="Q971:Q1034" si="172">(IF($G971="yes",MAX($H971,$K971),IF($O971&gt;=9,MAX($K971,$M971,$N971),$K971)))</f>
        <v>1</v>
      </c>
      <c r="R971" s="174">
        <f t="shared" ref="R971:R1034" si="173">ROUND($J971*$Q971,0)</f>
        <v>2</v>
      </c>
      <c r="S971" s="174">
        <f t="shared" ref="S971:S1034" si="174">MAX($R971-$I971,0)</f>
        <v>0</v>
      </c>
      <c r="T971" s="175" t="str">
        <f t="shared" si="170"/>
        <v>cha16</v>
      </c>
      <c r="U971" s="193">
        <f t="shared" ref="U971:U1034" si="175">IF($G971="yes",1,IF($O971&gt;=9,2,3))</f>
        <v>1</v>
      </c>
    </row>
    <row r="972" spans="1:21" s="145" customFormat="1" x14ac:dyDescent="0.2">
      <c r="A972" s="160">
        <v>3508</v>
      </c>
      <c r="B972" s="144">
        <v>3508281137</v>
      </c>
      <c r="C972" s="161" t="s">
        <v>1011</v>
      </c>
      <c r="D972" s="144">
        <v>281</v>
      </c>
      <c r="E972" s="144">
        <v>137</v>
      </c>
      <c r="F972" s="161" t="s">
        <v>702</v>
      </c>
      <c r="G972" s="180" t="str">
        <f t="shared" si="165"/>
        <v>yes</v>
      </c>
      <c r="H972" s="181">
        <f t="shared" si="166"/>
        <v>1</v>
      </c>
      <c r="I972" s="184">
        <v>3</v>
      </c>
      <c r="J972" s="176">
        <v>3</v>
      </c>
      <c r="K972" s="181">
        <f t="shared" si="171"/>
        <v>1</v>
      </c>
      <c r="L972" s="161"/>
      <c r="M972" s="187">
        <f t="shared" si="167"/>
        <v>0.80330000000000001</v>
      </c>
      <c r="N972" s="162">
        <f t="shared" si="168"/>
        <v>0.77949999999999997</v>
      </c>
      <c r="O972" s="188">
        <f t="shared" si="169"/>
        <v>12</v>
      </c>
      <c r="P972" s="161"/>
      <c r="Q972" s="192">
        <f t="shared" si="172"/>
        <v>1</v>
      </c>
      <c r="R972" s="174">
        <f t="shared" si="173"/>
        <v>3</v>
      </c>
      <c r="S972" s="174">
        <f t="shared" si="174"/>
        <v>0</v>
      </c>
      <c r="T972" s="175" t="str">
        <f t="shared" si="170"/>
        <v>cha16</v>
      </c>
      <c r="U972" s="193">
        <f t="shared" si="175"/>
        <v>1</v>
      </c>
    </row>
    <row r="973" spans="1:21" s="145" customFormat="1" x14ac:dyDescent="0.2">
      <c r="A973" s="160">
        <v>3508</v>
      </c>
      <c r="B973" s="144">
        <v>3508281227</v>
      </c>
      <c r="C973" s="161" t="s">
        <v>1011</v>
      </c>
      <c r="D973" s="144">
        <v>281</v>
      </c>
      <c r="E973" s="144">
        <v>227</v>
      </c>
      <c r="F973" s="161" t="s">
        <v>793</v>
      </c>
      <c r="G973" s="180" t="str">
        <f t="shared" si="165"/>
        <v/>
      </c>
      <c r="H973" s="181" t="str">
        <f t="shared" si="166"/>
        <v/>
      </c>
      <c r="I973" s="184">
        <v>1</v>
      </c>
      <c r="J973" s="176">
        <v>1</v>
      </c>
      <c r="K973" s="181">
        <f t="shared" si="171"/>
        <v>1</v>
      </c>
      <c r="L973" s="161"/>
      <c r="M973" s="187">
        <f t="shared" si="167"/>
        <v>0.45500000000000002</v>
      </c>
      <c r="N973" s="162">
        <f t="shared" si="168"/>
        <v>0.4879</v>
      </c>
      <c r="O973" s="188">
        <f t="shared" si="169"/>
        <v>9</v>
      </c>
      <c r="P973" s="161"/>
      <c r="Q973" s="192">
        <f t="shared" si="172"/>
        <v>1</v>
      </c>
      <c r="R973" s="174">
        <f t="shared" si="173"/>
        <v>1</v>
      </c>
      <c r="S973" s="174">
        <f t="shared" si="174"/>
        <v>0</v>
      </c>
      <c r="T973" s="175" t="str">
        <f t="shared" si="170"/>
        <v>cha22</v>
      </c>
      <c r="U973" s="193">
        <f t="shared" si="175"/>
        <v>2</v>
      </c>
    </row>
    <row r="974" spans="1:21" s="145" customFormat="1" x14ac:dyDescent="0.2">
      <c r="A974" s="160">
        <v>3508</v>
      </c>
      <c r="B974" s="144">
        <v>3508281281</v>
      </c>
      <c r="C974" s="161" t="s">
        <v>1011</v>
      </c>
      <c r="D974" s="144">
        <v>281</v>
      </c>
      <c r="E974" s="144">
        <v>281</v>
      </c>
      <c r="F974" s="161" t="s">
        <v>847</v>
      </c>
      <c r="G974" s="180" t="str">
        <f t="shared" si="165"/>
        <v>yes</v>
      </c>
      <c r="H974" s="181">
        <f t="shared" si="166"/>
        <v>0.77969999999999995</v>
      </c>
      <c r="I974" s="184">
        <v>185</v>
      </c>
      <c r="J974" s="176">
        <v>200</v>
      </c>
      <c r="K974" s="181">
        <f t="shared" si="171"/>
        <v>0.92500000000000004</v>
      </c>
      <c r="L974" s="161"/>
      <c r="M974" s="187">
        <f t="shared" si="167"/>
        <v>0.82499999999999996</v>
      </c>
      <c r="N974" s="162">
        <f t="shared" si="168"/>
        <v>0.79530000000000001</v>
      </c>
      <c r="O974" s="188">
        <f t="shared" si="169"/>
        <v>12</v>
      </c>
      <c r="P974" s="161"/>
      <c r="Q974" s="192">
        <f t="shared" si="172"/>
        <v>0.92500000000000004</v>
      </c>
      <c r="R974" s="174">
        <f t="shared" si="173"/>
        <v>185</v>
      </c>
      <c r="S974" s="174">
        <f t="shared" si="174"/>
        <v>0</v>
      </c>
      <c r="T974" s="175" t="str">
        <f t="shared" si="170"/>
        <v>cha22</v>
      </c>
      <c r="U974" s="193">
        <f t="shared" si="175"/>
        <v>1</v>
      </c>
    </row>
    <row r="975" spans="1:21" s="145" customFormat="1" x14ac:dyDescent="0.2">
      <c r="A975" s="160">
        <v>3508</v>
      </c>
      <c r="B975" s="144">
        <v>3508281325</v>
      </c>
      <c r="C975" s="161" t="s">
        <v>1011</v>
      </c>
      <c r="D975" s="144">
        <v>281</v>
      </c>
      <c r="E975" s="144">
        <v>325</v>
      </c>
      <c r="F975" s="161" t="s">
        <v>891</v>
      </c>
      <c r="G975" s="180" t="str">
        <f t="shared" si="165"/>
        <v/>
      </c>
      <c r="H975" s="181" t="str">
        <f t="shared" si="166"/>
        <v/>
      </c>
      <c r="I975" s="184">
        <v>1</v>
      </c>
      <c r="J975" s="176">
        <v>1</v>
      </c>
      <c r="K975" s="181">
        <f t="shared" si="171"/>
        <v>1</v>
      </c>
      <c r="L975" s="161"/>
      <c r="M975" s="187">
        <f t="shared" si="167"/>
        <v>0.4148</v>
      </c>
      <c r="N975" s="162">
        <f t="shared" si="168"/>
        <v>0.44159999999999999</v>
      </c>
      <c r="O975" s="188">
        <f t="shared" si="169"/>
        <v>8</v>
      </c>
      <c r="P975" s="161"/>
      <c r="Q975" s="192">
        <f t="shared" si="172"/>
        <v>1</v>
      </c>
      <c r="R975" s="174">
        <f t="shared" si="173"/>
        <v>1</v>
      </c>
      <c r="S975" s="174">
        <f t="shared" si="174"/>
        <v>0</v>
      </c>
      <c r="T975" s="175" t="str">
        <f t="shared" si="170"/>
        <v>cha22</v>
      </c>
      <c r="U975" s="193">
        <f t="shared" si="175"/>
        <v>3</v>
      </c>
    </row>
    <row r="976" spans="1:21" s="145" customFormat="1" x14ac:dyDescent="0.2">
      <c r="A976" s="160">
        <v>3508</v>
      </c>
      <c r="B976" s="144">
        <v>3508281332</v>
      </c>
      <c r="C976" s="161" t="s">
        <v>1011</v>
      </c>
      <c r="D976" s="144">
        <v>281</v>
      </c>
      <c r="E976" s="144">
        <v>332</v>
      </c>
      <c r="F976" s="161" t="s">
        <v>898</v>
      </c>
      <c r="G976" s="180" t="str">
        <f t="shared" si="165"/>
        <v/>
      </c>
      <c r="H976" s="181" t="str">
        <f t="shared" si="166"/>
        <v/>
      </c>
      <c r="I976" s="184">
        <v>1</v>
      </c>
      <c r="J976" s="176">
        <v>1</v>
      </c>
      <c r="K976" s="181">
        <f t="shared" si="171"/>
        <v>1</v>
      </c>
      <c r="L976" s="161"/>
      <c r="M976" s="187">
        <f t="shared" si="167"/>
        <v>0.55920000000000003</v>
      </c>
      <c r="N976" s="162">
        <f t="shared" si="168"/>
        <v>0.53090000000000004</v>
      </c>
      <c r="O976" s="188">
        <f t="shared" si="169"/>
        <v>10</v>
      </c>
      <c r="P976" s="161"/>
      <c r="Q976" s="192">
        <f t="shared" si="172"/>
        <v>1</v>
      </c>
      <c r="R976" s="174">
        <f t="shared" si="173"/>
        <v>1</v>
      </c>
      <c r="S976" s="174">
        <f t="shared" si="174"/>
        <v>0</v>
      </c>
      <c r="T976" s="175" t="str">
        <f t="shared" si="170"/>
        <v>cha22</v>
      </c>
      <c r="U976" s="193">
        <f t="shared" si="175"/>
        <v>2</v>
      </c>
    </row>
    <row r="977" spans="1:21" s="145" customFormat="1" x14ac:dyDescent="0.2">
      <c r="A977" s="160">
        <v>3509</v>
      </c>
      <c r="B977" s="144">
        <v>3509095027</v>
      </c>
      <c r="C977" s="161" t="s">
        <v>90</v>
      </c>
      <c r="D977" s="144">
        <v>95</v>
      </c>
      <c r="E977" s="144">
        <v>27</v>
      </c>
      <c r="F977" s="161" t="s">
        <v>591</v>
      </c>
      <c r="G977" s="180" t="str">
        <f t="shared" si="165"/>
        <v/>
      </c>
      <c r="H977" s="181" t="str">
        <f t="shared" si="166"/>
        <v/>
      </c>
      <c r="I977" s="184">
        <v>0</v>
      </c>
      <c r="J977" s="176">
        <v>1</v>
      </c>
      <c r="K977" s="181">
        <f t="shared" si="171"/>
        <v>0</v>
      </c>
      <c r="L977" s="161"/>
      <c r="M977" s="187">
        <f t="shared" si="167"/>
        <v>0.20330000000000001</v>
      </c>
      <c r="N977" s="162">
        <f t="shared" si="168"/>
        <v>0.26469999999999999</v>
      </c>
      <c r="O977" s="188">
        <f t="shared" si="169"/>
        <v>4</v>
      </c>
      <c r="P977" s="161"/>
      <c r="Q977" s="192">
        <f t="shared" si="172"/>
        <v>0</v>
      </c>
      <c r="R977" s="174">
        <f t="shared" si="173"/>
        <v>0</v>
      </c>
      <c r="S977" s="174">
        <f t="shared" si="174"/>
        <v>0</v>
      </c>
      <c r="T977" s="175" t="str">
        <f t="shared" si="170"/>
        <v>cha22</v>
      </c>
      <c r="U977" s="193">
        <f t="shared" si="175"/>
        <v>3</v>
      </c>
    </row>
    <row r="978" spans="1:21" s="145" customFormat="1" x14ac:dyDescent="0.2">
      <c r="A978" s="160">
        <v>3509</v>
      </c>
      <c r="B978" s="144">
        <v>3509095072</v>
      </c>
      <c r="C978" s="161" t="s">
        <v>90</v>
      </c>
      <c r="D978" s="144">
        <v>95</v>
      </c>
      <c r="E978" s="144">
        <v>72</v>
      </c>
      <c r="F978" s="161" t="s">
        <v>638</v>
      </c>
      <c r="G978" s="180" t="str">
        <f t="shared" si="165"/>
        <v/>
      </c>
      <c r="H978" s="181" t="str">
        <f t="shared" si="166"/>
        <v/>
      </c>
      <c r="I978" s="184">
        <v>1</v>
      </c>
      <c r="J978" s="176">
        <v>1</v>
      </c>
      <c r="K978" s="181">
        <f t="shared" si="171"/>
        <v>1</v>
      </c>
      <c r="L978" s="161"/>
      <c r="M978" s="187">
        <f t="shared" si="167"/>
        <v>0.25559999999999999</v>
      </c>
      <c r="N978" s="162">
        <f t="shared" si="168"/>
        <v>0.28410000000000002</v>
      </c>
      <c r="O978" s="188">
        <f t="shared" si="169"/>
        <v>5</v>
      </c>
      <c r="P978" s="161"/>
      <c r="Q978" s="192">
        <f t="shared" si="172"/>
        <v>1</v>
      </c>
      <c r="R978" s="174">
        <f t="shared" si="173"/>
        <v>1</v>
      </c>
      <c r="S978" s="174">
        <f t="shared" si="174"/>
        <v>0</v>
      </c>
      <c r="T978" s="175" t="str">
        <f t="shared" si="170"/>
        <v>cha22</v>
      </c>
      <c r="U978" s="193">
        <f t="shared" si="175"/>
        <v>3</v>
      </c>
    </row>
    <row r="979" spans="1:21" s="145" customFormat="1" x14ac:dyDescent="0.2">
      <c r="A979" s="160">
        <v>3509</v>
      </c>
      <c r="B979" s="144">
        <v>3509095095</v>
      </c>
      <c r="C979" s="161" t="s">
        <v>90</v>
      </c>
      <c r="D979" s="144">
        <v>95</v>
      </c>
      <c r="E979" s="144">
        <v>95</v>
      </c>
      <c r="F979" s="161" t="s">
        <v>661</v>
      </c>
      <c r="G979" s="180" t="str">
        <f t="shared" si="165"/>
        <v>yes</v>
      </c>
      <c r="H979" s="181">
        <f t="shared" si="166"/>
        <v>0.60189999999999999</v>
      </c>
      <c r="I979" s="184">
        <v>392</v>
      </c>
      <c r="J979" s="176">
        <v>558</v>
      </c>
      <c r="K979" s="181">
        <f t="shared" si="171"/>
        <v>0.70250000000000001</v>
      </c>
      <c r="L979" s="161"/>
      <c r="M979" s="187">
        <f t="shared" si="167"/>
        <v>0.77070000000000005</v>
      </c>
      <c r="N979" s="162">
        <f t="shared" si="168"/>
        <v>0.73340000000000005</v>
      </c>
      <c r="O979" s="188">
        <f t="shared" si="169"/>
        <v>11</v>
      </c>
      <c r="P979" s="161"/>
      <c r="Q979" s="192">
        <f t="shared" si="172"/>
        <v>0.70250000000000001</v>
      </c>
      <c r="R979" s="174">
        <f t="shared" si="173"/>
        <v>392</v>
      </c>
      <c r="S979" s="174">
        <f t="shared" si="174"/>
        <v>0</v>
      </c>
      <c r="T979" s="175" t="str">
        <f t="shared" si="170"/>
        <v>cha22</v>
      </c>
      <c r="U979" s="193">
        <f t="shared" si="175"/>
        <v>1</v>
      </c>
    </row>
    <row r="980" spans="1:21" s="145" customFormat="1" x14ac:dyDescent="0.2">
      <c r="A980" s="160">
        <v>3509</v>
      </c>
      <c r="B980" s="144">
        <v>3509095201</v>
      </c>
      <c r="C980" s="161" t="s">
        <v>90</v>
      </c>
      <c r="D980" s="144">
        <v>95</v>
      </c>
      <c r="E980" s="144">
        <v>201</v>
      </c>
      <c r="F980" s="161" t="s">
        <v>767</v>
      </c>
      <c r="G980" s="180" t="str">
        <f t="shared" si="165"/>
        <v/>
      </c>
      <c r="H980" s="181" t="str">
        <f t="shared" si="166"/>
        <v/>
      </c>
      <c r="I980" s="184">
        <v>3</v>
      </c>
      <c r="J980" s="176">
        <v>3</v>
      </c>
      <c r="K980" s="181">
        <f t="shared" si="171"/>
        <v>1</v>
      </c>
      <c r="L980" s="161"/>
      <c r="M980" s="187">
        <f t="shared" si="167"/>
        <v>0.75229999999999997</v>
      </c>
      <c r="N980" s="162">
        <f t="shared" si="168"/>
        <v>0.754</v>
      </c>
      <c r="O980" s="188">
        <f t="shared" si="169"/>
        <v>11</v>
      </c>
      <c r="P980" s="161"/>
      <c r="Q980" s="192">
        <f t="shared" si="172"/>
        <v>1</v>
      </c>
      <c r="R980" s="174">
        <f t="shared" si="173"/>
        <v>3</v>
      </c>
      <c r="S980" s="174">
        <f t="shared" si="174"/>
        <v>0</v>
      </c>
      <c r="T980" s="175" t="str">
        <f t="shared" si="170"/>
        <v>cha22</v>
      </c>
      <c r="U980" s="193">
        <f t="shared" si="175"/>
        <v>2</v>
      </c>
    </row>
    <row r="981" spans="1:21" s="145" customFormat="1" x14ac:dyDescent="0.2">
      <c r="A981" s="160">
        <v>3509</v>
      </c>
      <c r="B981" s="144">
        <v>3509095265</v>
      </c>
      <c r="C981" s="161" t="s">
        <v>90</v>
      </c>
      <c r="D981" s="144">
        <v>95</v>
      </c>
      <c r="E981" s="144">
        <v>265</v>
      </c>
      <c r="F981" s="161" t="s">
        <v>831</v>
      </c>
      <c r="G981" s="180" t="str">
        <f t="shared" si="165"/>
        <v/>
      </c>
      <c r="H981" s="181" t="str">
        <f t="shared" si="166"/>
        <v/>
      </c>
      <c r="I981" s="184">
        <v>1</v>
      </c>
      <c r="J981" s="176">
        <v>1</v>
      </c>
      <c r="K981" s="181">
        <f t="shared" si="171"/>
        <v>1</v>
      </c>
      <c r="L981" s="161"/>
      <c r="M981" s="187">
        <f t="shared" si="167"/>
        <v>0.216</v>
      </c>
      <c r="N981" s="162">
        <f t="shared" si="168"/>
        <v>0.16850000000000001</v>
      </c>
      <c r="O981" s="188">
        <f t="shared" si="169"/>
        <v>4</v>
      </c>
      <c r="P981" s="161"/>
      <c r="Q981" s="192">
        <f t="shared" si="172"/>
        <v>1</v>
      </c>
      <c r="R981" s="174">
        <f t="shared" si="173"/>
        <v>1</v>
      </c>
      <c r="S981" s="174">
        <f t="shared" si="174"/>
        <v>0</v>
      </c>
      <c r="T981" s="175" t="str">
        <f t="shared" si="170"/>
        <v>cha22</v>
      </c>
      <c r="U981" s="193">
        <f t="shared" si="175"/>
        <v>3</v>
      </c>
    </row>
    <row r="982" spans="1:21" s="145" customFormat="1" x14ac:dyDescent="0.2">
      <c r="A982" s="160">
        <v>3509</v>
      </c>
      <c r="B982" s="144">
        <v>3509095273</v>
      </c>
      <c r="C982" s="161" t="s">
        <v>90</v>
      </c>
      <c r="D982" s="144">
        <v>95</v>
      </c>
      <c r="E982" s="144">
        <v>273</v>
      </c>
      <c r="F982" s="161" t="s">
        <v>839</v>
      </c>
      <c r="G982" s="180" t="str">
        <f t="shared" si="165"/>
        <v/>
      </c>
      <c r="H982" s="181" t="str">
        <f t="shared" si="166"/>
        <v/>
      </c>
      <c r="I982" s="184">
        <v>1</v>
      </c>
      <c r="J982" s="176">
        <v>1</v>
      </c>
      <c r="K982" s="181">
        <f t="shared" si="171"/>
        <v>1</v>
      </c>
      <c r="L982" s="161"/>
      <c r="M982" s="187">
        <f t="shared" si="167"/>
        <v>0.19869999999999999</v>
      </c>
      <c r="N982" s="162">
        <f t="shared" si="168"/>
        <v>0.28260000000000002</v>
      </c>
      <c r="O982" s="188">
        <f t="shared" si="169"/>
        <v>5</v>
      </c>
      <c r="P982" s="161"/>
      <c r="Q982" s="192">
        <f t="shared" si="172"/>
        <v>1</v>
      </c>
      <c r="R982" s="174">
        <f t="shared" si="173"/>
        <v>1</v>
      </c>
      <c r="S982" s="174">
        <f t="shared" si="174"/>
        <v>0</v>
      </c>
      <c r="T982" s="175" t="str">
        <f t="shared" si="170"/>
        <v>cha22</v>
      </c>
      <c r="U982" s="193">
        <f t="shared" si="175"/>
        <v>3</v>
      </c>
    </row>
    <row r="983" spans="1:21" s="145" customFormat="1" x14ac:dyDescent="0.2">
      <c r="A983" s="160">
        <v>3509</v>
      </c>
      <c r="B983" s="144">
        <v>3509095292</v>
      </c>
      <c r="C983" s="161" t="s">
        <v>90</v>
      </c>
      <c r="D983" s="144">
        <v>95</v>
      </c>
      <c r="E983" s="144">
        <v>292</v>
      </c>
      <c r="F983" s="161" t="s">
        <v>858</v>
      </c>
      <c r="G983" s="180" t="str">
        <f t="shared" si="165"/>
        <v/>
      </c>
      <c r="H983" s="181" t="str">
        <f t="shared" si="166"/>
        <v/>
      </c>
      <c r="I983" s="184">
        <v>1</v>
      </c>
      <c r="J983" s="176">
        <v>1</v>
      </c>
      <c r="K983" s="181">
        <f t="shared" si="171"/>
        <v>1</v>
      </c>
      <c r="L983" s="161"/>
      <c r="M983" s="187">
        <f t="shared" si="167"/>
        <v>0.34060000000000001</v>
      </c>
      <c r="N983" s="162">
        <f t="shared" si="168"/>
        <v>0.25240000000000001</v>
      </c>
      <c r="O983" s="188">
        <f t="shared" si="169"/>
        <v>6</v>
      </c>
      <c r="P983" s="161"/>
      <c r="Q983" s="192">
        <f t="shared" si="172"/>
        <v>1</v>
      </c>
      <c r="R983" s="174">
        <f t="shared" si="173"/>
        <v>1</v>
      </c>
      <c r="S983" s="174">
        <f t="shared" si="174"/>
        <v>0</v>
      </c>
      <c r="T983" s="175" t="str">
        <f t="shared" si="170"/>
        <v>cha22</v>
      </c>
      <c r="U983" s="193">
        <f t="shared" si="175"/>
        <v>3</v>
      </c>
    </row>
    <row r="984" spans="1:21" s="145" customFormat="1" x14ac:dyDescent="0.2">
      <c r="A984" s="160">
        <v>3509</v>
      </c>
      <c r="B984" s="144">
        <v>3509095310</v>
      </c>
      <c r="C984" s="161" t="s">
        <v>90</v>
      </c>
      <c r="D984" s="144">
        <v>95</v>
      </c>
      <c r="E984" s="144">
        <v>310</v>
      </c>
      <c r="F984" s="161" t="s">
        <v>876</v>
      </c>
      <c r="G984" s="180" t="str">
        <f t="shared" si="165"/>
        <v/>
      </c>
      <c r="H984" s="181" t="str">
        <f t="shared" si="166"/>
        <v/>
      </c>
      <c r="I984" s="184">
        <v>1</v>
      </c>
      <c r="J984" s="176">
        <v>1</v>
      </c>
      <c r="K984" s="181">
        <f t="shared" si="171"/>
        <v>1</v>
      </c>
      <c r="L984" s="161"/>
      <c r="M984" s="187">
        <f t="shared" si="167"/>
        <v>0.51049999999999995</v>
      </c>
      <c r="N984" s="162">
        <f t="shared" si="168"/>
        <v>0.54910000000000003</v>
      </c>
      <c r="O984" s="188">
        <f t="shared" si="169"/>
        <v>10</v>
      </c>
      <c r="P984" s="161"/>
      <c r="Q984" s="192">
        <f t="shared" si="172"/>
        <v>1</v>
      </c>
      <c r="R984" s="174">
        <f t="shared" si="173"/>
        <v>1</v>
      </c>
      <c r="S984" s="174">
        <f t="shared" si="174"/>
        <v>0</v>
      </c>
      <c r="T984" s="175" t="str">
        <f t="shared" si="170"/>
        <v>cha22</v>
      </c>
      <c r="U984" s="193">
        <f t="shared" si="175"/>
        <v>2</v>
      </c>
    </row>
    <row r="985" spans="1:21" s="145" customFormat="1" x14ac:dyDescent="0.2">
      <c r="A985" s="160">
        <v>3509</v>
      </c>
      <c r="B985" s="144">
        <v>3509095331</v>
      </c>
      <c r="C985" s="161" t="s">
        <v>90</v>
      </c>
      <c r="D985" s="144">
        <v>95</v>
      </c>
      <c r="E985" s="144">
        <v>331</v>
      </c>
      <c r="F985" s="161" t="s">
        <v>897</v>
      </c>
      <c r="G985" s="180" t="str">
        <f t="shared" si="165"/>
        <v/>
      </c>
      <c r="H985" s="181" t="str">
        <f t="shared" si="166"/>
        <v/>
      </c>
      <c r="I985" s="184">
        <v>1</v>
      </c>
      <c r="J985" s="176">
        <v>2</v>
      </c>
      <c r="K985" s="181">
        <f t="shared" si="171"/>
        <v>0.5</v>
      </c>
      <c r="L985" s="161"/>
      <c r="M985" s="187">
        <f t="shared" si="167"/>
        <v>0.29949999999999999</v>
      </c>
      <c r="N985" s="162">
        <f t="shared" si="168"/>
        <v>0.28420000000000001</v>
      </c>
      <c r="O985" s="188">
        <f t="shared" si="169"/>
        <v>6</v>
      </c>
      <c r="P985" s="161"/>
      <c r="Q985" s="192">
        <f t="shared" si="172"/>
        <v>0.5</v>
      </c>
      <c r="R985" s="174">
        <f t="shared" si="173"/>
        <v>1</v>
      </c>
      <c r="S985" s="174">
        <f t="shared" si="174"/>
        <v>0</v>
      </c>
      <c r="T985" s="175" t="str">
        <f t="shared" si="170"/>
        <v>cha22</v>
      </c>
      <c r="U985" s="193">
        <f t="shared" si="175"/>
        <v>3</v>
      </c>
    </row>
    <row r="986" spans="1:21" s="145" customFormat="1" x14ac:dyDescent="0.2">
      <c r="A986" s="160">
        <v>3509</v>
      </c>
      <c r="B986" s="144">
        <v>3509095650</v>
      </c>
      <c r="C986" s="161" t="s">
        <v>90</v>
      </c>
      <c r="D986" s="144">
        <v>95</v>
      </c>
      <c r="E986" s="144">
        <v>650</v>
      </c>
      <c r="F986" s="161" t="s">
        <v>932</v>
      </c>
      <c r="G986" s="180" t="str">
        <f t="shared" si="165"/>
        <v/>
      </c>
      <c r="H986" s="181" t="str">
        <f t="shared" si="166"/>
        <v/>
      </c>
      <c r="I986" s="184">
        <v>0</v>
      </c>
      <c r="J986" s="176">
        <v>1</v>
      </c>
      <c r="K986" s="181">
        <f t="shared" si="171"/>
        <v>0</v>
      </c>
      <c r="L986" s="161"/>
      <c r="M986" s="187">
        <f t="shared" si="167"/>
        <v>0.18679999999999999</v>
      </c>
      <c r="N986" s="162">
        <f t="shared" si="168"/>
        <v>0.191</v>
      </c>
      <c r="O986" s="188">
        <f t="shared" si="169"/>
        <v>4</v>
      </c>
      <c r="P986" s="161"/>
      <c r="Q986" s="192">
        <f t="shared" si="172"/>
        <v>0</v>
      </c>
      <c r="R986" s="174">
        <f t="shared" si="173"/>
        <v>0</v>
      </c>
      <c r="S986" s="174">
        <f t="shared" si="174"/>
        <v>0</v>
      </c>
      <c r="T986" s="175" t="str">
        <f t="shared" si="170"/>
        <v>cha22</v>
      </c>
      <c r="U986" s="193">
        <f t="shared" si="175"/>
        <v>3</v>
      </c>
    </row>
    <row r="987" spans="1:21" s="145" customFormat="1" x14ac:dyDescent="0.2">
      <c r="A987" s="160">
        <v>3509</v>
      </c>
      <c r="B987" s="144">
        <v>3509095763</v>
      </c>
      <c r="C987" s="161" t="s">
        <v>90</v>
      </c>
      <c r="D987" s="144">
        <v>95</v>
      </c>
      <c r="E987" s="144">
        <v>763</v>
      </c>
      <c r="F987" s="161" t="s">
        <v>508</v>
      </c>
      <c r="G987" s="180" t="str">
        <f t="shared" si="165"/>
        <v/>
      </c>
      <c r="H987" s="181" t="str">
        <f t="shared" si="166"/>
        <v/>
      </c>
      <c r="I987" s="184">
        <v>1</v>
      </c>
      <c r="J987" s="176">
        <v>1</v>
      </c>
      <c r="K987" s="181">
        <f t="shared" si="171"/>
        <v>1</v>
      </c>
      <c r="L987" s="161"/>
      <c r="M987" s="187">
        <f t="shared" si="167"/>
        <v>0.1095</v>
      </c>
      <c r="N987" s="162">
        <f t="shared" si="168"/>
        <v>0.1943</v>
      </c>
      <c r="O987" s="188">
        <f t="shared" si="169"/>
        <v>4</v>
      </c>
      <c r="P987" s="161"/>
      <c r="Q987" s="192">
        <f t="shared" si="172"/>
        <v>1</v>
      </c>
      <c r="R987" s="174">
        <f t="shared" si="173"/>
        <v>1</v>
      </c>
      <c r="S987" s="174">
        <f t="shared" si="174"/>
        <v>0</v>
      </c>
      <c r="T987" s="175" t="str">
        <f t="shared" si="170"/>
        <v>cha22</v>
      </c>
      <c r="U987" s="193">
        <f t="shared" si="175"/>
        <v>3</v>
      </c>
    </row>
    <row r="988" spans="1:21" s="145" customFormat="1" x14ac:dyDescent="0.2">
      <c r="A988" s="160">
        <v>3510</v>
      </c>
      <c r="B988" s="144">
        <v>3510281061</v>
      </c>
      <c r="C988" s="161" t="s">
        <v>101</v>
      </c>
      <c r="D988" s="144">
        <v>281</v>
      </c>
      <c r="E988" s="144">
        <v>61</v>
      </c>
      <c r="F988" s="161" t="s">
        <v>627</v>
      </c>
      <c r="G988" s="180" t="str">
        <f t="shared" si="165"/>
        <v/>
      </c>
      <c r="H988" s="181" t="str">
        <f t="shared" si="166"/>
        <v/>
      </c>
      <c r="I988" s="184">
        <v>1</v>
      </c>
      <c r="J988" s="176">
        <v>3</v>
      </c>
      <c r="K988" s="181">
        <f t="shared" si="171"/>
        <v>0.33329999999999999</v>
      </c>
      <c r="L988" s="161"/>
      <c r="M988" s="187">
        <f t="shared" si="167"/>
        <v>0.67469999999999997</v>
      </c>
      <c r="N988" s="162">
        <f t="shared" si="168"/>
        <v>0.60419999999999996</v>
      </c>
      <c r="O988" s="188">
        <f t="shared" si="169"/>
        <v>10</v>
      </c>
      <c r="P988" s="161"/>
      <c r="Q988" s="192">
        <f t="shared" si="172"/>
        <v>0.67469999999999997</v>
      </c>
      <c r="R988" s="174">
        <f t="shared" si="173"/>
        <v>2</v>
      </c>
      <c r="S988" s="174">
        <f t="shared" si="174"/>
        <v>1</v>
      </c>
      <c r="T988" s="175" t="str">
        <f t="shared" si="170"/>
        <v>dist16</v>
      </c>
      <c r="U988" s="193">
        <f t="shared" si="175"/>
        <v>2</v>
      </c>
    </row>
    <row r="989" spans="1:21" s="145" customFormat="1" x14ac:dyDescent="0.2">
      <c r="A989" s="160">
        <v>3510</v>
      </c>
      <c r="B989" s="144">
        <v>3510281087</v>
      </c>
      <c r="C989" s="161" t="s">
        <v>101</v>
      </c>
      <c r="D989" s="144">
        <v>281</v>
      </c>
      <c r="E989" s="144">
        <v>87</v>
      </c>
      <c r="F989" s="161" t="s">
        <v>653</v>
      </c>
      <c r="G989" s="180" t="str">
        <f t="shared" si="165"/>
        <v/>
      </c>
      <c r="H989" s="181" t="str">
        <f t="shared" si="166"/>
        <v/>
      </c>
      <c r="I989" s="184">
        <v>0</v>
      </c>
      <c r="J989" s="176">
        <v>1</v>
      </c>
      <c r="K989" s="181">
        <f t="shared" si="171"/>
        <v>0</v>
      </c>
      <c r="L989" s="161"/>
      <c r="M989" s="187">
        <f t="shared" si="167"/>
        <v>0.2056</v>
      </c>
      <c r="N989" s="162">
        <f t="shared" si="168"/>
        <v>0.24460000000000001</v>
      </c>
      <c r="O989" s="188">
        <f t="shared" si="169"/>
        <v>5</v>
      </c>
      <c r="P989" s="161"/>
      <c r="Q989" s="192">
        <f t="shared" si="172"/>
        <v>0</v>
      </c>
      <c r="R989" s="174">
        <f t="shared" si="173"/>
        <v>0</v>
      </c>
      <c r="S989" s="174">
        <f t="shared" si="174"/>
        <v>0</v>
      </c>
      <c r="T989" s="175" t="str">
        <f t="shared" si="170"/>
        <v>cha22</v>
      </c>
      <c r="U989" s="193">
        <f t="shared" si="175"/>
        <v>3</v>
      </c>
    </row>
    <row r="990" spans="1:21" s="145" customFormat="1" x14ac:dyDescent="0.2">
      <c r="A990" s="160">
        <v>3510</v>
      </c>
      <c r="B990" s="144">
        <v>3510281137</v>
      </c>
      <c r="C990" s="161" t="s">
        <v>101</v>
      </c>
      <c r="D990" s="144">
        <v>281</v>
      </c>
      <c r="E990" s="144">
        <v>137</v>
      </c>
      <c r="F990" s="161" t="s">
        <v>702</v>
      </c>
      <c r="G990" s="180" t="str">
        <f t="shared" si="165"/>
        <v/>
      </c>
      <c r="H990" s="181" t="str">
        <f t="shared" si="166"/>
        <v/>
      </c>
      <c r="I990" s="184">
        <v>6</v>
      </c>
      <c r="J990" s="176">
        <v>6</v>
      </c>
      <c r="K990" s="181">
        <f t="shared" si="171"/>
        <v>1</v>
      </c>
      <c r="L990" s="161"/>
      <c r="M990" s="187">
        <f t="shared" si="167"/>
        <v>0.80330000000000001</v>
      </c>
      <c r="N990" s="162">
        <f t="shared" si="168"/>
        <v>0.77949999999999997</v>
      </c>
      <c r="O990" s="188">
        <f t="shared" si="169"/>
        <v>12</v>
      </c>
      <c r="P990" s="161"/>
      <c r="Q990" s="192">
        <f t="shared" si="172"/>
        <v>1</v>
      </c>
      <c r="R990" s="174">
        <f t="shared" si="173"/>
        <v>6</v>
      </c>
      <c r="S990" s="174">
        <f t="shared" si="174"/>
        <v>0</v>
      </c>
      <c r="T990" s="175" t="str">
        <f t="shared" si="170"/>
        <v>cha22</v>
      </c>
      <c r="U990" s="193">
        <f t="shared" si="175"/>
        <v>2</v>
      </c>
    </row>
    <row r="991" spans="1:21" s="145" customFormat="1" x14ac:dyDescent="0.2">
      <c r="A991" s="160">
        <v>3510</v>
      </c>
      <c r="B991" s="144">
        <v>3510281159</v>
      </c>
      <c r="C991" s="161" t="s">
        <v>101</v>
      </c>
      <c r="D991" s="144">
        <v>281</v>
      </c>
      <c r="E991" s="144">
        <v>159</v>
      </c>
      <c r="F991" s="161" t="s">
        <v>725</v>
      </c>
      <c r="G991" s="180" t="str">
        <f t="shared" si="165"/>
        <v/>
      </c>
      <c r="H991" s="181" t="str">
        <f t="shared" si="166"/>
        <v/>
      </c>
      <c r="I991" s="184">
        <v>0</v>
      </c>
      <c r="J991" s="176">
        <v>1</v>
      </c>
      <c r="K991" s="181">
        <f t="shared" si="171"/>
        <v>0</v>
      </c>
      <c r="L991" s="161"/>
      <c r="M991" s="187">
        <f t="shared" si="167"/>
        <v>5.2699999999999997E-2</v>
      </c>
      <c r="N991" s="162">
        <f t="shared" si="168"/>
        <v>0.11609999999999999</v>
      </c>
      <c r="O991" s="188">
        <f t="shared" si="169"/>
        <v>2</v>
      </c>
      <c r="P991" s="161"/>
      <c r="Q991" s="192">
        <f t="shared" si="172"/>
        <v>0</v>
      </c>
      <c r="R991" s="174">
        <f t="shared" si="173"/>
        <v>0</v>
      </c>
      <c r="S991" s="174">
        <f t="shared" si="174"/>
        <v>0</v>
      </c>
      <c r="T991" s="175" t="str">
        <f t="shared" si="170"/>
        <v>cha22</v>
      </c>
      <c r="U991" s="193">
        <f t="shared" si="175"/>
        <v>3</v>
      </c>
    </row>
    <row r="992" spans="1:21" s="145" customFormat="1" x14ac:dyDescent="0.2">
      <c r="A992" s="160">
        <v>3510</v>
      </c>
      <c r="B992" s="144">
        <v>3510281281</v>
      </c>
      <c r="C992" s="161" t="s">
        <v>101</v>
      </c>
      <c r="D992" s="144">
        <v>281</v>
      </c>
      <c r="E992" s="144">
        <v>281</v>
      </c>
      <c r="F992" s="161" t="s">
        <v>847</v>
      </c>
      <c r="G992" s="180" t="str">
        <f t="shared" si="165"/>
        <v/>
      </c>
      <c r="H992" s="181" t="str">
        <f t="shared" si="166"/>
        <v/>
      </c>
      <c r="I992" s="184">
        <v>266</v>
      </c>
      <c r="J992" s="176">
        <v>357</v>
      </c>
      <c r="K992" s="181">
        <f t="shared" si="171"/>
        <v>0.74509999999999998</v>
      </c>
      <c r="L992" s="161"/>
      <c r="M992" s="187">
        <f t="shared" si="167"/>
        <v>0.82499999999999996</v>
      </c>
      <c r="N992" s="162">
        <f t="shared" si="168"/>
        <v>0.79530000000000001</v>
      </c>
      <c r="O992" s="188">
        <f t="shared" si="169"/>
        <v>12</v>
      </c>
      <c r="P992" s="161"/>
      <c r="Q992" s="192">
        <f t="shared" si="172"/>
        <v>0.82499999999999996</v>
      </c>
      <c r="R992" s="174">
        <f t="shared" si="173"/>
        <v>295</v>
      </c>
      <c r="S992" s="174">
        <f t="shared" si="174"/>
        <v>29</v>
      </c>
      <c r="T992" s="175" t="str">
        <f t="shared" si="170"/>
        <v>dist16</v>
      </c>
      <c r="U992" s="193">
        <f t="shared" si="175"/>
        <v>2</v>
      </c>
    </row>
    <row r="993" spans="1:21" s="145" customFormat="1" x14ac:dyDescent="0.2">
      <c r="A993" s="160">
        <v>3510</v>
      </c>
      <c r="B993" s="144">
        <v>3510281293</v>
      </c>
      <c r="C993" s="161" t="s">
        <v>101</v>
      </c>
      <c r="D993" s="144">
        <v>281</v>
      </c>
      <c r="E993" s="144">
        <v>293</v>
      </c>
      <c r="F993" s="161" t="s">
        <v>859</v>
      </c>
      <c r="G993" s="180" t="str">
        <f t="shared" si="165"/>
        <v/>
      </c>
      <c r="H993" s="181" t="str">
        <f t="shared" si="166"/>
        <v/>
      </c>
      <c r="I993" s="184">
        <v>1</v>
      </c>
      <c r="J993" s="176">
        <v>3</v>
      </c>
      <c r="K993" s="181">
        <f t="shared" si="171"/>
        <v>0.33329999999999999</v>
      </c>
      <c r="L993" s="161"/>
      <c r="M993" s="187">
        <f t="shared" si="167"/>
        <v>0.52780000000000005</v>
      </c>
      <c r="N993" s="162">
        <f t="shared" si="168"/>
        <v>0.52910000000000001</v>
      </c>
      <c r="O993" s="188">
        <f t="shared" si="169"/>
        <v>10</v>
      </c>
      <c r="P993" s="161"/>
      <c r="Q993" s="192">
        <f t="shared" si="172"/>
        <v>0.52910000000000001</v>
      </c>
      <c r="R993" s="174">
        <f t="shared" si="173"/>
        <v>2</v>
      </c>
      <c r="S993" s="174">
        <f t="shared" si="174"/>
        <v>1</v>
      </c>
      <c r="T993" s="175" t="str">
        <f t="shared" si="170"/>
        <v>dist22</v>
      </c>
      <c r="U993" s="193">
        <f t="shared" si="175"/>
        <v>2</v>
      </c>
    </row>
    <row r="994" spans="1:21" s="145" customFormat="1" x14ac:dyDescent="0.2">
      <c r="A994" s="160">
        <v>3510</v>
      </c>
      <c r="B994" s="144">
        <v>3510281325</v>
      </c>
      <c r="C994" s="161" t="s">
        <v>101</v>
      </c>
      <c r="D994" s="144">
        <v>281</v>
      </c>
      <c r="E994" s="144">
        <v>325</v>
      </c>
      <c r="F994" s="161" t="s">
        <v>891</v>
      </c>
      <c r="G994" s="180" t="str">
        <f t="shared" si="165"/>
        <v/>
      </c>
      <c r="H994" s="181" t="str">
        <f t="shared" si="166"/>
        <v/>
      </c>
      <c r="I994" s="184">
        <v>1</v>
      </c>
      <c r="J994" s="176">
        <v>1</v>
      </c>
      <c r="K994" s="181">
        <f t="shared" si="171"/>
        <v>1</v>
      </c>
      <c r="L994" s="161"/>
      <c r="M994" s="187">
        <f t="shared" si="167"/>
        <v>0.4148</v>
      </c>
      <c r="N994" s="162">
        <f t="shared" si="168"/>
        <v>0.44159999999999999</v>
      </c>
      <c r="O994" s="188">
        <f t="shared" si="169"/>
        <v>8</v>
      </c>
      <c r="P994" s="161"/>
      <c r="Q994" s="192">
        <f t="shared" si="172"/>
        <v>1</v>
      </c>
      <c r="R994" s="174">
        <f t="shared" si="173"/>
        <v>1</v>
      </c>
      <c r="S994" s="174">
        <f t="shared" si="174"/>
        <v>0</v>
      </c>
      <c r="T994" s="175" t="str">
        <f t="shared" si="170"/>
        <v>cha22</v>
      </c>
      <c r="U994" s="193">
        <f t="shared" si="175"/>
        <v>3</v>
      </c>
    </row>
    <row r="995" spans="1:21" s="145" customFormat="1" x14ac:dyDescent="0.2">
      <c r="A995" s="160">
        <v>3510</v>
      </c>
      <c r="B995" s="144">
        <v>3510281332</v>
      </c>
      <c r="C995" s="161" t="s">
        <v>101</v>
      </c>
      <c r="D995" s="144">
        <v>281</v>
      </c>
      <c r="E995" s="144">
        <v>332</v>
      </c>
      <c r="F995" s="161" t="s">
        <v>898</v>
      </c>
      <c r="G995" s="180" t="str">
        <f t="shared" si="165"/>
        <v/>
      </c>
      <c r="H995" s="181" t="str">
        <f t="shared" si="166"/>
        <v/>
      </c>
      <c r="I995" s="184">
        <v>4</v>
      </c>
      <c r="J995" s="176">
        <v>5</v>
      </c>
      <c r="K995" s="181">
        <f t="shared" si="171"/>
        <v>0.8</v>
      </c>
      <c r="L995" s="161"/>
      <c r="M995" s="187">
        <f t="shared" si="167"/>
        <v>0.55920000000000003</v>
      </c>
      <c r="N995" s="162">
        <f t="shared" si="168"/>
        <v>0.53090000000000004</v>
      </c>
      <c r="O995" s="188">
        <f t="shared" si="169"/>
        <v>10</v>
      </c>
      <c r="P995" s="161"/>
      <c r="Q995" s="192">
        <f t="shared" si="172"/>
        <v>0.8</v>
      </c>
      <c r="R995" s="174">
        <f t="shared" si="173"/>
        <v>4</v>
      </c>
      <c r="S995" s="174">
        <f t="shared" si="174"/>
        <v>0</v>
      </c>
      <c r="T995" s="175" t="str">
        <f t="shared" si="170"/>
        <v>cha22</v>
      </c>
      <c r="U995" s="193">
        <f t="shared" si="175"/>
        <v>2</v>
      </c>
    </row>
    <row r="996" spans="1:21" s="145" customFormat="1" x14ac:dyDescent="0.2">
      <c r="A996" s="160">
        <v>3510</v>
      </c>
      <c r="B996" s="144">
        <v>3510281680</v>
      </c>
      <c r="C996" s="161" t="s">
        <v>101</v>
      </c>
      <c r="D996" s="144">
        <v>281</v>
      </c>
      <c r="E996" s="144">
        <v>680</v>
      </c>
      <c r="F996" s="161" t="s">
        <v>942</v>
      </c>
      <c r="G996" s="180" t="str">
        <f t="shared" si="165"/>
        <v/>
      </c>
      <c r="H996" s="181" t="str">
        <f t="shared" si="166"/>
        <v/>
      </c>
      <c r="I996" s="184">
        <v>1</v>
      </c>
      <c r="J996" s="176">
        <v>1</v>
      </c>
      <c r="K996" s="181">
        <f t="shared" si="171"/>
        <v>1</v>
      </c>
      <c r="L996" s="161"/>
      <c r="M996" s="187">
        <f t="shared" si="167"/>
        <v>0.17849999999999999</v>
      </c>
      <c r="N996" s="162">
        <f t="shared" si="168"/>
        <v>0.22309999999999999</v>
      </c>
      <c r="O996" s="188">
        <f t="shared" si="169"/>
        <v>4</v>
      </c>
      <c r="P996" s="161"/>
      <c r="Q996" s="192">
        <f t="shared" si="172"/>
        <v>1</v>
      </c>
      <c r="R996" s="174">
        <f t="shared" si="173"/>
        <v>1</v>
      </c>
      <c r="S996" s="174">
        <f t="shared" si="174"/>
        <v>0</v>
      </c>
      <c r="T996" s="175" t="str">
        <f t="shared" si="170"/>
        <v>cha22</v>
      </c>
      <c r="U996" s="193">
        <f t="shared" si="175"/>
        <v>3</v>
      </c>
    </row>
    <row r="997" spans="1:21" s="145" customFormat="1" x14ac:dyDescent="0.2">
      <c r="A997" s="160">
        <v>3513</v>
      </c>
      <c r="B997" s="144">
        <v>3513044001</v>
      </c>
      <c r="C997" s="161" t="s">
        <v>102</v>
      </c>
      <c r="D997" s="144">
        <v>44</v>
      </c>
      <c r="E997" s="144">
        <v>1</v>
      </c>
      <c r="F997" s="161" t="s">
        <v>562</v>
      </c>
      <c r="G997" s="180" t="str">
        <f t="shared" si="165"/>
        <v/>
      </c>
      <c r="H997" s="181" t="str">
        <f t="shared" si="166"/>
        <v/>
      </c>
      <c r="I997" s="184">
        <v>1</v>
      </c>
      <c r="J997" s="176">
        <v>1</v>
      </c>
      <c r="K997" s="181">
        <f t="shared" si="171"/>
        <v>1</v>
      </c>
      <c r="L997" s="161"/>
      <c r="M997" s="187">
        <f t="shared" si="167"/>
        <v>0.25219999999999998</v>
      </c>
      <c r="N997" s="162">
        <f t="shared" si="168"/>
        <v>0.30549999999999999</v>
      </c>
      <c r="O997" s="188">
        <f t="shared" si="169"/>
        <v>6</v>
      </c>
      <c r="P997" s="161"/>
      <c r="Q997" s="192">
        <f t="shared" si="172"/>
        <v>1</v>
      </c>
      <c r="R997" s="174">
        <f t="shared" si="173"/>
        <v>1</v>
      </c>
      <c r="S997" s="174">
        <f t="shared" si="174"/>
        <v>0</v>
      </c>
      <c r="T997" s="175" t="str">
        <f t="shared" si="170"/>
        <v>cha22</v>
      </c>
      <c r="U997" s="193">
        <f t="shared" si="175"/>
        <v>3</v>
      </c>
    </row>
    <row r="998" spans="1:21" s="145" customFormat="1" x14ac:dyDescent="0.2">
      <c r="A998" s="160">
        <v>3513</v>
      </c>
      <c r="B998" s="144">
        <v>3513044018</v>
      </c>
      <c r="C998" s="161" t="s">
        <v>102</v>
      </c>
      <c r="D998" s="144">
        <v>44</v>
      </c>
      <c r="E998" s="144">
        <v>18</v>
      </c>
      <c r="F998" s="161" t="s">
        <v>581</v>
      </c>
      <c r="G998" s="180" t="str">
        <f t="shared" si="165"/>
        <v/>
      </c>
      <c r="H998" s="181" t="str">
        <f t="shared" si="166"/>
        <v/>
      </c>
      <c r="I998" s="184">
        <v>2</v>
      </c>
      <c r="J998" s="176">
        <v>2</v>
      </c>
      <c r="K998" s="181">
        <f t="shared" si="171"/>
        <v>1</v>
      </c>
      <c r="L998" s="161"/>
      <c r="M998" s="187">
        <f t="shared" si="167"/>
        <v>0.48959999999999998</v>
      </c>
      <c r="N998" s="162">
        <f t="shared" si="168"/>
        <v>0.48930000000000001</v>
      </c>
      <c r="O998" s="188">
        <f t="shared" si="169"/>
        <v>7</v>
      </c>
      <c r="P998" s="161"/>
      <c r="Q998" s="192">
        <f t="shared" si="172"/>
        <v>1</v>
      </c>
      <c r="R998" s="174">
        <f t="shared" si="173"/>
        <v>2</v>
      </c>
      <c r="S998" s="174">
        <f t="shared" si="174"/>
        <v>0</v>
      </c>
      <c r="T998" s="175" t="str">
        <f t="shared" si="170"/>
        <v>cha22</v>
      </c>
      <c r="U998" s="193">
        <f t="shared" si="175"/>
        <v>3</v>
      </c>
    </row>
    <row r="999" spans="1:21" s="145" customFormat="1" x14ac:dyDescent="0.2">
      <c r="A999" s="160">
        <v>3513</v>
      </c>
      <c r="B999" s="144">
        <v>3513044035</v>
      </c>
      <c r="C999" s="161" t="s">
        <v>102</v>
      </c>
      <c r="D999" s="144">
        <v>44</v>
      </c>
      <c r="E999" s="144">
        <v>35</v>
      </c>
      <c r="F999" s="161" t="s">
        <v>600</v>
      </c>
      <c r="G999" s="180" t="str">
        <f t="shared" si="165"/>
        <v/>
      </c>
      <c r="H999" s="181" t="str">
        <f t="shared" si="166"/>
        <v/>
      </c>
      <c r="I999" s="184">
        <v>5</v>
      </c>
      <c r="J999" s="176">
        <v>6</v>
      </c>
      <c r="K999" s="181">
        <f t="shared" si="171"/>
        <v>0.83330000000000004</v>
      </c>
      <c r="L999" s="161"/>
      <c r="M999" s="187">
        <f t="shared" si="167"/>
        <v>0.77190000000000003</v>
      </c>
      <c r="N999" s="162">
        <f t="shared" si="168"/>
        <v>0.66790000000000005</v>
      </c>
      <c r="O999" s="188">
        <f t="shared" si="169"/>
        <v>11</v>
      </c>
      <c r="P999" s="161"/>
      <c r="Q999" s="192">
        <f t="shared" si="172"/>
        <v>0.83330000000000004</v>
      </c>
      <c r="R999" s="174">
        <f t="shared" si="173"/>
        <v>5</v>
      </c>
      <c r="S999" s="174">
        <f t="shared" si="174"/>
        <v>0</v>
      </c>
      <c r="T999" s="175" t="str">
        <f t="shared" si="170"/>
        <v>cha22</v>
      </c>
      <c r="U999" s="193">
        <f t="shared" si="175"/>
        <v>2</v>
      </c>
    </row>
    <row r="1000" spans="1:21" s="145" customFormat="1" x14ac:dyDescent="0.2">
      <c r="A1000" s="160">
        <v>3513</v>
      </c>
      <c r="B1000" s="144">
        <v>3513044044</v>
      </c>
      <c r="C1000" s="161" t="s">
        <v>102</v>
      </c>
      <c r="D1000" s="144">
        <v>44</v>
      </c>
      <c r="E1000" s="144">
        <v>44</v>
      </c>
      <c r="F1000" s="161" t="s">
        <v>609</v>
      </c>
      <c r="G1000" s="180" t="str">
        <f t="shared" si="165"/>
        <v/>
      </c>
      <c r="H1000" s="181" t="str">
        <f t="shared" si="166"/>
        <v/>
      </c>
      <c r="I1000" s="184">
        <v>345</v>
      </c>
      <c r="J1000" s="176">
        <v>598</v>
      </c>
      <c r="K1000" s="181">
        <f t="shared" si="171"/>
        <v>0.57689999999999997</v>
      </c>
      <c r="L1000" s="161"/>
      <c r="M1000" s="187">
        <f t="shared" si="167"/>
        <v>0.81100000000000005</v>
      </c>
      <c r="N1000" s="162">
        <f t="shared" si="168"/>
        <v>0.67620000000000002</v>
      </c>
      <c r="O1000" s="188">
        <f t="shared" si="169"/>
        <v>12</v>
      </c>
      <c r="P1000" s="161"/>
      <c r="Q1000" s="192">
        <f t="shared" si="172"/>
        <v>0.81100000000000005</v>
      </c>
      <c r="R1000" s="174">
        <f t="shared" si="173"/>
        <v>485</v>
      </c>
      <c r="S1000" s="174">
        <f t="shared" si="174"/>
        <v>140</v>
      </c>
      <c r="T1000" s="175" t="str">
        <f t="shared" si="170"/>
        <v>dist16</v>
      </c>
      <c r="U1000" s="193">
        <f t="shared" si="175"/>
        <v>2</v>
      </c>
    </row>
    <row r="1001" spans="1:21" s="145" customFormat="1" x14ac:dyDescent="0.2">
      <c r="A1001" s="160">
        <v>3513</v>
      </c>
      <c r="B1001" s="144">
        <v>3513044050</v>
      </c>
      <c r="C1001" s="161" t="s">
        <v>102</v>
      </c>
      <c r="D1001" s="144">
        <v>44</v>
      </c>
      <c r="E1001" s="144">
        <v>50</v>
      </c>
      <c r="F1001" s="161" t="s">
        <v>615</v>
      </c>
      <c r="G1001" s="180" t="str">
        <f t="shared" si="165"/>
        <v/>
      </c>
      <c r="H1001" s="181" t="str">
        <f t="shared" si="166"/>
        <v/>
      </c>
      <c r="I1001" s="184">
        <v>2</v>
      </c>
      <c r="J1001" s="176">
        <v>2</v>
      </c>
      <c r="K1001" s="181">
        <f t="shared" si="171"/>
        <v>1</v>
      </c>
      <c r="L1001" s="161"/>
      <c r="M1001" s="187">
        <f t="shared" si="167"/>
        <v>0.1734</v>
      </c>
      <c r="N1001" s="162">
        <f t="shared" si="168"/>
        <v>0.18679999999999999</v>
      </c>
      <c r="O1001" s="188">
        <f t="shared" si="169"/>
        <v>4</v>
      </c>
      <c r="P1001" s="161"/>
      <c r="Q1001" s="192">
        <f t="shared" si="172"/>
        <v>1</v>
      </c>
      <c r="R1001" s="174">
        <f t="shared" si="173"/>
        <v>2</v>
      </c>
      <c r="S1001" s="174">
        <f t="shared" si="174"/>
        <v>0</v>
      </c>
      <c r="T1001" s="175" t="str">
        <f t="shared" si="170"/>
        <v>cha22</v>
      </c>
      <c r="U1001" s="193">
        <f t="shared" si="175"/>
        <v>3</v>
      </c>
    </row>
    <row r="1002" spans="1:21" s="145" customFormat="1" x14ac:dyDescent="0.2">
      <c r="A1002" s="160">
        <v>3513</v>
      </c>
      <c r="B1002" s="144">
        <v>3513044093</v>
      </c>
      <c r="C1002" s="161" t="s">
        <v>102</v>
      </c>
      <c r="D1002" s="144">
        <v>44</v>
      </c>
      <c r="E1002" s="144">
        <v>93</v>
      </c>
      <c r="F1002" s="161" t="s">
        <v>659</v>
      </c>
      <c r="G1002" s="180" t="str">
        <f t="shared" si="165"/>
        <v/>
      </c>
      <c r="H1002" s="181" t="str">
        <f t="shared" si="166"/>
        <v/>
      </c>
      <c r="I1002" s="184">
        <v>0</v>
      </c>
      <c r="J1002" s="176">
        <v>1</v>
      </c>
      <c r="K1002" s="181">
        <f t="shared" si="171"/>
        <v>0</v>
      </c>
      <c r="L1002" s="161"/>
      <c r="M1002" s="187">
        <f t="shared" si="167"/>
        <v>0.77800000000000002</v>
      </c>
      <c r="N1002" s="162">
        <f t="shared" si="168"/>
        <v>0.63639999999999997</v>
      </c>
      <c r="O1002" s="188">
        <f t="shared" si="169"/>
        <v>11</v>
      </c>
      <c r="P1002" s="161"/>
      <c r="Q1002" s="192">
        <f t="shared" si="172"/>
        <v>0.77800000000000002</v>
      </c>
      <c r="R1002" s="174">
        <f t="shared" si="173"/>
        <v>1</v>
      </c>
      <c r="S1002" s="174">
        <f t="shared" si="174"/>
        <v>1</v>
      </c>
      <c r="T1002" s="175" t="str">
        <f t="shared" si="170"/>
        <v>dist16</v>
      </c>
      <c r="U1002" s="193">
        <f t="shared" si="175"/>
        <v>2</v>
      </c>
    </row>
    <row r="1003" spans="1:21" s="145" customFormat="1" x14ac:dyDescent="0.2">
      <c r="A1003" s="160">
        <v>3513</v>
      </c>
      <c r="B1003" s="144">
        <v>3513044095</v>
      </c>
      <c r="C1003" s="161" t="s">
        <v>102</v>
      </c>
      <c r="D1003" s="144">
        <v>44</v>
      </c>
      <c r="E1003" s="144">
        <v>95</v>
      </c>
      <c r="F1003" s="161" t="s">
        <v>661</v>
      </c>
      <c r="G1003" s="180" t="str">
        <f t="shared" si="165"/>
        <v/>
      </c>
      <c r="H1003" s="181" t="str">
        <f t="shared" si="166"/>
        <v/>
      </c>
      <c r="I1003" s="184">
        <v>3</v>
      </c>
      <c r="J1003" s="176">
        <v>3</v>
      </c>
      <c r="K1003" s="181">
        <f t="shared" si="171"/>
        <v>1</v>
      </c>
      <c r="L1003" s="161"/>
      <c r="M1003" s="187">
        <f t="shared" si="167"/>
        <v>0.77070000000000005</v>
      </c>
      <c r="N1003" s="162">
        <f t="shared" si="168"/>
        <v>0.73340000000000005</v>
      </c>
      <c r="O1003" s="188">
        <f t="shared" si="169"/>
        <v>11</v>
      </c>
      <c r="P1003" s="161"/>
      <c r="Q1003" s="192">
        <f t="shared" si="172"/>
        <v>1</v>
      </c>
      <c r="R1003" s="174">
        <f t="shared" si="173"/>
        <v>3</v>
      </c>
      <c r="S1003" s="174">
        <f t="shared" si="174"/>
        <v>0</v>
      </c>
      <c r="T1003" s="175" t="str">
        <f t="shared" si="170"/>
        <v>cha22</v>
      </c>
      <c r="U1003" s="193">
        <f t="shared" si="175"/>
        <v>2</v>
      </c>
    </row>
    <row r="1004" spans="1:21" s="145" customFormat="1" x14ac:dyDescent="0.2">
      <c r="A1004" s="160">
        <v>3513</v>
      </c>
      <c r="B1004" s="144">
        <v>3513044133</v>
      </c>
      <c r="C1004" s="161" t="s">
        <v>102</v>
      </c>
      <c r="D1004" s="144">
        <v>44</v>
      </c>
      <c r="E1004" s="144">
        <v>133</v>
      </c>
      <c r="F1004" s="161" t="s">
        <v>698</v>
      </c>
      <c r="G1004" s="180" t="str">
        <f t="shared" si="165"/>
        <v/>
      </c>
      <c r="H1004" s="181" t="str">
        <f t="shared" si="166"/>
        <v/>
      </c>
      <c r="I1004" s="184">
        <v>2</v>
      </c>
      <c r="J1004" s="176">
        <v>2</v>
      </c>
      <c r="K1004" s="181">
        <f t="shared" si="171"/>
        <v>1</v>
      </c>
      <c r="L1004" s="161"/>
      <c r="M1004" s="187">
        <f t="shared" si="167"/>
        <v>0.48459999999999998</v>
      </c>
      <c r="N1004" s="162">
        <f t="shared" si="168"/>
        <v>0.37869999999999998</v>
      </c>
      <c r="O1004" s="188">
        <f t="shared" si="169"/>
        <v>9</v>
      </c>
      <c r="P1004" s="161"/>
      <c r="Q1004" s="192">
        <f t="shared" si="172"/>
        <v>1</v>
      </c>
      <c r="R1004" s="174">
        <f t="shared" si="173"/>
        <v>2</v>
      </c>
      <c r="S1004" s="174">
        <f t="shared" si="174"/>
        <v>0</v>
      </c>
      <c r="T1004" s="175" t="str">
        <f t="shared" si="170"/>
        <v>cha22</v>
      </c>
      <c r="U1004" s="193">
        <f t="shared" si="175"/>
        <v>2</v>
      </c>
    </row>
    <row r="1005" spans="1:21" s="145" customFormat="1" x14ac:dyDescent="0.2">
      <c r="A1005" s="160">
        <v>3513</v>
      </c>
      <c r="B1005" s="144">
        <v>3513044182</v>
      </c>
      <c r="C1005" s="161" t="s">
        <v>102</v>
      </c>
      <c r="D1005" s="144">
        <v>44</v>
      </c>
      <c r="E1005" s="144">
        <v>182</v>
      </c>
      <c r="F1005" s="161" t="s">
        <v>748</v>
      </c>
      <c r="G1005" s="180" t="str">
        <f t="shared" si="165"/>
        <v/>
      </c>
      <c r="H1005" s="181" t="str">
        <f t="shared" si="166"/>
        <v/>
      </c>
      <c r="I1005" s="184">
        <v>2</v>
      </c>
      <c r="J1005" s="176">
        <v>4</v>
      </c>
      <c r="K1005" s="181">
        <f t="shared" si="171"/>
        <v>0.5</v>
      </c>
      <c r="L1005" s="161"/>
      <c r="M1005" s="187">
        <f t="shared" si="167"/>
        <v>0.34320000000000001</v>
      </c>
      <c r="N1005" s="162">
        <f t="shared" si="168"/>
        <v>0.34660000000000002</v>
      </c>
      <c r="O1005" s="188">
        <f t="shared" si="169"/>
        <v>6</v>
      </c>
      <c r="P1005" s="161"/>
      <c r="Q1005" s="192">
        <f t="shared" si="172"/>
        <v>0.5</v>
      </c>
      <c r="R1005" s="174">
        <f t="shared" si="173"/>
        <v>2</v>
      </c>
      <c r="S1005" s="174">
        <f t="shared" si="174"/>
        <v>0</v>
      </c>
      <c r="T1005" s="175" t="str">
        <f t="shared" si="170"/>
        <v>cha22</v>
      </c>
      <c r="U1005" s="193">
        <f t="shared" si="175"/>
        <v>3</v>
      </c>
    </row>
    <row r="1006" spans="1:21" s="145" customFormat="1" x14ac:dyDescent="0.2">
      <c r="A1006" s="160">
        <v>3513</v>
      </c>
      <c r="B1006" s="144">
        <v>3513044244</v>
      </c>
      <c r="C1006" s="161" t="s">
        <v>102</v>
      </c>
      <c r="D1006" s="144">
        <v>44</v>
      </c>
      <c r="E1006" s="144">
        <v>244</v>
      </c>
      <c r="F1006" s="161" t="s">
        <v>810</v>
      </c>
      <c r="G1006" s="180" t="str">
        <f t="shared" si="165"/>
        <v/>
      </c>
      <c r="H1006" s="181" t="str">
        <f t="shared" si="166"/>
        <v/>
      </c>
      <c r="I1006" s="184">
        <v>41</v>
      </c>
      <c r="J1006" s="176">
        <v>79</v>
      </c>
      <c r="K1006" s="181">
        <f t="shared" si="171"/>
        <v>0.51900000000000002</v>
      </c>
      <c r="L1006" s="161"/>
      <c r="M1006" s="187">
        <f t="shared" si="167"/>
        <v>0.53569999999999995</v>
      </c>
      <c r="N1006" s="162">
        <f t="shared" si="168"/>
        <v>0.53939999999999999</v>
      </c>
      <c r="O1006" s="188">
        <f t="shared" si="169"/>
        <v>10</v>
      </c>
      <c r="P1006" s="161"/>
      <c r="Q1006" s="192">
        <f t="shared" si="172"/>
        <v>0.53939999999999999</v>
      </c>
      <c r="R1006" s="174">
        <f t="shared" si="173"/>
        <v>43</v>
      </c>
      <c r="S1006" s="174">
        <f t="shared" si="174"/>
        <v>2</v>
      </c>
      <c r="T1006" s="175" t="str">
        <f t="shared" si="170"/>
        <v>dist22</v>
      </c>
      <c r="U1006" s="193">
        <f t="shared" si="175"/>
        <v>2</v>
      </c>
    </row>
    <row r="1007" spans="1:21" s="145" customFormat="1" x14ac:dyDescent="0.2">
      <c r="A1007" s="160">
        <v>3513</v>
      </c>
      <c r="B1007" s="144">
        <v>3513044293</v>
      </c>
      <c r="C1007" s="161" t="s">
        <v>102</v>
      </c>
      <c r="D1007" s="144">
        <v>44</v>
      </c>
      <c r="E1007" s="144">
        <v>293</v>
      </c>
      <c r="F1007" s="161" t="s">
        <v>859</v>
      </c>
      <c r="G1007" s="180" t="str">
        <f t="shared" si="165"/>
        <v/>
      </c>
      <c r="H1007" s="181" t="str">
        <f t="shared" si="166"/>
        <v/>
      </c>
      <c r="I1007" s="184">
        <v>17</v>
      </c>
      <c r="J1007" s="176">
        <v>38</v>
      </c>
      <c r="K1007" s="181">
        <f t="shared" si="171"/>
        <v>0.44740000000000002</v>
      </c>
      <c r="L1007" s="161"/>
      <c r="M1007" s="187">
        <f t="shared" si="167"/>
        <v>0.52780000000000005</v>
      </c>
      <c r="N1007" s="162">
        <f t="shared" si="168"/>
        <v>0.52910000000000001</v>
      </c>
      <c r="O1007" s="188">
        <f t="shared" si="169"/>
        <v>10</v>
      </c>
      <c r="P1007" s="161"/>
      <c r="Q1007" s="192">
        <f t="shared" si="172"/>
        <v>0.52910000000000001</v>
      </c>
      <c r="R1007" s="174">
        <f t="shared" si="173"/>
        <v>20</v>
      </c>
      <c r="S1007" s="174">
        <f t="shared" si="174"/>
        <v>3</v>
      </c>
      <c r="T1007" s="175" t="str">
        <f t="shared" si="170"/>
        <v>dist22</v>
      </c>
      <c r="U1007" s="193">
        <f t="shared" si="175"/>
        <v>2</v>
      </c>
    </row>
    <row r="1008" spans="1:21" s="145" customFormat="1" x14ac:dyDescent="0.2">
      <c r="A1008" s="160">
        <v>3513</v>
      </c>
      <c r="B1008" s="144">
        <v>3513044323</v>
      </c>
      <c r="C1008" s="161" t="s">
        <v>102</v>
      </c>
      <c r="D1008" s="144">
        <v>44</v>
      </c>
      <c r="E1008" s="144">
        <v>323</v>
      </c>
      <c r="F1008" s="161" t="s">
        <v>889</v>
      </c>
      <c r="G1008" s="180" t="str">
        <f t="shared" si="165"/>
        <v/>
      </c>
      <c r="H1008" s="181" t="str">
        <f t="shared" si="166"/>
        <v/>
      </c>
      <c r="I1008" s="184">
        <v>2</v>
      </c>
      <c r="J1008" s="176">
        <v>2</v>
      </c>
      <c r="K1008" s="181">
        <f t="shared" si="171"/>
        <v>1</v>
      </c>
      <c r="L1008" s="161"/>
      <c r="M1008" s="187">
        <f t="shared" si="167"/>
        <v>0.24709999999999999</v>
      </c>
      <c r="N1008" s="162">
        <f t="shared" si="168"/>
        <v>0.27</v>
      </c>
      <c r="O1008" s="188">
        <f t="shared" si="169"/>
        <v>4</v>
      </c>
      <c r="P1008" s="161"/>
      <c r="Q1008" s="192">
        <f t="shared" si="172"/>
        <v>1</v>
      </c>
      <c r="R1008" s="174">
        <f t="shared" si="173"/>
        <v>2</v>
      </c>
      <c r="S1008" s="174">
        <f t="shared" si="174"/>
        <v>0</v>
      </c>
      <c r="T1008" s="175" t="str">
        <f t="shared" si="170"/>
        <v>cha22</v>
      </c>
      <c r="U1008" s="193">
        <f t="shared" si="175"/>
        <v>3</v>
      </c>
    </row>
    <row r="1009" spans="1:21" s="145" customFormat="1" x14ac:dyDescent="0.2">
      <c r="A1009" s="160">
        <v>3513</v>
      </c>
      <c r="B1009" s="144">
        <v>3513044625</v>
      </c>
      <c r="C1009" s="161" t="s">
        <v>102</v>
      </c>
      <c r="D1009" s="144">
        <v>44</v>
      </c>
      <c r="E1009" s="144">
        <v>625</v>
      </c>
      <c r="F1009" s="161" t="s">
        <v>928</v>
      </c>
      <c r="G1009" s="180" t="str">
        <f t="shared" si="165"/>
        <v/>
      </c>
      <c r="H1009" s="181" t="str">
        <f t="shared" si="166"/>
        <v/>
      </c>
      <c r="I1009" s="184">
        <v>1</v>
      </c>
      <c r="J1009" s="176">
        <v>1</v>
      </c>
      <c r="K1009" s="181">
        <f t="shared" si="171"/>
        <v>1</v>
      </c>
      <c r="L1009" s="161"/>
      <c r="M1009" s="187">
        <f t="shared" si="167"/>
        <v>0.20749999999999999</v>
      </c>
      <c r="N1009" s="162">
        <f t="shared" si="168"/>
        <v>0.22220000000000001</v>
      </c>
      <c r="O1009" s="188">
        <f t="shared" si="169"/>
        <v>4</v>
      </c>
      <c r="P1009" s="161"/>
      <c r="Q1009" s="192">
        <f t="shared" si="172"/>
        <v>1</v>
      </c>
      <c r="R1009" s="174">
        <f t="shared" si="173"/>
        <v>1</v>
      </c>
      <c r="S1009" s="174">
        <f t="shared" si="174"/>
        <v>0</v>
      </c>
      <c r="T1009" s="175" t="str">
        <f t="shared" si="170"/>
        <v>cha22</v>
      </c>
      <c r="U1009" s="193">
        <f t="shared" si="175"/>
        <v>3</v>
      </c>
    </row>
    <row r="1010" spans="1:21" s="145" customFormat="1" x14ac:dyDescent="0.2">
      <c r="A1010" s="160">
        <v>3513</v>
      </c>
      <c r="B1010" s="144">
        <v>3513044760</v>
      </c>
      <c r="C1010" s="161" t="s">
        <v>102</v>
      </c>
      <c r="D1010" s="144">
        <v>44</v>
      </c>
      <c r="E1010" s="144">
        <v>760</v>
      </c>
      <c r="F1010" s="161" t="s">
        <v>962</v>
      </c>
      <c r="G1010" s="180" t="str">
        <f t="shared" si="165"/>
        <v/>
      </c>
      <c r="H1010" s="181" t="str">
        <f t="shared" si="166"/>
        <v/>
      </c>
      <c r="I1010" s="184">
        <v>2</v>
      </c>
      <c r="J1010" s="176">
        <v>2</v>
      </c>
      <c r="K1010" s="181">
        <f t="shared" si="171"/>
        <v>1</v>
      </c>
      <c r="L1010" s="161"/>
      <c r="M1010" s="187">
        <f t="shared" si="167"/>
        <v>0.16639999999999999</v>
      </c>
      <c r="N1010" s="162">
        <f t="shared" si="168"/>
        <v>0.21340000000000001</v>
      </c>
      <c r="O1010" s="188">
        <f t="shared" si="169"/>
        <v>4</v>
      </c>
      <c r="P1010" s="161"/>
      <c r="Q1010" s="192">
        <f t="shared" si="172"/>
        <v>1</v>
      </c>
      <c r="R1010" s="174">
        <f t="shared" si="173"/>
        <v>2</v>
      </c>
      <c r="S1010" s="174">
        <f t="shared" si="174"/>
        <v>0</v>
      </c>
      <c r="T1010" s="175" t="str">
        <f t="shared" si="170"/>
        <v>cha22</v>
      </c>
      <c r="U1010" s="193">
        <f t="shared" si="175"/>
        <v>3</v>
      </c>
    </row>
    <row r="1011" spans="1:21" s="145" customFormat="1" x14ac:dyDescent="0.2">
      <c r="A1011" s="160">
        <v>3513</v>
      </c>
      <c r="B1011" s="144">
        <v>3513044780</v>
      </c>
      <c r="C1011" s="161" t="s">
        <v>102</v>
      </c>
      <c r="D1011" s="144">
        <v>44</v>
      </c>
      <c r="E1011" s="144">
        <v>780</v>
      </c>
      <c r="F1011" s="161" t="s">
        <v>968</v>
      </c>
      <c r="G1011" s="180" t="str">
        <f t="shared" si="165"/>
        <v/>
      </c>
      <c r="H1011" s="181" t="str">
        <f t="shared" si="166"/>
        <v/>
      </c>
      <c r="I1011" s="184">
        <v>0</v>
      </c>
      <c r="J1011" s="176">
        <v>1</v>
      </c>
      <c r="K1011" s="181">
        <f t="shared" si="171"/>
        <v>0</v>
      </c>
      <c r="L1011" s="161"/>
      <c r="M1011" s="187">
        <f t="shared" si="167"/>
        <v>0.2576</v>
      </c>
      <c r="N1011" s="162">
        <f t="shared" si="168"/>
        <v>0.25230000000000002</v>
      </c>
      <c r="O1011" s="188">
        <f t="shared" si="169"/>
        <v>5</v>
      </c>
      <c r="P1011" s="161"/>
      <c r="Q1011" s="192">
        <f t="shared" si="172"/>
        <v>0</v>
      </c>
      <c r="R1011" s="174">
        <f t="shared" si="173"/>
        <v>0</v>
      </c>
      <c r="S1011" s="174">
        <f t="shared" si="174"/>
        <v>0</v>
      </c>
      <c r="T1011" s="175" t="str">
        <f t="shared" si="170"/>
        <v>cha22</v>
      </c>
      <c r="U1011" s="193">
        <f t="shared" si="175"/>
        <v>3</v>
      </c>
    </row>
    <row r="1012" spans="1:21" s="145" customFormat="1" x14ac:dyDescent="0.2">
      <c r="A1012" s="160">
        <v>3514</v>
      </c>
      <c r="B1012" s="144">
        <v>3514281061</v>
      </c>
      <c r="C1012" s="161" t="s">
        <v>103</v>
      </c>
      <c r="D1012" s="144">
        <v>281</v>
      </c>
      <c r="E1012" s="144">
        <v>61</v>
      </c>
      <c r="F1012" s="161" t="s">
        <v>627</v>
      </c>
      <c r="G1012" s="180" t="str">
        <f t="shared" si="165"/>
        <v/>
      </c>
      <c r="H1012" s="181" t="str">
        <f t="shared" si="166"/>
        <v/>
      </c>
      <c r="I1012" s="184">
        <v>2</v>
      </c>
      <c r="J1012" s="176">
        <v>2</v>
      </c>
      <c r="K1012" s="181">
        <f t="shared" si="171"/>
        <v>1</v>
      </c>
      <c r="L1012" s="161"/>
      <c r="M1012" s="187">
        <f t="shared" si="167"/>
        <v>0.67469999999999997</v>
      </c>
      <c r="N1012" s="162">
        <f t="shared" si="168"/>
        <v>0.60419999999999996</v>
      </c>
      <c r="O1012" s="188">
        <f t="shared" si="169"/>
        <v>10</v>
      </c>
      <c r="P1012" s="161"/>
      <c r="Q1012" s="192">
        <f t="shared" si="172"/>
        <v>1</v>
      </c>
      <c r="R1012" s="174">
        <f t="shared" si="173"/>
        <v>2</v>
      </c>
      <c r="S1012" s="174">
        <f t="shared" si="174"/>
        <v>0</v>
      </c>
      <c r="T1012" s="175" t="str">
        <f t="shared" si="170"/>
        <v>cha22</v>
      </c>
      <c r="U1012" s="193">
        <f t="shared" si="175"/>
        <v>2</v>
      </c>
    </row>
    <row r="1013" spans="1:21" s="145" customFormat="1" x14ac:dyDescent="0.2">
      <c r="A1013" s="160">
        <v>3514</v>
      </c>
      <c r="B1013" s="144">
        <v>3514281281</v>
      </c>
      <c r="C1013" s="161" t="s">
        <v>103</v>
      </c>
      <c r="D1013" s="144">
        <v>281</v>
      </c>
      <c r="E1013" s="144">
        <v>281</v>
      </c>
      <c r="F1013" s="161" t="s">
        <v>847</v>
      </c>
      <c r="G1013" s="180" t="str">
        <f t="shared" si="165"/>
        <v/>
      </c>
      <c r="H1013" s="181" t="str">
        <f t="shared" si="166"/>
        <v/>
      </c>
      <c r="I1013" s="184">
        <v>216</v>
      </c>
      <c r="J1013" s="176">
        <v>258</v>
      </c>
      <c r="K1013" s="181">
        <f t="shared" si="171"/>
        <v>0.83720000000000006</v>
      </c>
      <c r="L1013" s="161"/>
      <c r="M1013" s="187">
        <f t="shared" si="167"/>
        <v>0.82499999999999996</v>
      </c>
      <c r="N1013" s="162">
        <f t="shared" si="168"/>
        <v>0.79530000000000001</v>
      </c>
      <c r="O1013" s="188">
        <f t="shared" si="169"/>
        <v>12</v>
      </c>
      <c r="P1013" s="161"/>
      <c r="Q1013" s="192">
        <f t="shared" si="172"/>
        <v>0.83720000000000006</v>
      </c>
      <c r="R1013" s="174">
        <f t="shared" si="173"/>
        <v>216</v>
      </c>
      <c r="S1013" s="174">
        <f t="shared" si="174"/>
        <v>0</v>
      </c>
      <c r="T1013" s="175" t="str">
        <f t="shared" si="170"/>
        <v>cha22</v>
      </c>
      <c r="U1013" s="193">
        <f t="shared" si="175"/>
        <v>2</v>
      </c>
    </row>
    <row r="1014" spans="1:21" s="145" customFormat="1" x14ac:dyDescent="0.2">
      <c r="A1014" s="160">
        <v>3515</v>
      </c>
      <c r="B1014" s="144">
        <v>3515287005</v>
      </c>
      <c r="C1014" s="161" t="s">
        <v>1012</v>
      </c>
      <c r="D1014" s="144">
        <v>287</v>
      </c>
      <c r="E1014" s="144">
        <v>5</v>
      </c>
      <c r="F1014" s="161" t="s">
        <v>568</v>
      </c>
      <c r="G1014" s="180" t="str">
        <f t="shared" si="165"/>
        <v/>
      </c>
      <c r="H1014" s="181" t="str">
        <f t="shared" si="166"/>
        <v/>
      </c>
      <c r="I1014" s="184">
        <v>0</v>
      </c>
      <c r="J1014" s="176">
        <v>2</v>
      </c>
      <c r="K1014" s="181">
        <f t="shared" si="171"/>
        <v>0</v>
      </c>
      <c r="L1014" s="161"/>
      <c r="M1014" s="187">
        <f t="shared" si="167"/>
        <v>0.3332</v>
      </c>
      <c r="N1014" s="162">
        <f t="shared" si="168"/>
        <v>0.37569999999999998</v>
      </c>
      <c r="O1014" s="188">
        <f t="shared" si="169"/>
        <v>7</v>
      </c>
      <c r="P1014" s="161"/>
      <c r="Q1014" s="192">
        <f t="shared" si="172"/>
        <v>0</v>
      </c>
      <c r="R1014" s="174">
        <f t="shared" si="173"/>
        <v>0</v>
      </c>
      <c r="S1014" s="174">
        <f t="shared" si="174"/>
        <v>0</v>
      </c>
      <c r="T1014" s="175" t="str">
        <f t="shared" si="170"/>
        <v>cha22</v>
      </c>
      <c r="U1014" s="193">
        <f t="shared" si="175"/>
        <v>3</v>
      </c>
    </row>
    <row r="1015" spans="1:21" s="145" customFormat="1" x14ac:dyDescent="0.2">
      <c r="A1015" s="160">
        <v>3515</v>
      </c>
      <c r="B1015" s="144">
        <v>3515287043</v>
      </c>
      <c r="C1015" s="161" t="s">
        <v>1012</v>
      </c>
      <c r="D1015" s="144">
        <v>287</v>
      </c>
      <c r="E1015" s="144">
        <v>43</v>
      </c>
      <c r="F1015" s="161" t="s">
        <v>608</v>
      </c>
      <c r="G1015" s="180" t="str">
        <f t="shared" si="165"/>
        <v/>
      </c>
      <c r="H1015" s="181" t="str">
        <f t="shared" si="166"/>
        <v/>
      </c>
      <c r="I1015" s="184">
        <v>0</v>
      </c>
      <c r="J1015" s="176">
        <v>3</v>
      </c>
      <c r="K1015" s="181">
        <f t="shared" si="171"/>
        <v>0</v>
      </c>
      <c r="L1015" s="161"/>
      <c r="M1015" s="187">
        <f t="shared" si="167"/>
        <v>0.21529999999999999</v>
      </c>
      <c r="N1015" s="162">
        <f t="shared" si="168"/>
        <v>0.27139999999999997</v>
      </c>
      <c r="O1015" s="188">
        <f t="shared" si="169"/>
        <v>5</v>
      </c>
      <c r="P1015" s="161"/>
      <c r="Q1015" s="192">
        <f t="shared" si="172"/>
        <v>0</v>
      </c>
      <c r="R1015" s="174">
        <f t="shared" si="173"/>
        <v>0</v>
      </c>
      <c r="S1015" s="174">
        <f t="shared" si="174"/>
        <v>0</v>
      </c>
      <c r="T1015" s="175" t="str">
        <f t="shared" si="170"/>
        <v>cha22</v>
      </c>
      <c r="U1015" s="193">
        <f t="shared" si="175"/>
        <v>3</v>
      </c>
    </row>
    <row r="1016" spans="1:21" s="145" customFormat="1" x14ac:dyDescent="0.2">
      <c r="A1016" s="160">
        <v>3515</v>
      </c>
      <c r="B1016" s="144">
        <v>3515287045</v>
      </c>
      <c r="C1016" s="161" t="s">
        <v>1012</v>
      </c>
      <c r="D1016" s="144">
        <v>287</v>
      </c>
      <c r="E1016" s="144">
        <v>45</v>
      </c>
      <c r="F1016" s="161" t="s">
        <v>610</v>
      </c>
      <c r="G1016" s="180" t="str">
        <f t="shared" si="165"/>
        <v/>
      </c>
      <c r="H1016" s="181" t="str">
        <f t="shared" si="166"/>
        <v/>
      </c>
      <c r="I1016" s="184">
        <v>2</v>
      </c>
      <c r="J1016" s="176">
        <v>7</v>
      </c>
      <c r="K1016" s="181">
        <f t="shared" si="171"/>
        <v>0.28570000000000001</v>
      </c>
      <c r="L1016" s="161"/>
      <c r="M1016" s="187">
        <f t="shared" si="167"/>
        <v>0.44180000000000003</v>
      </c>
      <c r="N1016" s="162">
        <f t="shared" si="168"/>
        <v>0.38700000000000001</v>
      </c>
      <c r="O1016" s="188">
        <f t="shared" si="169"/>
        <v>7</v>
      </c>
      <c r="P1016" s="161"/>
      <c r="Q1016" s="192">
        <f t="shared" si="172"/>
        <v>0.28570000000000001</v>
      </c>
      <c r="R1016" s="174">
        <f t="shared" si="173"/>
        <v>2</v>
      </c>
      <c r="S1016" s="174">
        <f t="shared" si="174"/>
        <v>0</v>
      </c>
      <c r="T1016" s="175" t="str">
        <f t="shared" si="170"/>
        <v>cha22</v>
      </c>
      <c r="U1016" s="193">
        <f t="shared" si="175"/>
        <v>3</v>
      </c>
    </row>
    <row r="1017" spans="1:21" s="145" customFormat="1" x14ac:dyDescent="0.2">
      <c r="A1017" s="160">
        <v>3515</v>
      </c>
      <c r="B1017" s="144">
        <v>3515287135</v>
      </c>
      <c r="C1017" s="161" t="s">
        <v>1012</v>
      </c>
      <c r="D1017" s="144">
        <v>287</v>
      </c>
      <c r="E1017" s="144">
        <v>135</v>
      </c>
      <c r="F1017" s="161" t="s">
        <v>700</v>
      </c>
      <c r="G1017" s="180" t="str">
        <f t="shared" si="165"/>
        <v/>
      </c>
      <c r="H1017" s="181" t="str">
        <f t="shared" si="166"/>
        <v/>
      </c>
      <c r="I1017" s="184">
        <v>0</v>
      </c>
      <c r="J1017" s="176">
        <v>5</v>
      </c>
      <c r="K1017" s="181">
        <f t="shared" si="171"/>
        <v>0</v>
      </c>
      <c r="L1017" s="161"/>
      <c r="M1017" s="187">
        <f t="shared" si="167"/>
        <v>0.39879999999999999</v>
      </c>
      <c r="N1017" s="162">
        <f t="shared" si="168"/>
        <v>0.44740000000000002</v>
      </c>
      <c r="O1017" s="188">
        <f t="shared" si="169"/>
        <v>6</v>
      </c>
      <c r="P1017" s="161"/>
      <c r="Q1017" s="192">
        <f t="shared" si="172"/>
        <v>0</v>
      </c>
      <c r="R1017" s="174">
        <f t="shared" si="173"/>
        <v>0</v>
      </c>
      <c r="S1017" s="174">
        <f t="shared" si="174"/>
        <v>0</v>
      </c>
      <c r="T1017" s="175" t="str">
        <f t="shared" si="170"/>
        <v>cha22</v>
      </c>
      <c r="U1017" s="193">
        <f t="shared" si="175"/>
        <v>3</v>
      </c>
    </row>
    <row r="1018" spans="1:21" s="145" customFormat="1" x14ac:dyDescent="0.2">
      <c r="A1018" s="160">
        <v>3515</v>
      </c>
      <c r="B1018" s="144">
        <v>3515287151</v>
      </c>
      <c r="C1018" s="161" t="s">
        <v>1012</v>
      </c>
      <c r="D1018" s="144">
        <v>287</v>
      </c>
      <c r="E1018" s="144">
        <v>151</v>
      </c>
      <c r="F1018" s="161" t="s">
        <v>717</v>
      </c>
      <c r="G1018" s="180" t="str">
        <f t="shared" si="165"/>
        <v/>
      </c>
      <c r="H1018" s="181" t="str">
        <f t="shared" si="166"/>
        <v/>
      </c>
      <c r="I1018" s="184">
        <v>0</v>
      </c>
      <c r="J1018" s="176">
        <v>1</v>
      </c>
      <c r="K1018" s="181">
        <f t="shared" si="171"/>
        <v>0</v>
      </c>
      <c r="L1018" s="161"/>
      <c r="M1018" s="187">
        <f t="shared" si="167"/>
        <v>0.35170000000000001</v>
      </c>
      <c r="N1018" s="162">
        <f t="shared" si="168"/>
        <v>0.32850000000000001</v>
      </c>
      <c r="O1018" s="188">
        <f t="shared" si="169"/>
        <v>7</v>
      </c>
      <c r="P1018" s="161"/>
      <c r="Q1018" s="192">
        <f t="shared" si="172"/>
        <v>0</v>
      </c>
      <c r="R1018" s="174">
        <f t="shared" si="173"/>
        <v>0</v>
      </c>
      <c r="S1018" s="174">
        <f t="shared" si="174"/>
        <v>0</v>
      </c>
      <c r="T1018" s="175" t="str">
        <f t="shared" si="170"/>
        <v>cha22</v>
      </c>
      <c r="U1018" s="193">
        <f t="shared" si="175"/>
        <v>3</v>
      </c>
    </row>
    <row r="1019" spans="1:21" s="145" customFormat="1" x14ac:dyDescent="0.2">
      <c r="A1019" s="160">
        <v>3515</v>
      </c>
      <c r="B1019" s="144">
        <v>3515287191</v>
      </c>
      <c r="C1019" s="161" t="s">
        <v>1012</v>
      </c>
      <c r="D1019" s="144">
        <v>287</v>
      </c>
      <c r="E1019" s="144">
        <v>191</v>
      </c>
      <c r="F1019" s="161" t="s">
        <v>757</v>
      </c>
      <c r="G1019" s="180" t="str">
        <f t="shared" si="165"/>
        <v/>
      </c>
      <c r="H1019" s="181" t="str">
        <f t="shared" si="166"/>
        <v/>
      </c>
      <c r="I1019" s="184">
        <v>5</v>
      </c>
      <c r="J1019" s="176">
        <v>34</v>
      </c>
      <c r="K1019" s="181">
        <f t="shared" si="171"/>
        <v>0.14710000000000001</v>
      </c>
      <c r="L1019" s="161"/>
      <c r="M1019" s="187">
        <f t="shared" si="167"/>
        <v>0.26550000000000001</v>
      </c>
      <c r="N1019" s="162">
        <f t="shared" si="168"/>
        <v>0.36009999999999998</v>
      </c>
      <c r="O1019" s="188">
        <f t="shared" si="169"/>
        <v>6</v>
      </c>
      <c r="P1019" s="161"/>
      <c r="Q1019" s="192">
        <f t="shared" si="172"/>
        <v>0.14710000000000001</v>
      </c>
      <c r="R1019" s="174">
        <f t="shared" si="173"/>
        <v>5</v>
      </c>
      <c r="S1019" s="174">
        <f t="shared" si="174"/>
        <v>0</v>
      </c>
      <c r="T1019" s="175" t="str">
        <f t="shared" si="170"/>
        <v>cha22</v>
      </c>
      <c r="U1019" s="193">
        <f t="shared" si="175"/>
        <v>3</v>
      </c>
    </row>
    <row r="1020" spans="1:21" s="145" customFormat="1" x14ac:dyDescent="0.2">
      <c r="A1020" s="160">
        <v>3515</v>
      </c>
      <c r="B1020" s="144">
        <v>3515287215</v>
      </c>
      <c r="C1020" s="161" t="s">
        <v>1012</v>
      </c>
      <c r="D1020" s="144">
        <v>287</v>
      </c>
      <c r="E1020" s="144">
        <v>215</v>
      </c>
      <c r="F1020" s="161" t="s">
        <v>781</v>
      </c>
      <c r="G1020" s="180" t="str">
        <f t="shared" si="165"/>
        <v/>
      </c>
      <c r="H1020" s="181" t="str">
        <f t="shared" si="166"/>
        <v/>
      </c>
      <c r="I1020" s="184">
        <v>4</v>
      </c>
      <c r="J1020" s="176">
        <v>12</v>
      </c>
      <c r="K1020" s="181">
        <f t="shared" si="171"/>
        <v>0.33329999999999999</v>
      </c>
      <c r="L1020" s="161"/>
      <c r="M1020" s="187">
        <f t="shared" si="167"/>
        <v>0.37169999999999997</v>
      </c>
      <c r="N1020" s="162">
        <f t="shared" si="168"/>
        <v>0.34549999999999997</v>
      </c>
      <c r="O1020" s="188">
        <f t="shared" si="169"/>
        <v>8</v>
      </c>
      <c r="P1020" s="161"/>
      <c r="Q1020" s="192">
        <f t="shared" si="172"/>
        <v>0.33329999999999999</v>
      </c>
      <c r="R1020" s="174">
        <f t="shared" si="173"/>
        <v>4</v>
      </c>
      <c r="S1020" s="174">
        <f t="shared" si="174"/>
        <v>0</v>
      </c>
      <c r="T1020" s="175" t="str">
        <f t="shared" si="170"/>
        <v>cha22</v>
      </c>
      <c r="U1020" s="193">
        <f t="shared" si="175"/>
        <v>3</v>
      </c>
    </row>
    <row r="1021" spans="1:21" s="145" customFormat="1" x14ac:dyDescent="0.2">
      <c r="A1021" s="160">
        <v>3515</v>
      </c>
      <c r="B1021" s="144">
        <v>3515287227</v>
      </c>
      <c r="C1021" s="161" t="s">
        <v>1012</v>
      </c>
      <c r="D1021" s="144">
        <v>287</v>
      </c>
      <c r="E1021" s="144">
        <v>227</v>
      </c>
      <c r="F1021" s="161" t="s">
        <v>793</v>
      </c>
      <c r="G1021" s="180" t="str">
        <f t="shared" si="165"/>
        <v/>
      </c>
      <c r="H1021" s="181" t="str">
        <f t="shared" si="166"/>
        <v/>
      </c>
      <c r="I1021" s="184">
        <v>4</v>
      </c>
      <c r="J1021" s="176">
        <v>12</v>
      </c>
      <c r="K1021" s="181">
        <f t="shared" si="171"/>
        <v>0.33329999999999999</v>
      </c>
      <c r="L1021" s="161"/>
      <c r="M1021" s="187">
        <f t="shared" si="167"/>
        <v>0.45500000000000002</v>
      </c>
      <c r="N1021" s="162">
        <f t="shared" si="168"/>
        <v>0.4879</v>
      </c>
      <c r="O1021" s="188">
        <f t="shared" si="169"/>
        <v>9</v>
      </c>
      <c r="P1021" s="161"/>
      <c r="Q1021" s="192">
        <f t="shared" si="172"/>
        <v>0.4879</v>
      </c>
      <c r="R1021" s="174">
        <f t="shared" si="173"/>
        <v>6</v>
      </c>
      <c r="S1021" s="174">
        <f t="shared" si="174"/>
        <v>2</v>
      </c>
      <c r="T1021" s="175" t="str">
        <f t="shared" si="170"/>
        <v>dist22</v>
      </c>
      <c r="U1021" s="193">
        <f t="shared" si="175"/>
        <v>2</v>
      </c>
    </row>
    <row r="1022" spans="1:21" s="145" customFormat="1" x14ac:dyDescent="0.2">
      <c r="A1022" s="160">
        <v>3515</v>
      </c>
      <c r="B1022" s="144">
        <v>3515287277</v>
      </c>
      <c r="C1022" s="161" t="s">
        <v>1012</v>
      </c>
      <c r="D1022" s="144">
        <v>287</v>
      </c>
      <c r="E1022" s="144">
        <v>277</v>
      </c>
      <c r="F1022" s="161" t="s">
        <v>843</v>
      </c>
      <c r="G1022" s="180" t="str">
        <f t="shared" si="165"/>
        <v/>
      </c>
      <c r="H1022" s="181" t="str">
        <f t="shared" si="166"/>
        <v/>
      </c>
      <c r="I1022" s="184">
        <v>55</v>
      </c>
      <c r="J1022" s="176">
        <v>102</v>
      </c>
      <c r="K1022" s="181">
        <f t="shared" si="171"/>
        <v>0.53920000000000001</v>
      </c>
      <c r="L1022" s="161"/>
      <c r="M1022" s="187">
        <f t="shared" si="167"/>
        <v>0.68810000000000004</v>
      </c>
      <c r="N1022" s="162">
        <f t="shared" si="168"/>
        <v>0.7077</v>
      </c>
      <c r="O1022" s="188">
        <f t="shared" si="169"/>
        <v>12</v>
      </c>
      <c r="P1022" s="161"/>
      <c r="Q1022" s="192">
        <f t="shared" si="172"/>
        <v>0.7077</v>
      </c>
      <c r="R1022" s="174">
        <f t="shared" si="173"/>
        <v>72</v>
      </c>
      <c r="S1022" s="174">
        <f t="shared" si="174"/>
        <v>17</v>
      </c>
      <c r="T1022" s="175" t="str">
        <f t="shared" si="170"/>
        <v>dist22</v>
      </c>
      <c r="U1022" s="193">
        <f t="shared" si="175"/>
        <v>2</v>
      </c>
    </row>
    <row r="1023" spans="1:21" s="145" customFormat="1" x14ac:dyDescent="0.2">
      <c r="A1023" s="160">
        <v>3515</v>
      </c>
      <c r="B1023" s="144">
        <v>3515287287</v>
      </c>
      <c r="C1023" s="161" t="s">
        <v>1012</v>
      </c>
      <c r="D1023" s="144">
        <v>287</v>
      </c>
      <c r="E1023" s="144">
        <v>287</v>
      </c>
      <c r="F1023" s="161" t="s">
        <v>853</v>
      </c>
      <c r="G1023" s="180" t="str">
        <f t="shared" si="165"/>
        <v/>
      </c>
      <c r="H1023" s="181" t="str">
        <f t="shared" si="166"/>
        <v/>
      </c>
      <c r="I1023" s="184">
        <v>3</v>
      </c>
      <c r="J1023" s="176">
        <v>12</v>
      </c>
      <c r="K1023" s="181">
        <f t="shared" si="171"/>
        <v>0.25</v>
      </c>
      <c r="L1023" s="161"/>
      <c r="M1023" s="187">
        <f t="shared" si="167"/>
        <v>0.1895</v>
      </c>
      <c r="N1023" s="162">
        <f t="shared" si="168"/>
        <v>0.19900000000000001</v>
      </c>
      <c r="O1023" s="188">
        <f t="shared" si="169"/>
        <v>4</v>
      </c>
      <c r="P1023" s="161"/>
      <c r="Q1023" s="192">
        <f t="shared" si="172"/>
        <v>0.25</v>
      </c>
      <c r="R1023" s="174">
        <f t="shared" si="173"/>
        <v>3</v>
      </c>
      <c r="S1023" s="174">
        <f t="shared" si="174"/>
        <v>0</v>
      </c>
      <c r="T1023" s="175" t="str">
        <f t="shared" si="170"/>
        <v>cha22</v>
      </c>
      <c r="U1023" s="193">
        <f t="shared" si="175"/>
        <v>3</v>
      </c>
    </row>
    <row r="1024" spans="1:21" s="145" customFormat="1" x14ac:dyDescent="0.2">
      <c r="A1024" s="160">
        <v>3515</v>
      </c>
      <c r="B1024" s="144">
        <v>3515287306</v>
      </c>
      <c r="C1024" s="161" t="s">
        <v>1012</v>
      </c>
      <c r="D1024" s="144">
        <v>287</v>
      </c>
      <c r="E1024" s="144">
        <v>306</v>
      </c>
      <c r="F1024" s="161" t="s">
        <v>872</v>
      </c>
      <c r="G1024" s="180" t="str">
        <f t="shared" si="165"/>
        <v/>
      </c>
      <c r="H1024" s="181" t="str">
        <f t="shared" si="166"/>
        <v/>
      </c>
      <c r="I1024" s="184">
        <v>1</v>
      </c>
      <c r="J1024" s="176">
        <v>9</v>
      </c>
      <c r="K1024" s="181">
        <f t="shared" si="171"/>
        <v>0.1111</v>
      </c>
      <c r="L1024" s="161"/>
      <c r="M1024" s="187">
        <f t="shared" si="167"/>
        <v>0.35759999999999997</v>
      </c>
      <c r="N1024" s="162">
        <f t="shared" si="168"/>
        <v>0.43080000000000002</v>
      </c>
      <c r="O1024" s="188">
        <f t="shared" si="169"/>
        <v>8</v>
      </c>
      <c r="P1024" s="161"/>
      <c r="Q1024" s="192">
        <f t="shared" si="172"/>
        <v>0.1111</v>
      </c>
      <c r="R1024" s="174">
        <f t="shared" si="173"/>
        <v>1</v>
      </c>
      <c r="S1024" s="174">
        <f t="shared" si="174"/>
        <v>0</v>
      </c>
      <c r="T1024" s="175" t="str">
        <f t="shared" si="170"/>
        <v>cha22</v>
      </c>
      <c r="U1024" s="193">
        <f t="shared" si="175"/>
        <v>3</v>
      </c>
    </row>
    <row r="1025" spans="1:21" s="145" customFormat="1" x14ac:dyDescent="0.2">
      <c r="A1025" s="160">
        <v>3515</v>
      </c>
      <c r="B1025" s="144">
        <v>3515287316</v>
      </c>
      <c r="C1025" s="161" t="s">
        <v>1012</v>
      </c>
      <c r="D1025" s="144">
        <v>287</v>
      </c>
      <c r="E1025" s="144">
        <v>316</v>
      </c>
      <c r="F1025" s="161" t="s">
        <v>882</v>
      </c>
      <c r="G1025" s="180" t="str">
        <f t="shared" si="165"/>
        <v/>
      </c>
      <c r="H1025" s="181" t="str">
        <f t="shared" si="166"/>
        <v/>
      </c>
      <c r="I1025" s="184">
        <v>8</v>
      </c>
      <c r="J1025" s="176">
        <v>14</v>
      </c>
      <c r="K1025" s="181">
        <f t="shared" si="171"/>
        <v>0.57140000000000002</v>
      </c>
      <c r="L1025" s="161"/>
      <c r="M1025" s="187">
        <f t="shared" si="167"/>
        <v>0.56430000000000002</v>
      </c>
      <c r="N1025" s="162">
        <f t="shared" si="168"/>
        <v>0.58979999999999999</v>
      </c>
      <c r="O1025" s="188">
        <f t="shared" si="169"/>
        <v>10</v>
      </c>
      <c r="P1025" s="161"/>
      <c r="Q1025" s="192">
        <f t="shared" si="172"/>
        <v>0.58979999999999999</v>
      </c>
      <c r="R1025" s="174">
        <f t="shared" si="173"/>
        <v>8</v>
      </c>
      <c r="S1025" s="174">
        <f t="shared" si="174"/>
        <v>0</v>
      </c>
      <c r="T1025" s="175" t="str">
        <f t="shared" si="170"/>
        <v>dist22</v>
      </c>
      <c r="U1025" s="193">
        <f t="shared" si="175"/>
        <v>2</v>
      </c>
    </row>
    <row r="1026" spans="1:21" s="145" customFormat="1" x14ac:dyDescent="0.2">
      <c r="A1026" s="160">
        <v>3515</v>
      </c>
      <c r="B1026" s="144">
        <v>3515287658</v>
      </c>
      <c r="C1026" s="161" t="s">
        <v>1012</v>
      </c>
      <c r="D1026" s="144">
        <v>287</v>
      </c>
      <c r="E1026" s="144">
        <v>658</v>
      </c>
      <c r="F1026" s="161" t="s">
        <v>934</v>
      </c>
      <c r="G1026" s="180" t="str">
        <f t="shared" si="165"/>
        <v/>
      </c>
      <c r="H1026" s="181" t="str">
        <f t="shared" si="166"/>
        <v/>
      </c>
      <c r="I1026" s="184">
        <v>2</v>
      </c>
      <c r="J1026" s="176">
        <v>11</v>
      </c>
      <c r="K1026" s="181">
        <f t="shared" si="171"/>
        <v>0.18179999999999999</v>
      </c>
      <c r="L1026" s="161"/>
      <c r="M1026" s="187">
        <f t="shared" si="167"/>
        <v>0.26179999999999998</v>
      </c>
      <c r="N1026" s="162">
        <f t="shared" si="168"/>
        <v>0.2873</v>
      </c>
      <c r="O1026" s="188">
        <f t="shared" si="169"/>
        <v>5</v>
      </c>
      <c r="P1026" s="161"/>
      <c r="Q1026" s="192">
        <f t="shared" si="172"/>
        <v>0.18179999999999999</v>
      </c>
      <c r="R1026" s="174">
        <f t="shared" si="173"/>
        <v>2</v>
      </c>
      <c r="S1026" s="174">
        <f t="shared" si="174"/>
        <v>0</v>
      </c>
      <c r="T1026" s="175" t="str">
        <f t="shared" si="170"/>
        <v>cha22</v>
      </c>
      <c r="U1026" s="193">
        <f t="shared" si="175"/>
        <v>3</v>
      </c>
    </row>
    <row r="1027" spans="1:21" s="145" customFormat="1" x14ac:dyDescent="0.2">
      <c r="A1027" s="160">
        <v>3515</v>
      </c>
      <c r="B1027" s="144">
        <v>3515287767</v>
      </c>
      <c r="C1027" s="161" t="s">
        <v>1012</v>
      </c>
      <c r="D1027" s="144">
        <v>287</v>
      </c>
      <c r="E1027" s="144">
        <v>767</v>
      </c>
      <c r="F1027" s="161" t="s">
        <v>964</v>
      </c>
      <c r="G1027" s="180" t="str">
        <f t="shared" si="165"/>
        <v/>
      </c>
      <c r="H1027" s="181" t="str">
        <f t="shared" si="166"/>
        <v/>
      </c>
      <c r="I1027" s="184">
        <v>14</v>
      </c>
      <c r="J1027" s="176">
        <v>53</v>
      </c>
      <c r="K1027" s="181">
        <f t="shared" si="171"/>
        <v>0.26419999999999999</v>
      </c>
      <c r="L1027" s="161"/>
      <c r="M1027" s="187">
        <f t="shared" si="167"/>
        <v>0.4052</v>
      </c>
      <c r="N1027" s="162">
        <f t="shared" si="168"/>
        <v>0.42680000000000001</v>
      </c>
      <c r="O1027" s="188">
        <f t="shared" si="169"/>
        <v>8</v>
      </c>
      <c r="P1027" s="161"/>
      <c r="Q1027" s="192">
        <f t="shared" si="172"/>
        <v>0.26419999999999999</v>
      </c>
      <c r="R1027" s="174">
        <f t="shared" si="173"/>
        <v>14</v>
      </c>
      <c r="S1027" s="174">
        <f t="shared" si="174"/>
        <v>0</v>
      </c>
      <c r="T1027" s="175" t="str">
        <f t="shared" si="170"/>
        <v>cha22</v>
      </c>
      <c r="U1027" s="193">
        <f t="shared" si="175"/>
        <v>3</v>
      </c>
    </row>
    <row r="1028" spans="1:21" s="145" customFormat="1" x14ac:dyDescent="0.2">
      <c r="A1028" s="160">
        <v>3515</v>
      </c>
      <c r="B1028" s="144">
        <v>3515287778</v>
      </c>
      <c r="C1028" s="161" t="s">
        <v>1012</v>
      </c>
      <c r="D1028" s="144">
        <v>287</v>
      </c>
      <c r="E1028" s="144">
        <v>778</v>
      </c>
      <c r="F1028" s="161" t="s">
        <v>516</v>
      </c>
      <c r="G1028" s="180" t="str">
        <f t="shared" si="165"/>
        <v/>
      </c>
      <c r="H1028" s="181" t="str">
        <f t="shared" si="166"/>
        <v/>
      </c>
      <c r="I1028" s="184">
        <v>1</v>
      </c>
      <c r="J1028" s="176">
        <v>3</v>
      </c>
      <c r="K1028" s="181">
        <f t="shared" si="171"/>
        <v>0.33329999999999999</v>
      </c>
      <c r="L1028" s="161"/>
      <c r="M1028" s="187">
        <f t="shared" si="167"/>
        <v>0.51759999999999995</v>
      </c>
      <c r="N1028" s="162">
        <f t="shared" si="168"/>
        <v>0.4597</v>
      </c>
      <c r="O1028" s="188">
        <f t="shared" si="169"/>
        <v>9</v>
      </c>
      <c r="P1028" s="161"/>
      <c r="Q1028" s="192">
        <f t="shared" si="172"/>
        <v>0.51759999999999995</v>
      </c>
      <c r="R1028" s="174">
        <f t="shared" si="173"/>
        <v>2</v>
      </c>
      <c r="S1028" s="174">
        <f t="shared" si="174"/>
        <v>1</v>
      </c>
      <c r="T1028" s="175" t="str">
        <f t="shared" si="170"/>
        <v>dist16</v>
      </c>
      <c r="U1028" s="193">
        <f t="shared" si="175"/>
        <v>2</v>
      </c>
    </row>
    <row r="1029" spans="1:21" s="145" customFormat="1" x14ac:dyDescent="0.2">
      <c r="A1029" s="160">
        <v>3516</v>
      </c>
      <c r="B1029" s="144">
        <v>3516332005</v>
      </c>
      <c r="C1029" s="161" t="s">
        <v>104</v>
      </c>
      <c r="D1029" s="144">
        <v>332</v>
      </c>
      <c r="E1029" s="144">
        <v>5</v>
      </c>
      <c r="F1029" s="161" t="s">
        <v>568</v>
      </c>
      <c r="G1029" s="180" t="str">
        <f t="shared" si="165"/>
        <v/>
      </c>
      <c r="H1029" s="181" t="str">
        <f t="shared" si="166"/>
        <v/>
      </c>
      <c r="I1029" s="184">
        <v>10</v>
      </c>
      <c r="J1029" s="176">
        <v>38</v>
      </c>
      <c r="K1029" s="181">
        <f t="shared" si="171"/>
        <v>0.26319999999999999</v>
      </c>
      <c r="L1029" s="161"/>
      <c r="M1029" s="187">
        <f t="shared" si="167"/>
        <v>0.3332</v>
      </c>
      <c r="N1029" s="162">
        <f t="shared" si="168"/>
        <v>0.37569999999999998</v>
      </c>
      <c r="O1029" s="188">
        <f t="shared" si="169"/>
        <v>7</v>
      </c>
      <c r="P1029" s="161"/>
      <c r="Q1029" s="192">
        <f t="shared" si="172"/>
        <v>0.26319999999999999</v>
      </c>
      <c r="R1029" s="174">
        <f t="shared" si="173"/>
        <v>10</v>
      </c>
      <c r="S1029" s="174">
        <f t="shared" si="174"/>
        <v>0</v>
      </c>
      <c r="T1029" s="175" t="str">
        <f t="shared" si="170"/>
        <v>cha22</v>
      </c>
      <c r="U1029" s="193">
        <f t="shared" si="175"/>
        <v>3</v>
      </c>
    </row>
    <row r="1030" spans="1:21" s="145" customFormat="1" x14ac:dyDescent="0.2">
      <c r="A1030" s="160">
        <v>3516</v>
      </c>
      <c r="B1030" s="144">
        <v>3516332061</v>
      </c>
      <c r="C1030" s="161" t="s">
        <v>104</v>
      </c>
      <c r="D1030" s="144">
        <v>332</v>
      </c>
      <c r="E1030" s="144">
        <v>61</v>
      </c>
      <c r="F1030" s="161" t="s">
        <v>627</v>
      </c>
      <c r="G1030" s="180" t="str">
        <f t="shared" si="165"/>
        <v/>
      </c>
      <c r="H1030" s="181" t="str">
        <f t="shared" si="166"/>
        <v/>
      </c>
      <c r="I1030" s="184">
        <v>6</v>
      </c>
      <c r="J1030" s="176">
        <v>10</v>
      </c>
      <c r="K1030" s="181">
        <f t="shared" si="171"/>
        <v>0.6</v>
      </c>
      <c r="L1030" s="161"/>
      <c r="M1030" s="187">
        <f t="shared" si="167"/>
        <v>0.67469999999999997</v>
      </c>
      <c r="N1030" s="162">
        <f t="shared" si="168"/>
        <v>0.60419999999999996</v>
      </c>
      <c r="O1030" s="188">
        <f t="shared" si="169"/>
        <v>10</v>
      </c>
      <c r="P1030" s="161"/>
      <c r="Q1030" s="192">
        <f t="shared" si="172"/>
        <v>0.67469999999999997</v>
      </c>
      <c r="R1030" s="174">
        <f t="shared" si="173"/>
        <v>7</v>
      </c>
      <c r="S1030" s="174">
        <f t="shared" si="174"/>
        <v>1</v>
      </c>
      <c r="T1030" s="175" t="str">
        <f t="shared" si="170"/>
        <v>dist16</v>
      </c>
      <c r="U1030" s="193">
        <f t="shared" si="175"/>
        <v>2</v>
      </c>
    </row>
    <row r="1031" spans="1:21" s="145" customFormat="1" x14ac:dyDescent="0.2">
      <c r="A1031" s="160">
        <v>3516</v>
      </c>
      <c r="B1031" s="144">
        <v>3516332086</v>
      </c>
      <c r="C1031" s="161" t="s">
        <v>104</v>
      </c>
      <c r="D1031" s="144">
        <v>332</v>
      </c>
      <c r="E1031" s="144">
        <v>86</v>
      </c>
      <c r="F1031" s="161" t="s">
        <v>652</v>
      </c>
      <c r="G1031" s="180" t="str">
        <f t="shared" si="165"/>
        <v/>
      </c>
      <c r="H1031" s="181" t="str">
        <f t="shared" si="166"/>
        <v/>
      </c>
      <c r="I1031" s="184">
        <v>0</v>
      </c>
      <c r="J1031" s="176">
        <v>1</v>
      </c>
      <c r="K1031" s="181">
        <f t="shared" si="171"/>
        <v>0</v>
      </c>
      <c r="L1031" s="161"/>
      <c r="M1031" s="187">
        <f t="shared" si="167"/>
        <v>0.32240000000000002</v>
      </c>
      <c r="N1031" s="162">
        <f t="shared" si="168"/>
        <v>0.35089999999999999</v>
      </c>
      <c r="O1031" s="188">
        <f t="shared" si="169"/>
        <v>7</v>
      </c>
      <c r="P1031" s="161"/>
      <c r="Q1031" s="192">
        <f t="shared" si="172"/>
        <v>0</v>
      </c>
      <c r="R1031" s="174">
        <f t="shared" si="173"/>
        <v>0</v>
      </c>
      <c r="S1031" s="174">
        <f t="shared" si="174"/>
        <v>0</v>
      </c>
      <c r="T1031" s="175" t="str">
        <f t="shared" si="170"/>
        <v>cha22</v>
      </c>
      <c r="U1031" s="193">
        <f t="shared" si="175"/>
        <v>3</v>
      </c>
    </row>
    <row r="1032" spans="1:21" s="145" customFormat="1" x14ac:dyDescent="0.2">
      <c r="A1032" s="160">
        <v>3516</v>
      </c>
      <c r="B1032" s="144">
        <v>3516332087</v>
      </c>
      <c r="C1032" s="161" t="s">
        <v>104</v>
      </c>
      <c r="D1032" s="144">
        <v>332</v>
      </c>
      <c r="E1032" s="144">
        <v>87</v>
      </c>
      <c r="F1032" s="161" t="s">
        <v>653</v>
      </c>
      <c r="G1032" s="180" t="str">
        <f t="shared" si="165"/>
        <v/>
      </c>
      <c r="H1032" s="181" t="str">
        <f t="shared" si="166"/>
        <v/>
      </c>
      <c r="I1032" s="184">
        <v>1</v>
      </c>
      <c r="J1032" s="176">
        <v>2</v>
      </c>
      <c r="K1032" s="181">
        <f t="shared" si="171"/>
        <v>0.5</v>
      </c>
      <c r="L1032" s="161"/>
      <c r="M1032" s="187">
        <f t="shared" si="167"/>
        <v>0.2056</v>
      </c>
      <c r="N1032" s="162">
        <f t="shared" si="168"/>
        <v>0.24460000000000001</v>
      </c>
      <c r="O1032" s="188">
        <f t="shared" si="169"/>
        <v>5</v>
      </c>
      <c r="P1032" s="161"/>
      <c r="Q1032" s="192">
        <f t="shared" si="172"/>
        <v>0.5</v>
      </c>
      <c r="R1032" s="174">
        <f t="shared" si="173"/>
        <v>1</v>
      </c>
      <c r="S1032" s="174">
        <f t="shared" si="174"/>
        <v>0</v>
      </c>
      <c r="T1032" s="175" t="str">
        <f t="shared" si="170"/>
        <v>cha22</v>
      </c>
      <c r="U1032" s="193">
        <f t="shared" si="175"/>
        <v>3</v>
      </c>
    </row>
    <row r="1033" spans="1:21" s="145" customFormat="1" x14ac:dyDescent="0.2">
      <c r="A1033" s="160">
        <v>3516</v>
      </c>
      <c r="B1033" s="144">
        <v>3516332137</v>
      </c>
      <c r="C1033" s="161" t="s">
        <v>104</v>
      </c>
      <c r="D1033" s="144">
        <v>332</v>
      </c>
      <c r="E1033" s="144">
        <v>137</v>
      </c>
      <c r="F1033" s="161" t="s">
        <v>702</v>
      </c>
      <c r="G1033" s="180" t="str">
        <f t="shared" si="165"/>
        <v/>
      </c>
      <c r="H1033" s="181" t="str">
        <f t="shared" si="166"/>
        <v/>
      </c>
      <c r="I1033" s="184">
        <v>30</v>
      </c>
      <c r="J1033" s="176">
        <v>56</v>
      </c>
      <c r="K1033" s="181">
        <f t="shared" si="171"/>
        <v>0.53569999999999995</v>
      </c>
      <c r="L1033" s="161"/>
      <c r="M1033" s="187">
        <f t="shared" si="167"/>
        <v>0.80330000000000001</v>
      </c>
      <c r="N1033" s="162">
        <f t="shared" si="168"/>
        <v>0.77949999999999997</v>
      </c>
      <c r="O1033" s="188">
        <f t="shared" si="169"/>
        <v>12</v>
      </c>
      <c r="P1033" s="161"/>
      <c r="Q1033" s="192">
        <f t="shared" si="172"/>
        <v>0.80330000000000001</v>
      </c>
      <c r="R1033" s="174">
        <f t="shared" si="173"/>
        <v>45</v>
      </c>
      <c r="S1033" s="174">
        <f t="shared" si="174"/>
        <v>15</v>
      </c>
      <c r="T1033" s="175" t="str">
        <f t="shared" si="170"/>
        <v>dist16</v>
      </c>
      <c r="U1033" s="193">
        <f t="shared" si="175"/>
        <v>2</v>
      </c>
    </row>
    <row r="1034" spans="1:21" s="145" customFormat="1" x14ac:dyDescent="0.2">
      <c r="A1034" s="160">
        <v>3516</v>
      </c>
      <c r="B1034" s="144">
        <v>3516332275</v>
      </c>
      <c r="C1034" s="161" t="s">
        <v>104</v>
      </c>
      <c r="D1034" s="144">
        <v>332</v>
      </c>
      <c r="E1034" s="144">
        <v>275</v>
      </c>
      <c r="F1034" s="161" t="s">
        <v>841</v>
      </c>
      <c r="G1034" s="180" t="str">
        <f t="shared" ref="G1034:G1069" si="176">IFERROR(IF(VLOOKUP($B1034,ecodis_cha_16,1)=$B1034,"yes",""),"")</f>
        <v/>
      </c>
      <c r="H1034" s="181" t="str">
        <f t="shared" ref="H1034:H1069" si="177">IFERROR(IF($G1034="yes",ROUND(VLOOKUP($B1034,ecodis_cha_16,20),4),""),"")</f>
        <v/>
      </c>
      <c r="I1034" s="184">
        <v>1</v>
      </c>
      <c r="J1034" s="176">
        <v>1</v>
      </c>
      <c r="K1034" s="181">
        <f t="shared" si="171"/>
        <v>1</v>
      </c>
      <c r="L1034" s="161"/>
      <c r="M1034" s="187">
        <f t="shared" ref="M1034:M1069" si="178">IFERROR(ROUND(VLOOKUP($E1034,ecodis_distr_all,5),4),0)</f>
        <v>0.1694</v>
      </c>
      <c r="N1034" s="162">
        <f t="shared" ref="N1034:N1069" si="179">IFERROR(ROUND(VLOOKUP($E1034,ecodis_distr_all,8),4),0)</f>
        <v>0.19869999999999999</v>
      </c>
      <c r="O1034" s="188">
        <f t="shared" ref="O1034:O1069" si="180">VLOOKUP($E1034,lowinc_bysend,4)</f>
        <v>4</v>
      </c>
      <c r="P1034" s="161"/>
      <c r="Q1034" s="192">
        <f t="shared" si="172"/>
        <v>1</v>
      </c>
      <c r="R1034" s="174">
        <f t="shared" si="173"/>
        <v>1</v>
      </c>
      <c r="S1034" s="174">
        <f t="shared" si="174"/>
        <v>0</v>
      </c>
      <c r="T1034" s="175" t="str">
        <f t="shared" ref="T1034:T1069" si="181">IF($Q1034=$H1034,"cha16",IF($Q1034=$K1034,"cha22",IF($Q1034=$M1034,"dist16",IF(Q1034=$N1034,"dist22",0))))</f>
        <v>cha22</v>
      </c>
      <c r="U1034" s="193">
        <f t="shared" si="175"/>
        <v>3</v>
      </c>
    </row>
    <row r="1035" spans="1:21" s="145" customFormat="1" x14ac:dyDescent="0.2">
      <c r="A1035" s="160">
        <v>3516</v>
      </c>
      <c r="B1035" s="144">
        <v>3516332278</v>
      </c>
      <c r="C1035" s="161" t="s">
        <v>104</v>
      </c>
      <c r="D1035" s="144">
        <v>332</v>
      </c>
      <c r="E1035" s="144">
        <v>278</v>
      </c>
      <c r="F1035" s="161" t="s">
        <v>844</v>
      </c>
      <c r="G1035" s="180" t="str">
        <f t="shared" si="176"/>
        <v/>
      </c>
      <c r="H1035" s="181" t="str">
        <f t="shared" si="177"/>
        <v/>
      </c>
      <c r="I1035" s="184">
        <v>0</v>
      </c>
      <c r="J1035" s="176">
        <v>4</v>
      </c>
      <c r="K1035" s="181">
        <f t="shared" ref="K1035:K1069" si="182">ROUND(I1035/J1035,4)</f>
        <v>0</v>
      </c>
      <c r="L1035" s="161"/>
      <c r="M1035" s="187">
        <f t="shared" si="178"/>
        <v>0.33579999999999999</v>
      </c>
      <c r="N1035" s="162">
        <f t="shared" si="179"/>
        <v>0.33479999999999999</v>
      </c>
      <c r="O1035" s="188">
        <f t="shared" si="180"/>
        <v>6</v>
      </c>
      <c r="P1035" s="161"/>
      <c r="Q1035" s="192">
        <f t="shared" ref="Q1035:Q1069" si="183">(IF($G1035="yes",MAX($H1035,$K1035),IF($O1035&gt;=9,MAX($K1035,$M1035,$N1035),$K1035)))</f>
        <v>0</v>
      </c>
      <c r="R1035" s="174">
        <f t="shared" ref="R1035:R1069" si="184">ROUND($J1035*$Q1035,0)</f>
        <v>0</v>
      </c>
      <c r="S1035" s="174">
        <f t="shared" ref="S1035:S1069" si="185">MAX($R1035-$I1035,0)</f>
        <v>0</v>
      </c>
      <c r="T1035" s="175" t="str">
        <f t="shared" si="181"/>
        <v>cha22</v>
      </c>
      <c r="U1035" s="193">
        <f t="shared" ref="U1035:U1069" si="186">IF($G1035="yes",1,IF($O1035&gt;=9,2,3))</f>
        <v>3</v>
      </c>
    </row>
    <row r="1036" spans="1:21" s="145" customFormat="1" x14ac:dyDescent="0.2">
      <c r="A1036" s="160">
        <v>3516</v>
      </c>
      <c r="B1036" s="144">
        <v>3516332281</v>
      </c>
      <c r="C1036" s="161" t="s">
        <v>104</v>
      </c>
      <c r="D1036" s="144">
        <v>332</v>
      </c>
      <c r="E1036" s="144">
        <v>281</v>
      </c>
      <c r="F1036" s="161" t="s">
        <v>847</v>
      </c>
      <c r="G1036" s="180" t="str">
        <f t="shared" si="176"/>
        <v/>
      </c>
      <c r="H1036" s="181" t="str">
        <f t="shared" si="177"/>
        <v/>
      </c>
      <c r="I1036" s="184">
        <v>99</v>
      </c>
      <c r="J1036" s="176">
        <v>134</v>
      </c>
      <c r="K1036" s="181">
        <f t="shared" si="182"/>
        <v>0.73880000000000001</v>
      </c>
      <c r="L1036" s="161"/>
      <c r="M1036" s="187">
        <f t="shared" si="178"/>
        <v>0.82499999999999996</v>
      </c>
      <c r="N1036" s="162">
        <f t="shared" si="179"/>
        <v>0.79530000000000001</v>
      </c>
      <c r="O1036" s="188">
        <f t="shared" si="180"/>
        <v>12</v>
      </c>
      <c r="P1036" s="161"/>
      <c r="Q1036" s="192">
        <f t="shared" si="183"/>
        <v>0.82499999999999996</v>
      </c>
      <c r="R1036" s="174">
        <f t="shared" si="184"/>
        <v>111</v>
      </c>
      <c r="S1036" s="174">
        <f t="shared" si="185"/>
        <v>12</v>
      </c>
      <c r="T1036" s="175" t="str">
        <f t="shared" si="181"/>
        <v>dist16</v>
      </c>
      <c r="U1036" s="193">
        <f t="shared" si="186"/>
        <v>2</v>
      </c>
    </row>
    <row r="1037" spans="1:21" s="145" customFormat="1" x14ac:dyDescent="0.2">
      <c r="A1037" s="160">
        <v>3516</v>
      </c>
      <c r="B1037" s="144">
        <v>3516332325</v>
      </c>
      <c r="C1037" s="161" t="s">
        <v>104</v>
      </c>
      <c r="D1037" s="144">
        <v>332</v>
      </c>
      <c r="E1037" s="144">
        <v>325</v>
      </c>
      <c r="F1037" s="161" t="s">
        <v>891</v>
      </c>
      <c r="G1037" s="180" t="str">
        <f t="shared" si="176"/>
        <v/>
      </c>
      <c r="H1037" s="181" t="str">
        <f t="shared" si="177"/>
        <v/>
      </c>
      <c r="I1037" s="184">
        <v>13</v>
      </c>
      <c r="J1037" s="176">
        <v>42</v>
      </c>
      <c r="K1037" s="181">
        <f t="shared" si="182"/>
        <v>0.3095</v>
      </c>
      <c r="L1037" s="161"/>
      <c r="M1037" s="187">
        <f t="shared" si="178"/>
        <v>0.4148</v>
      </c>
      <c r="N1037" s="162">
        <f t="shared" si="179"/>
        <v>0.44159999999999999</v>
      </c>
      <c r="O1037" s="188">
        <f t="shared" si="180"/>
        <v>8</v>
      </c>
      <c r="P1037" s="161"/>
      <c r="Q1037" s="192">
        <f t="shared" si="183"/>
        <v>0.3095</v>
      </c>
      <c r="R1037" s="174">
        <f t="shared" si="184"/>
        <v>13</v>
      </c>
      <c r="S1037" s="174">
        <f t="shared" si="185"/>
        <v>0</v>
      </c>
      <c r="T1037" s="175" t="str">
        <f t="shared" si="181"/>
        <v>cha22</v>
      </c>
      <c r="U1037" s="193">
        <f t="shared" si="186"/>
        <v>3</v>
      </c>
    </row>
    <row r="1038" spans="1:21" s="145" customFormat="1" x14ac:dyDescent="0.2">
      <c r="A1038" s="160">
        <v>3516</v>
      </c>
      <c r="B1038" s="144">
        <v>3516332332</v>
      </c>
      <c r="C1038" s="161" t="s">
        <v>104</v>
      </c>
      <c r="D1038" s="144">
        <v>332</v>
      </c>
      <c r="E1038" s="144">
        <v>332</v>
      </c>
      <c r="F1038" s="161" t="s">
        <v>898</v>
      </c>
      <c r="G1038" s="180" t="str">
        <f t="shared" si="176"/>
        <v/>
      </c>
      <c r="H1038" s="181" t="str">
        <f t="shared" si="177"/>
        <v/>
      </c>
      <c r="I1038" s="184">
        <v>16</v>
      </c>
      <c r="J1038" s="176">
        <v>32</v>
      </c>
      <c r="K1038" s="181">
        <f t="shared" si="182"/>
        <v>0.5</v>
      </c>
      <c r="L1038" s="161"/>
      <c r="M1038" s="187">
        <f t="shared" si="178"/>
        <v>0.55920000000000003</v>
      </c>
      <c r="N1038" s="162">
        <f t="shared" si="179"/>
        <v>0.53090000000000004</v>
      </c>
      <c r="O1038" s="188">
        <f t="shared" si="180"/>
        <v>10</v>
      </c>
      <c r="P1038" s="161"/>
      <c r="Q1038" s="192">
        <f t="shared" si="183"/>
        <v>0.55920000000000003</v>
      </c>
      <c r="R1038" s="174">
        <f t="shared" si="184"/>
        <v>18</v>
      </c>
      <c r="S1038" s="174">
        <f t="shared" si="185"/>
        <v>2</v>
      </c>
      <c r="T1038" s="175" t="str">
        <f t="shared" si="181"/>
        <v>dist16</v>
      </c>
      <c r="U1038" s="193">
        <f t="shared" si="186"/>
        <v>2</v>
      </c>
    </row>
    <row r="1039" spans="1:21" s="145" customFormat="1" x14ac:dyDescent="0.2">
      <c r="A1039" s="160">
        <v>3517</v>
      </c>
      <c r="B1039" s="144">
        <v>3517239020</v>
      </c>
      <c r="C1039" s="161" t="s">
        <v>105</v>
      </c>
      <c r="D1039" s="144">
        <v>239</v>
      </c>
      <c r="E1039" s="144">
        <v>20</v>
      </c>
      <c r="F1039" s="161" t="s">
        <v>584</v>
      </c>
      <c r="G1039" s="180" t="str">
        <f t="shared" si="176"/>
        <v/>
      </c>
      <c r="H1039" s="181" t="str">
        <f t="shared" si="177"/>
        <v/>
      </c>
      <c r="I1039" s="184">
        <v>0</v>
      </c>
      <c r="J1039" s="176">
        <v>1</v>
      </c>
      <c r="K1039" s="181">
        <f t="shared" si="182"/>
        <v>0</v>
      </c>
      <c r="L1039" s="161"/>
      <c r="M1039" s="187">
        <f t="shared" si="178"/>
        <v>0.34210000000000002</v>
      </c>
      <c r="N1039" s="162">
        <f t="shared" si="179"/>
        <v>0.435</v>
      </c>
      <c r="O1039" s="188">
        <f t="shared" si="180"/>
        <v>8</v>
      </c>
      <c r="P1039" s="161"/>
      <c r="Q1039" s="192">
        <f t="shared" si="183"/>
        <v>0</v>
      </c>
      <c r="R1039" s="174">
        <f t="shared" si="184"/>
        <v>0</v>
      </c>
      <c r="S1039" s="174">
        <f t="shared" si="185"/>
        <v>0</v>
      </c>
      <c r="T1039" s="175" t="str">
        <f t="shared" si="181"/>
        <v>cha22</v>
      </c>
      <c r="U1039" s="193">
        <f t="shared" si="186"/>
        <v>3</v>
      </c>
    </row>
    <row r="1040" spans="1:21" s="145" customFormat="1" x14ac:dyDescent="0.2">
      <c r="A1040" s="160">
        <v>3517</v>
      </c>
      <c r="B1040" s="144">
        <v>3517239036</v>
      </c>
      <c r="C1040" s="161" t="s">
        <v>105</v>
      </c>
      <c r="D1040" s="144">
        <v>239</v>
      </c>
      <c r="E1040" s="144">
        <v>36</v>
      </c>
      <c r="F1040" s="161" t="s">
        <v>601</v>
      </c>
      <c r="G1040" s="180" t="str">
        <f t="shared" si="176"/>
        <v/>
      </c>
      <c r="H1040" s="181" t="str">
        <f t="shared" si="177"/>
        <v/>
      </c>
      <c r="I1040" s="184">
        <v>4</v>
      </c>
      <c r="J1040" s="176">
        <v>5</v>
      </c>
      <c r="K1040" s="181">
        <f t="shared" si="182"/>
        <v>0.8</v>
      </c>
      <c r="L1040" s="161"/>
      <c r="M1040" s="187">
        <f t="shared" si="178"/>
        <v>0.28339999999999999</v>
      </c>
      <c r="N1040" s="162">
        <f t="shared" si="179"/>
        <v>0.32700000000000001</v>
      </c>
      <c r="O1040" s="188">
        <f t="shared" si="180"/>
        <v>6</v>
      </c>
      <c r="P1040" s="161"/>
      <c r="Q1040" s="192">
        <f t="shared" si="183"/>
        <v>0.8</v>
      </c>
      <c r="R1040" s="174">
        <f t="shared" si="184"/>
        <v>4</v>
      </c>
      <c r="S1040" s="174">
        <f t="shared" si="185"/>
        <v>0</v>
      </c>
      <c r="T1040" s="175" t="str">
        <f t="shared" si="181"/>
        <v>cha22</v>
      </c>
      <c r="U1040" s="193">
        <f t="shared" si="186"/>
        <v>3</v>
      </c>
    </row>
    <row r="1041" spans="1:21" s="145" customFormat="1" x14ac:dyDescent="0.2">
      <c r="A1041" s="160">
        <v>3517</v>
      </c>
      <c r="B1041" s="144">
        <v>3517239052</v>
      </c>
      <c r="C1041" s="161" t="s">
        <v>105</v>
      </c>
      <c r="D1041" s="144">
        <v>239</v>
      </c>
      <c r="E1041" s="144">
        <v>52</v>
      </c>
      <c r="F1041" s="161" t="s">
        <v>617</v>
      </c>
      <c r="G1041" s="180" t="str">
        <f t="shared" si="176"/>
        <v/>
      </c>
      <c r="H1041" s="181" t="str">
        <f t="shared" si="177"/>
        <v/>
      </c>
      <c r="I1041" s="184">
        <v>10</v>
      </c>
      <c r="J1041" s="176">
        <v>18</v>
      </c>
      <c r="K1041" s="181">
        <f t="shared" si="182"/>
        <v>0.55559999999999998</v>
      </c>
      <c r="L1041" s="161"/>
      <c r="M1041" s="187">
        <f t="shared" si="178"/>
        <v>0.24679999999999999</v>
      </c>
      <c r="N1041" s="162">
        <f t="shared" si="179"/>
        <v>0.28449999999999998</v>
      </c>
      <c r="O1041" s="188">
        <f t="shared" si="180"/>
        <v>5</v>
      </c>
      <c r="P1041" s="161"/>
      <c r="Q1041" s="192">
        <f t="shared" si="183"/>
        <v>0.55559999999999998</v>
      </c>
      <c r="R1041" s="174">
        <f t="shared" si="184"/>
        <v>10</v>
      </c>
      <c r="S1041" s="174">
        <f t="shared" si="185"/>
        <v>0</v>
      </c>
      <c r="T1041" s="175" t="str">
        <f t="shared" si="181"/>
        <v>cha22</v>
      </c>
      <c r="U1041" s="193">
        <f t="shared" si="186"/>
        <v>3</v>
      </c>
    </row>
    <row r="1042" spans="1:21" s="145" customFormat="1" x14ac:dyDescent="0.2">
      <c r="A1042" s="160">
        <v>3517</v>
      </c>
      <c r="B1042" s="144">
        <v>3517239072</v>
      </c>
      <c r="C1042" s="161" t="s">
        <v>105</v>
      </c>
      <c r="D1042" s="144">
        <v>239</v>
      </c>
      <c r="E1042" s="144">
        <v>72</v>
      </c>
      <c r="F1042" s="161" t="s">
        <v>638</v>
      </c>
      <c r="G1042" s="180" t="str">
        <f t="shared" si="176"/>
        <v/>
      </c>
      <c r="H1042" s="181" t="str">
        <f t="shared" si="177"/>
        <v/>
      </c>
      <c r="I1042" s="184">
        <v>1</v>
      </c>
      <c r="J1042" s="176">
        <v>1</v>
      </c>
      <c r="K1042" s="181">
        <f t="shared" si="182"/>
        <v>1</v>
      </c>
      <c r="L1042" s="161"/>
      <c r="M1042" s="187">
        <f t="shared" si="178"/>
        <v>0.25559999999999999</v>
      </c>
      <c r="N1042" s="162">
        <f t="shared" si="179"/>
        <v>0.28410000000000002</v>
      </c>
      <c r="O1042" s="188">
        <f t="shared" si="180"/>
        <v>5</v>
      </c>
      <c r="P1042" s="161"/>
      <c r="Q1042" s="192">
        <f t="shared" si="183"/>
        <v>1</v>
      </c>
      <c r="R1042" s="174">
        <f t="shared" si="184"/>
        <v>1</v>
      </c>
      <c r="S1042" s="174">
        <f t="shared" si="185"/>
        <v>0</v>
      </c>
      <c r="T1042" s="175" t="str">
        <f t="shared" si="181"/>
        <v>cha22</v>
      </c>
      <c r="U1042" s="193">
        <f t="shared" si="186"/>
        <v>3</v>
      </c>
    </row>
    <row r="1043" spans="1:21" s="145" customFormat="1" x14ac:dyDescent="0.2">
      <c r="A1043" s="160">
        <v>3517</v>
      </c>
      <c r="B1043" s="144">
        <v>3517239083</v>
      </c>
      <c r="C1043" s="161" t="s">
        <v>105</v>
      </c>
      <c r="D1043" s="144">
        <v>239</v>
      </c>
      <c r="E1043" s="144">
        <v>83</v>
      </c>
      <c r="F1043" s="161" t="s">
        <v>649</v>
      </c>
      <c r="G1043" s="180" t="str">
        <f t="shared" si="176"/>
        <v/>
      </c>
      <c r="H1043" s="181" t="str">
        <f t="shared" si="177"/>
        <v/>
      </c>
      <c r="I1043" s="184">
        <v>0</v>
      </c>
      <c r="J1043" s="176">
        <v>1</v>
      </c>
      <c r="K1043" s="181">
        <f t="shared" si="182"/>
        <v>0</v>
      </c>
      <c r="L1043" s="161"/>
      <c r="M1043" s="187">
        <f t="shared" si="178"/>
        <v>0.19500000000000001</v>
      </c>
      <c r="N1043" s="162">
        <f t="shared" si="179"/>
        <v>0.24479999999999999</v>
      </c>
      <c r="O1043" s="188">
        <f t="shared" si="180"/>
        <v>5</v>
      </c>
      <c r="P1043" s="161"/>
      <c r="Q1043" s="192">
        <f t="shared" si="183"/>
        <v>0</v>
      </c>
      <c r="R1043" s="174">
        <f t="shared" si="184"/>
        <v>0</v>
      </c>
      <c r="S1043" s="174">
        <f t="shared" si="185"/>
        <v>0</v>
      </c>
      <c r="T1043" s="175" t="str">
        <f t="shared" si="181"/>
        <v>cha22</v>
      </c>
      <c r="U1043" s="193">
        <f t="shared" si="186"/>
        <v>3</v>
      </c>
    </row>
    <row r="1044" spans="1:21" s="145" customFormat="1" x14ac:dyDescent="0.2">
      <c r="A1044" s="160">
        <v>3517</v>
      </c>
      <c r="B1044" s="144">
        <v>3517239095</v>
      </c>
      <c r="C1044" s="161" t="s">
        <v>105</v>
      </c>
      <c r="D1044" s="144">
        <v>239</v>
      </c>
      <c r="E1044" s="144">
        <v>95</v>
      </c>
      <c r="F1044" s="161" t="s">
        <v>661</v>
      </c>
      <c r="G1044" s="180" t="str">
        <f t="shared" si="176"/>
        <v/>
      </c>
      <c r="H1044" s="181" t="str">
        <f t="shared" si="177"/>
        <v/>
      </c>
      <c r="I1044" s="184">
        <v>2</v>
      </c>
      <c r="J1044" s="176">
        <v>2</v>
      </c>
      <c r="K1044" s="181">
        <f t="shared" si="182"/>
        <v>1</v>
      </c>
      <c r="L1044" s="161"/>
      <c r="M1044" s="187">
        <f t="shared" si="178"/>
        <v>0.77070000000000005</v>
      </c>
      <c r="N1044" s="162">
        <f t="shared" si="179"/>
        <v>0.73340000000000005</v>
      </c>
      <c r="O1044" s="188">
        <f t="shared" si="180"/>
        <v>11</v>
      </c>
      <c r="P1044" s="161"/>
      <c r="Q1044" s="192">
        <f t="shared" si="183"/>
        <v>1</v>
      </c>
      <c r="R1044" s="174">
        <f t="shared" si="184"/>
        <v>2</v>
      </c>
      <c r="S1044" s="174">
        <f t="shared" si="185"/>
        <v>0</v>
      </c>
      <c r="T1044" s="175" t="str">
        <f t="shared" si="181"/>
        <v>cha22</v>
      </c>
      <c r="U1044" s="193">
        <f t="shared" si="186"/>
        <v>2</v>
      </c>
    </row>
    <row r="1045" spans="1:21" s="145" customFormat="1" x14ac:dyDescent="0.2">
      <c r="A1045" s="160">
        <v>3517</v>
      </c>
      <c r="B1045" s="144">
        <v>3517239096</v>
      </c>
      <c r="C1045" s="161" t="s">
        <v>105</v>
      </c>
      <c r="D1045" s="144">
        <v>239</v>
      </c>
      <c r="E1045" s="144">
        <v>96</v>
      </c>
      <c r="F1045" s="161" t="s">
        <v>662</v>
      </c>
      <c r="G1045" s="180" t="str">
        <f t="shared" si="176"/>
        <v/>
      </c>
      <c r="H1045" s="181" t="str">
        <f t="shared" si="177"/>
        <v/>
      </c>
      <c r="I1045" s="184">
        <v>2</v>
      </c>
      <c r="J1045" s="176">
        <v>3</v>
      </c>
      <c r="K1045" s="181">
        <f t="shared" si="182"/>
        <v>0.66669999999999996</v>
      </c>
      <c r="L1045" s="161"/>
      <c r="M1045" s="187">
        <f t="shared" si="178"/>
        <v>0.30969999999999998</v>
      </c>
      <c r="N1045" s="162">
        <f t="shared" si="179"/>
        <v>0.36220000000000002</v>
      </c>
      <c r="O1045" s="188">
        <f t="shared" si="180"/>
        <v>6</v>
      </c>
      <c r="P1045" s="161"/>
      <c r="Q1045" s="192">
        <f t="shared" si="183"/>
        <v>0.66669999999999996</v>
      </c>
      <c r="R1045" s="174">
        <f t="shared" si="184"/>
        <v>2</v>
      </c>
      <c r="S1045" s="174">
        <f t="shared" si="185"/>
        <v>0</v>
      </c>
      <c r="T1045" s="175" t="str">
        <f t="shared" si="181"/>
        <v>cha22</v>
      </c>
      <c r="U1045" s="193">
        <f t="shared" si="186"/>
        <v>3</v>
      </c>
    </row>
    <row r="1046" spans="1:21" s="145" customFormat="1" x14ac:dyDescent="0.2">
      <c r="A1046" s="160">
        <v>3517</v>
      </c>
      <c r="B1046" s="144">
        <v>3517239099</v>
      </c>
      <c r="C1046" s="161" t="s">
        <v>105</v>
      </c>
      <c r="D1046" s="144">
        <v>239</v>
      </c>
      <c r="E1046" s="144">
        <v>99</v>
      </c>
      <c r="F1046" s="161" t="s">
        <v>665</v>
      </c>
      <c r="G1046" s="180" t="str">
        <f t="shared" si="176"/>
        <v/>
      </c>
      <c r="H1046" s="181" t="str">
        <f t="shared" si="177"/>
        <v/>
      </c>
      <c r="I1046" s="184">
        <v>1</v>
      </c>
      <c r="J1046" s="176">
        <v>1</v>
      </c>
      <c r="K1046" s="181">
        <f t="shared" si="182"/>
        <v>1</v>
      </c>
      <c r="L1046" s="161"/>
      <c r="M1046" s="187">
        <f t="shared" si="178"/>
        <v>0.18590000000000001</v>
      </c>
      <c r="N1046" s="162">
        <f t="shared" si="179"/>
        <v>0.20369999999999999</v>
      </c>
      <c r="O1046" s="188">
        <f t="shared" si="180"/>
        <v>4</v>
      </c>
      <c r="P1046" s="161"/>
      <c r="Q1046" s="192">
        <f t="shared" si="183"/>
        <v>1</v>
      </c>
      <c r="R1046" s="174">
        <f t="shared" si="184"/>
        <v>1</v>
      </c>
      <c r="S1046" s="174">
        <f t="shared" si="185"/>
        <v>0</v>
      </c>
      <c r="T1046" s="175" t="str">
        <f t="shared" si="181"/>
        <v>cha22</v>
      </c>
      <c r="U1046" s="193">
        <f t="shared" si="186"/>
        <v>3</v>
      </c>
    </row>
    <row r="1047" spans="1:21" s="145" customFormat="1" x14ac:dyDescent="0.2">
      <c r="A1047" s="160">
        <v>3517</v>
      </c>
      <c r="B1047" s="144">
        <v>3517239131</v>
      </c>
      <c r="C1047" s="161" t="s">
        <v>105</v>
      </c>
      <c r="D1047" s="144">
        <v>239</v>
      </c>
      <c r="E1047" s="144">
        <v>131</v>
      </c>
      <c r="F1047" s="161" t="s">
        <v>696</v>
      </c>
      <c r="G1047" s="180" t="str">
        <f t="shared" si="176"/>
        <v/>
      </c>
      <c r="H1047" s="181" t="str">
        <f t="shared" si="177"/>
        <v/>
      </c>
      <c r="I1047" s="184">
        <v>0</v>
      </c>
      <c r="J1047" s="176">
        <v>2</v>
      </c>
      <c r="K1047" s="181">
        <f t="shared" si="182"/>
        <v>0</v>
      </c>
      <c r="L1047" s="161"/>
      <c r="M1047" s="187">
        <f t="shared" si="178"/>
        <v>6.6799999999999998E-2</v>
      </c>
      <c r="N1047" s="162">
        <f t="shared" si="179"/>
        <v>7.22E-2</v>
      </c>
      <c r="O1047" s="188">
        <f t="shared" si="180"/>
        <v>2</v>
      </c>
      <c r="P1047" s="161"/>
      <c r="Q1047" s="192">
        <f t="shared" si="183"/>
        <v>0</v>
      </c>
      <c r="R1047" s="174">
        <f t="shared" si="184"/>
        <v>0</v>
      </c>
      <c r="S1047" s="174">
        <f t="shared" si="185"/>
        <v>0</v>
      </c>
      <c r="T1047" s="175" t="str">
        <f t="shared" si="181"/>
        <v>cha22</v>
      </c>
      <c r="U1047" s="193">
        <f t="shared" si="186"/>
        <v>3</v>
      </c>
    </row>
    <row r="1048" spans="1:21" s="145" customFormat="1" x14ac:dyDescent="0.2">
      <c r="A1048" s="160">
        <v>3517</v>
      </c>
      <c r="B1048" s="144">
        <v>3517239167</v>
      </c>
      <c r="C1048" s="161" t="s">
        <v>105</v>
      </c>
      <c r="D1048" s="144">
        <v>239</v>
      </c>
      <c r="E1048" s="144">
        <v>167</v>
      </c>
      <c r="F1048" s="161" t="s">
        <v>733</v>
      </c>
      <c r="G1048" s="180" t="str">
        <f t="shared" si="176"/>
        <v/>
      </c>
      <c r="H1048" s="181" t="str">
        <f t="shared" si="177"/>
        <v/>
      </c>
      <c r="I1048" s="184">
        <v>0</v>
      </c>
      <c r="J1048" s="176">
        <v>1</v>
      </c>
      <c r="K1048" s="181">
        <f t="shared" si="182"/>
        <v>0</v>
      </c>
      <c r="L1048" s="161"/>
      <c r="M1048" s="187">
        <f t="shared" si="178"/>
        <v>0.14410000000000001</v>
      </c>
      <c r="N1048" s="162">
        <f t="shared" si="179"/>
        <v>0.1842</v>
      </c>
      <c r="O1048" s="188">
        <f t="shared" si="180"/>
        <v>4</v>
      </c>
      <c r="P1048" s="161"/>
      <c r="Q1048" s="192">
        <f t="shared" si="183"/>
        <v>0</v>
      </c>
      <c r="R1048" s="174">
        <f t="shared" si="184"/>
        <v>0</v>
      </c>
      <c r="S1048" s="174">
        <f t="shared" si="185"/>
        <v>0</v>
      </c>
      <c r="T1048" s="175" t="str">
        <f t="shared" si="181"/>
        <v>cha22</v>
      </c>
      <c r="U1048" s="193">
        <f t="shared" si="186"/>
        <v>3</v>
      </c>
    </row>
    <row r="1049" spans="1:21" s="145" customFormat="1" x14ac:dyDescent="0.2">
      <c r="A1049" s="160">
        <v>3517</v>
      </c>
      <c r="B1049" s="144">
        <v>3517239171</v>
      </c>
      <c r="C1049" s="161" t="s">
        <v>105</v>
      </c>
      <c r="D1049" s="144">
        <v>239</v>
      </c>
      <c r="E1049" s="144">
        <v>171</v>
      </c>
      <c r="F1049" s="161" t="s">
        <v>737</v>
      </c>
      <c r="G1049" s="180" t="str">
        <f t="shared" si="176"/>
        <v/>
      </c>
      <c r="H1049" s="181" t="str">
        <f t="shared" si="177"/>
        <v/>
      </c>
      <c r="I1049" s="184">
        <v>3</v>
      </c>
      <c r="J1049" s="176">
        <v>6</v>
      </c>
      <c r="K1049" s="181">
        <f t="shared" si="182"/>
        <v>0.5</v>
      </c>
      <c r="L1049" s="161"/>
      <c r="M1049" s="187">
        <f t="shared" si="178"/>
        <v>0.14979999999999999</v>
      </c>
      <c r="N1049" s="162">
        <f t="shared" si="179"/>
        <v>0.15640000000000001</v>
      </c>
      <c r="O1049" s="188">
        <f t="shared" si="180"/>
        <v>3</v>
      </c>
      <c r="P1049" s="161"/>
      <c r="Q1049" s="192">
        <f t="shared" si="183"/>
        <v>0.5</v>
      </c>
      <c r="R1049" s="174">
        <f t="shared" si="184"/>
        <v>3</v>
      </c>
      <c r="S1049" s="174">
        <f t="shared" si="185"/>
        <v>0</v>
      </c>
      <c r="T1049" s="175" t="str">
        <f t="shared" si="181"/>
        <v>cha22</v>
      </c>
      <c r="U1049" s="193">
        <f t="shared" si="186"/>
        <v>3</v>
      </c>
    </row>
    <row r="1050" spans="1:21" s="145" customFormat="1" x14ac:dyDescent="0.2">
      <c r="A1050" s="160">
        <v>3517</v>
      </c>
      <c r="B1050" s="144">
        <v>3517239182</v>
      </c>
      <c r="C1050" s="161" t="s">
        <v>105</v>
      </c>
      <c r="D1050" s="144">
        <v>239</v>
      </c>
      <c r="E1050" s="144">
        <v>182</v>
      </c>
      <c r="F1050" s="161" t="s">
        <v>748</v>
      </c>
      <c r="G1050" s="180" t="str">
        <f t="shared" si="176"/>
        <v/>
      </c>
      <c r="H1050" s="181" t="str">
        <f t="shared" si="177"/>
        <v/>
      </c>
      <c r="I1050" s="184">
        <v>7</v>
      </c>
      <c r="J1050" s="176">
        <v>9</v>
      </c>
      <c r="K1050" s="181">
        <f t="shared" si="182"/>
        <v>0.77780000000000005</v>
      </c>
      <c r="L1050" s="161"/>
      <c r="M1050" s="187">
        <f t="shared" si="178"/>
        <v>0.34320000000000001</v>
      </c>
      <c r="N1050" s="162">
        <f t="shared" si="179"/>
        <v>0.34660000000000002</v>
      </c>
      <c r="O1050" s="188">
        <f t="shared" si="180"/>
        <v>6</v>
      </c>
      <c r="P1050" s="161"/>
      <c r="Q1050" s="192">
        <f t="shared" si="183"/>
        <v>0.77780000000000005</v>
      </c>
      <c r="R1050" s="174">
        <f t="shared" si="184"/>
        <v>7</v>
      </c>
      <c r="S1050" s="174">
        <f t="shared" si="185"/>
        <v>0</v>
      </c>
      <c r="T1050" s="175" t="str">
        <f t="shared" si="181"/>
        <v>cha22</v>
      </c>
      <c r="U1050" s="193">
        <f t="shared" si="186"/>
        <v>3</v>
      </c>
    </row>
    <row r="1051" spans="1:21" s="145" customFormat="1" x14ac:dyDescent="0.2">
      <c r="A1051" s="160">
        <v>3517</v>
      </c>
      <c r="B1051" s="144">
        <v>3517239201</v>
      </c>
      <c r="C1051" s="161" t="s">
        <v>105</v>
      </c>
      <c r="D1051" s="144">
        <v>239</v>
      </c>
      <c r="E1051" s="144">
        <v>201</v>
      </c>
      <c r="F1051" s="161" t="s">
        <v>767</v>
      </c>
      <c r="G1051" s="180" t="str">
        <f t="shared" si="176"/>
        <v/>
      </c>
      <c r="H1051" s="181" t="str">
        <f t="shared" si="177"/>
        <v/>
      </c>
      <c r="I1051" s="184">
        <v>1</v>
      </c>
      <c r="J1051" s="176">
        <v>1</v>
      </c>
      <c r="K1051" s="181">
        <f t="shared" si="182"/>
        <v>1</v>
      </c>
      <c r="L1051" s="161"/>
      <c r="M1051" s="187">
        <f t="shared" si="178"/>
        <v>0.75229999999999997</v>
      </c>
      <c r="N1051" s="162">
        <f t="shared" si="179"/>
        <v>0.754</v>
      </c>
      <c r="O1051" s="188">
        <f t="shared" si="180"/>
        <v>11</v>
      </c>
      <c r="P1051" s="161"/>
      <c r="Q1051" s="192">
        <f t="shared" si="183"/>
        <v>1</v>
      </c>
      <c r="R1051" s="174">
        <f t="shared" si="184"/>
        <v>1</v>
      </c>
      <c r="S1051" s="174">
        <f t="shared" si="185"/>
        <v>0</v>
      </c>
      <c r="T1051" s="175" t="str">
        <f t="shared" si="181"/>
        <v>cha22</v>
      </c>
      <c r="U1051" s="193">
        <f t="shared" si="186"/>
        <v>2</v>
      </c>
    </row>
    <row r="1052" spans="1:21" s="145" customFormat="1" x14ac:dyDescent="0.2">
      <c r="A1052" s="160">
        <v>3517</v>
      </c>
      <c r="B1052" s="144">
        <v>3517239207</v>
      </c>
      <c r="C1052" s="161" t="s">
        <v>105</v>
      </c>
      <c r="D1052" s="144">
        <v>239</v>
      </c>
      <c r="E1052" s="144">
        <v>207</v>
      </c>
      <c r="F1052" s="161" t="s">
        <v>773</v>
      </c>
      <c r="G1052" s="180" t="str">
        <f t="shared" si="176"/>
        <v/>
      </c>
      <c r="H1052" s="181" t="str">
        <f t="shared" si="177"/>
        <v/>
      </c>
      <c r="I1052" s="184">
        <v>0</v>
      </c>
      <c r="J1052" s="176">
        <v>1</v>
      </c>
      <c r="K1052" s="181">
        <f t="shared" si="182"/>
        <v>0</v>
      </c>
      <c r="L1052" s="161"/>
      <c r="M1052" s="187">
        <f t="shared" si="178"/>
        <v>0.12820000000000001</v>
      </c>
      <c r="N1052" s="162">
        <f t="shared" si="179"/>
        <v>0.11609999999999999</v>
      </c>
      <c r="O1052" s="188">
        <f t="shared" si="180"/>
        <v>3</v>
      </c>
      <c r="P1052" s="161"/>
      <c r="Q1052" s="192">
        <f t="shared" si="183"/>
        <v>0</v>
      </c>
      <c r="R1052" s="174">
        <f t="shared" si="184"/>
        <v>0</v>
      </c>
      <c r="S1052" s="174">
        <f t="shared" si="185"/>
        <v>0</v>
      </c>
      <c r="T1052" s="175" t="str">
        <f t="shared" si="181"/>
        <v>cha22</v>
      </c>
      <c r="U1052" s="193">
        <f t="shared" si="186"/>
        <v>3</v>
      </c>
    </row>
    <row r="1053" spans="1:21" s="145" customFormat="1" x14ac:dyDescent="0.2">
      <c r="A1053" s="160">
        <v>3517</v>
      </c>
      <c r="B1053" s="144">
        <v>3517239231</v>
      </c>
      <c r="C1053" s="161" t="s">
        <v>105</v>
      </c>
      <c r="D1053" s="144">
        <v>239</v>
      </c>
      <c r="E1053" s="144">
        <v>231</v>
      </c>
      <c r="F1053" s="161" t="s">
        <v>797</v>
      </c>
      <c r="G1053" s="180" t="str">
        <f t="shared" si="176"/>
        <v/>
      </c>
      <c r="H1053" s="181" t="str">
        <f t="shared" si="177"/>
        <v/>
      </c>
      <c r="I1053" s="184">
        <v>11</v>
      </c>
      <c r="J1053" s="176">
        <v>13</v>
      </c>
      <c r="K1053" s="181">
        <f t="shared" si="182"/>
        <v>0.84619999999999995</v>
      </c>
      <c r="L1053" s="161"/>
      <c r="M1053" s="187">
        <f t="shared" si="178"/>
        <v>0.17799999999999999</v>
      </c>
      <c r="N1053" s="162">
        <f t="shared" si="179"/>
        <v>0.16639999999999999</v>
      </c>
      <c r="O1053" s="188">
        <f t="shared" si="180"/>
        <v>4</v>
      </c>
      <c r="P1053" s="161"/>
      <c r="Q1053" s="192">
        <f t="shared" si="183"/>
        <v>0.84619999999999995</v>
      </c>
      <c r="R1053" s="174">
        <f t="shared" si="184"/>
        <v>11</v>
      </c>
      <c r="S1053" s="174">
        <f t="shared" si="185"/>
        <v>0</v>
      </c>
      <c r="T1053" s="175" t="str">
        <f t="shared" si="181"/>
        <v>cha22</v>
      </c>
      <c r="U1053" s="193">
        <f t="shared" si="186"/>
        <v>3</v>
      </c>
    </row>
    <row r="1054" spans="1:21" s="145" customFormat="1" x14ac:dyDescent="0.2">
      <c r="A1054" s="160">
        <v>3517</v>
      </c>
      <c r="B1054" s="144">
        <v>3517239239</v>
      </c>
      <c r="C1054" s="161" t="s">
        <v>105</v>
      </c>
      <c r="D1054" s="144">
        <v>239</v>
      </c>
      <c r="E1054" s="144">
        <v>239</v>
      </c>
      <c r="F1054" s="161" t="s">
        <v>805</v>
      </c>
      <c r="G1054" s="180" t="str">
        <f t="shared" si="176"/>
        <v/>
      </c>
      <c r="H1054" s="181" t="str">
        <f t="shared" si="177"/>
        <v/>
      </c>
      <c r="I1054" s="184">
        <v>49</v>
      </c>
      <c r="J1054" s="176">
        <v>86</v>
      </c>
      <c r="K1054" s="181">
        <f t="shared" si="182"/>
        <v>0.56979999999999997</v>
      </c>
      <c r="L1054" s="161"/>
      <c r="M1054" s="187">
        <f t="shared" si="178"/>
        <v>0.31269999999999998</v>
      </c>
      <c r="N1054" s="162">
        <f t="shared" si="179"/>
        <v>0.28360000000000002</v>
      </c>
      <c r="O1054" s="188">
        <f t="shared" si="180"/>
        <v>6</v>
      </c>
      <c r="P1054" s="161"/>
      <c r="Q1054" s="192">
        <f t="shared" si="183"/>
        <v>0.56979999999999997</v>
      </c>
      <c r="R1054" s="174">
        <f t="shared" si="184"/>
        <v>49</v>
      </c>
      <c r="S1054" s="174">
        <f t="shared" si="185"/>
        <v>0</v>
      </c>
      <c r="T1054" s="175" t="str">
        <f t="shared" si="181"/>
        <v>cha22</v>
      </c>
      <c r="U1054" s="193">
        <f t="shared" si="186"/>
        <v>3</v>
      </c>
    </row>
    <row r="1055" spans="1:21" s="145" customFormat="1" x14ac:dyDescent="0.2">
      <c r="A1055" s="160">
        <v>3517</v>
      </c>
      <c r="B1055" s="144">
        <v>3517239243</v>
      </c>
      <c r="C1055" s="161" t="s">
        <v>105</v>
      </c>
      <c r="D1055" s="144">
        <v>239</v>
      </c>
      <c r="E1055" s="144">
        <v>243</v>
      </c>
      <c r="F1055" s="161" t="s">
        <v>809</v>
      </c>
      <c r="G1055" s="180" t="str">
        <f t="shared" si="176"/>
        <v/>
      </c>
      <c r="H1055" s="181" t="str">
        <f t="shared" si="177"/>
        <v/>
      </c>
      <c r="I1055" s="184">
        <v>1</v>
      </c>
      <c r="J1055" s="176">
        <v>1</v>
      </c>
      <c r="K1055" s="181">
        <f t="shared" si="182"/>
        <v>1</v>
      </c>
      <c r="L1055" s="161"/>
      <c r="M1055" s="187">
        <f t="shared" si="178"/>
        <v>0.52959999999999996</v>
      </c>
      <c r="N1055" s="162">
        <f t="shared" si="179"/>
        <v>0.42309999999999998</v>
      </c>
      <c r="O1055" s="188">
        <f t="shared" si="180"/>
        <v>9</v>
      </c>
      <c r="P1055" s="161"/>
      <c r="Q1055" s="192">
        <f t="shared" si="183"/>
        <v>1</v>
      </c>
      <c r="R1055" s="174">
        <f t="shared" si="184"/>
        <v>1</v>
      </c>
      <c r="S1055" s="174">
        <f t="shared" si="185"/>
        <v>0</v>
      </c>
      <c r="T1055" s="175" t="str">
        <f t="shared" si="181"/>
        <v>cha22</v>
      </c>
      <c r="U1055" s="193">
        <f t="shared" si="186"/>
        <v>2</v>
      </c>
    </row>
    <row r="1056" spans="1:21" s="145" customFormat="1" x14ac:dyDescent="0.2">
      <c r="A1056" s="160">
        <v>3517</v>
      </c>
      <c r="B1056" s="144">
        <v>3517239261</v>
      </c>
      <c r="C1056" s="161" t="s">
        <v>105</v>
      </c>
      <c r="D1056" s="144">
        <v>239</v>
      </c>
      <c r="E1056" s="144">
        <v>261</v>
      </c>
      <c r="F1056" s="161" t="s">
        <v>827</v>
      </c>
      <c r="G1056" s="180" t="str">
        <f t="shared" si="176"/>
        <v/>
      </c>
      <c r="H1056" s="181" t="str">
        <f t="shared" si="177"/>
        <v/>
      </c>
      <c r="I1056" s="184">
        <v>0</v>
      </c>
      <c r="J1056" s="176">
        <v>1</v>
      </c>
      <c r="K1056" s="181">
        <f t="shared" si="182"/>
        <v>0</v>
      </c>
      <c r="L1056" s="161"/>
      <c r="M1056" s="187">
        <f t="shared" si="178"/>
        <v>0.16589999999999999</v>
      </c>
      <c r="N1056" s="162">
        <f t="shared" si="179"/>
        <v>0.21049999999999999</v>
      </c>
      <c r="O1056" s="188">
        <f t="shared" si="180"/>
        <v>4</v>
      </c>
      <c r="P1056" s="161"/>
      <c r="Q1056" s="192">
        <f t="shared" si="183"/>
        <v>0</v>
      </c>
      <c r="R1056" s="174">
        <f t="shared" si="184"/>
        <v>0</v>
      </c>
      <c r="S1056" s="174">
        <f t="shared" si="185"/>
        <v>0</v>
      </c>
      <c r="T1056" s="175" t="str">
        <f t="shared" si="181"/>
        <v>cha22</v>
      </c>
      <c r="U1056" s="193">
        <f t="shared" si="186"/>
        <v>3</v>
      </c>
    </row>
    <row r="1057" spans="1:21" s="145" customFormat="1" x14ac:dyDescent="0.2">
      <c r="A1057" s="160">
        <v>3517</v>
      </c>
      <c r="B1057" s="144">
        <v>3517239274</v>
      </c>
      <c r="C1057" s="161" t="s">
        <v>105</v>
      </c>
      <c r="D1057" s="144">
        <v>239</v>
      </c>
      <c r="E1057" s="144">
        <v>274</v>
      </c>
      <c r="F1057" s="161" t="s">
        <v>840</v>
      </c>
      <c r="G1057" s="180" t="str">
        <f t="shared" si="176"/>
        <v/>
      </c>
      <c r="H1057" s="181" t="str">
        <f t="shared" si="177"/>
        <v/>
      </c>
      <c r="I1057" s="184">
        <v>1</v>
      </c>
      <c r="J1057" s="176">
        <v>1</v>
      </c>
      <c r="K1057" s="181">
        <f t="shared" si="182"/>
        <v>1</v>
      </c>
      <c r="L1057" s="161"/>
      <c r="M1057" s="187">
        <f t="shared" si="178"/>
        <v>0.66510000000000002</v>
      </c>
      <c r="N1057" s="162">
        <f t="shared" si="179"/>
        <v>0.48820000000000002</v>
      </c>
      <c r="O1057" s="188">
        <f t="shared" si="180"/>
        <v>10</v>
      </c>
      <c r="P1057" s="161"/>
      <c r="Q1057" s="192">
        <f t="shared" si="183"/>
        <v>1</v>
      </c>
      <c r="R1057" s="174">
        <f t="shared" si="184"/>
        <v>1</v>
      </c>
      <c r="S1057" s="174">
        <f t="shared" si="185"/>
        <v>0</v>
      </c>
      <c r="T1057" s="175" t="str">
        <f t="shared" si="181"/>
        <v>cha22</v>
      </c>
      <c r="U1057" s="193">
        <f t="shared" si="186"/>
        <v>2</v>
      </c>
    </row>
    <row r="1058" spans="1:21" s="145" customFormat="1" x14ac:dyDescent="0.2">
      <c r="A1058" s="160">
        <v>3517</v>
      </c>
      <c r="B1058" s="144">
        <v>3517239293</v>
      </c>
      <c r="C1058" s="161" t="s">
        <v>105</v>
      </c>
      <c r="D1058" s="144">
        <v>239</v>
      </c>
      <c r="E1058" s="144">
        <v>293</v>
      </c>
      <c r="F1058" s="161" t="s">
        <v>859</v>
      </c>
      <c r="G1058" s="180" t="str">
        <f t="shared" si="176"/>
        <v/>
      </c>
      <c r="H1058" s="181" t="str">
        <f t="shared" si="177"/>
        <v/>
      </c>
      <c r="I1058" s="184">
        <v>1</v>
      </c>
      <c r="J1058" s="176">
        <v>3</v>
      </c>
      <c r="K1058" s="181">
        <f t="shared" si="182"/>
        <v>0.33329999999999999</v>
      </c>
      <c r="L1058" s="161"/>
      <c r="M1058" s="187">
        <f t="shared" si="178"/>
        <v>0.52780000000000005</v>
      </c>
      <c r="N1058" s="162">
        <f t="shared" si="179"/>
        <v>0.52910000000000001</v>
      </c>
      <c r="O1058" s="188">
        <f t="shared" si="180"/>
        <v>10</v>
      </c>
      <c r="P1058" s="161"/>
      <c r="Q1058" s="192">
        <f t="shared" si="183"/>
        <v>0.52910000000000001</v>
      </c>
      <c r="R1058" s="174">
        <f t="shared" si="184"/>
        <v>2</v>
      </c>
      <c r="S1058" s="174">
        <f t="shared" si="185"/>
        <v>1</v>
      </c>
      <c r="T1058" s="175" t="str">
        <f t="shared" si="181"/>
        <v>dist22</v>
      </c>
      <c r="U1058" s="193">
        <f t="shared" si="186"/>
        <v>2</v>
      </c>
    </row>
    <row r="1059" spans="1:21" s="145" customFormat="1" x14ac:dyDescent="0.2">
      <c r="A1059" s="160">
        <v>3517</v>
      </c>
      <c r="B1059" s="144">
        <v>3517239310</v>
      </c>
      <c r="C1059" s="161" t="s">
        <v>105</v>
      </c>
      <c r="D1059" s="144">
        <v>239</v>
      </c>
      <c r="E1059" s="144">
        <v>310</v>
      </c>
      <c r="F1059" s="161" t="s">
        <v>876</v>
      </c>
      <c r="G1059" s="180" t="str">
        <f t="shared" si="176"/>
        <v/>
      </c>
      <c r="H1059" s="181" t="str">
        <f t="shared" si="177"/>
        <v/>
      </c>
      <c r="I1059" s="184">
        <v>17</v>
      </c>
      <c r="J1059" s="176">
        <v>24</v>
      </c>
      <c r="K1059" s="181">
        <f t="shared" si="182"/>
        <v>0.70830000000000004</v>
      </c>
      <c r="L1059" s="161"/>
      <c r="M1059" s="187">
        <f t="shared" si="178"/>
        <v>0.51049999999999995</v>
      </c>
      <c r="N1059" s="162">
        <f t="shared" si="179"/>
        <v>0.54910000000000003</v>
      </c>
      <c r="O1059" s="188">
        <f t="shared" si="180"/>
        <v>10</v>
      </c>
      <c r="P1059" s="161"/>
      <c r="Q1059" s="192">
        <f t="shared" si="183"/>
        <v>0.70830000000000004</v>
      </c>
      <c r="R1059" s="174">
        <f t="shared" si="184"/>
        <v>17</v>
      </c>
      <c r="S1059" s="174">
        <f t="shared" si="185"/>
        <v>0</v>
      </c>
      <c r="T1059" s="175" t="str">
        <f t="shared" si="181"/>
        <v>cha22</v>
      </c>
      <c r="U1059" s="193">
        <f t="shared" si="186"/>
        <v>2</v>
      </c>
    </row>
    <row r="1060" spans="1:21" s="145" customFormat="1" x14ac:dyDescent="0.2">
      <c r="A1060" s="160">
        <v>3517</v>
      </c>
      <c r="B1060" s="144">
        <v>3517239336</v>
      </c>
      <c r="C1060" s="161" t="s">
        <v>105</v>
      </c>
      <c r="D1060" s="144">
        <v>239</v>
      </c>
      <c r="E1060" s="144">
        <v>336</v>
      </c>
      <c r="F1060" s="161" t="s">
        <v>902</v>
      </c>
      <c r="G1060" s="180" t="str">
        <f t="shared" si="176"/>
        <v/>
      </c>
      <c r="H1060" s="181" t="str">
        <f t="shared" si="177"/>
        <v/>
      </c>
      <c r="I1060" s="184">
        <v>1</v>
      </c>
      <c r="J1060" s="176">
        <v>1</v>
      </c>
      <c r="K1060" s="181">
        <f t="shared" si="182"/>
        <v>1</v>
      </c>
      <c r="L1060" s="161"/>
      <c r="M1060" s="187">
        <f t="shared" si="178"/>
        <v>0.32319999999999999</v>
      </c>
      <c r="N1060" s="162">
        <f t="shared" si="179"/>
        <v>0.35859999999999997</v>
      </c>
      <c r="O1060" s="188">
        <f t="shared" si="180"/>
        <v>7</v>
      </c>
      <c r="P1060" s="161"/>
      <c r="Q1060" s="192">
        <f t="shared" si="183"/>
        <v>1</v>
      </c>
      <c r="R1060" s="174">
        <f t="shared" si="184"/>
        <v>1</v>
      </c>
      <c r="S1060" s="174">
        <f t="shared" si="185"/>
        <v>0</v>
      </c>
      <c r="T1060" s="175" t="str">
        <f t="shared" si="181"/>
        <v>cha22</v>
      </c>
      <c r="U1060" s="193">
        <f t="shared" si="186"/>
        <v>3</v>
      </c>
    </row>
    <row r="1061" spans="1:21" s="145" customFormat="1" x14ac:dyDescent="0.2">
      <c r="A1061" s="160">
        <v>3517</v>
      </c>
      <c r="B1061" s="144">
        <v>3517239625</v>
      </c>
      <c r="C1061" s="161" t="s">
        <v>105</v>
      </c>
      <c r="D1061" s="144">
        <v>239</v>
      </c>
      <c r="E1061" s="144">
        <v>625</v>
      </c>
      <c r="F1061" s="161" t="s">
        <v>928</v>
      </c>
      <c r="G1061" s="180" t="str">
        <f t="shared" si="176"/>
        <v/>
      </c>
      <c r="H1061" s="181" t="str">
        <f t="shared" si="177"/>
        <v/>
      </c>
      <c r="I1061" s="184">
        <v>0</v>
      </c>
      <c r="J1061" s="176">
        <v>1</v>
      </c>
      <c r="K1061" s="181">
        <f t="shared" si="182"/>
        <v>0</v>
      </c>
      <c r="L1061" s="161"/>
      <c r="M1061" s="187">
        <f t="shared" si="178"/>
        <v>0.20749999999999999</v>
      </c>
      <c r="N1061" s="162">
        <f t="shared" si="179"/>
        <v>0.22220000000000001</v>
      </c>
      <c r="O1061" s="188">
        <f t="shared" si="180"/>
        <v>4</v>
      </c>
      <c r="P1061" s="161"/>
      <c r="Q1061" s="192">
        <f t="shared" si="183"/>
        <v>0</v>
      </c>
      <c r="R1061" s="174">
        <f t="shared" si="184"/>
        <v>0</v>
      </c>
      <c r="S1061" s="174">
        <f t="shared" si="185"/>
        <v>0</v>
      </c>
      <c r="T1061" s="175" t="str">
        <f t="shared" si="181"/>
        <v>cha22</v>
      </c>
      <c r="U1061" s="193">
        <f t="shared" si="186"/>
        <v>3</v>
      </c>
    </row>
    <row r="1062" spans="1:21" s="145" customFormat="1" x14ac:dyDescent="0.2">
      <c r="A1062" s="160">
        <v>3517</v>
      </c>
      <c r="B1062" s="144">
        <v>3517239665</v>
      </c>
      <c r="C1062" s="161" t="s">
        <v>105</v>
      </c>
      <c r="D1062" s="144">
        <v>239</v>
      </c>
      <c r="E1062" s="144">
        <v>665</v>
      </c>
      <c r="F1062" s="161" t="s">
        <v>936</v>
      </c>
      <c r="G1062" s="180" t="str">
        <f t="shared" si="176"/>
        <v/>
      </c>
      <c r="H1062" s="181" t="str">
        <f t="shared" si="177"/>
        <v/>
      </c>
      <c r="I1062" s="184">
        <v>1</v>
      </c>
      <c r="J1062" s="176">
        <v>1</v>
      </c>
      <c r="K1062" s="181">
        <f t="shared" si="182"/>
        <v>1</v>
      </c>
      <c r="L1062" s="161"/>
      <c r="M1062" s="187">
        <f t="shared" si="178"/>
        <v>0.16739999999999999</v>
      </c>
      <c r="N1062" s="162">
        <f t="shared" si="179"/>
        <v>0.20849999999999999</v>
      </c>
      <c r="O1062" s="188">
        <f t="shared" si="180"/>
        <v>4</v>
      </c>
      <c r="P1062" s="161"/>
      <c r="Q1062" s="192">
        <f t="shared" si="183"/>
        <v>1</v>
      </c>
      <c r="R1062" s="174">
        <f t="shared" si="184"/>
        <v>1</v>
      </c>
      <c r="S1062" s="174">
        <f t="shared" si="185"/>
        <v>0</v>
      </c>
      <c r="T1062" s="175" t="str">
        <f t="shared" si="181"/>
        <v>cha22</v>
      </c>
      <c r="U1062" s="193">
        <f t="shared" si="186"/>
        <v>3</v>
      </c>
    </row>
    <row r="1063" spans="1:21" s="145" customFormat="1" x14ac:dyDescent="0.2">
      <c r="A1063" s="160">
        <v>3517</v>
      </c>
      <c r="B1063" s="144">
        <v>3517239740</v>
      </c>
      <c r="C1063" s="161" t="s">
        <v>105</v>
      </c>
      <c r="D1063" s="144">
        <v>239</v>
      </c>
      <c r="E1063" s="144">
        <v>740</v>
      </c>
      <c r="F1063" s="161" t="s">
        <v>957</v>
      </c>
      <c r="G1063" s="180" t="str">
        <f t="shared" si="176"/>
        <v/>
      </c>
      <c r="H1063" s="181" t="str">
        <f t="shared" si="177"/>
        <v/>
      </c>
      <c r="I1063" s="184">
        <v>1</v>
      </c>
      <c r="J1063" s="176">
        <v>1</v>
      </c>
      <c r="K1063" s="181">
        <f t="shared" si="182"/>
        <v>1</v>
      </c>
      <c r="L1063" s="161"/>
      <c r="M1063" s="187">
        <f t="shared" si="178"/>
        <v>0.1525</v>
      </c>
      <c r="N1063" s="162">
        <f t="shared" si="179"/>
        <v>0.1867</v>
      </c>
      <c r="O1063" s="188">
        <f t="shared" si="180"/>
        <v>3</v>
      </c>
      <c r="P1063" s="161"/>
      <c r="Q1063" s="192">
        <f t="shared" si="183"/>
        <v>1</v>
      </c>
      <c r="R1063" s="174">
        <f t="shared" si="184"/>
        <v>1</v>
      </c>
      <c r="S1063" s="174">
        <f t="shared" si="185"/>
        <v>0</v>
      </c>
      <c r="T1063" s="175" t="str">
        <f t="shared" si="181"/>
        <v>cha22</v>
      </c>
      <c r="U1063" s="193">
        <f t="shared" si="186"/>
        <v>3</v>
      </c>
    </row>
    <row r="1064" spans="1:21" s="145" customFormat="1" x14ac:dyDescent="0.2">
      <c r="A1064" s="160">
        <v>3517</v>
      </c>
      <c r="B1064" s="144">
        <v>3517239760</v>
      </c>
      <c r="C1064" s="161" t="s">
        <v>105</v>
      </c>
      <c r="D1064" s="144">
        <v>239</v>
      </c>
      <c r="E1064" s="144">
        <v>760</v>
      </c>
      <c r="F1064" s="161" t="s">
        <v>962</v>
      </c>
      <c r="G1064" s="180" t="str">
        <f t="shared" si="176"/>
        <v/>
      </c>
      <c r="H1064" s="181" t="str">
        <f t="shared" si="177"/>
        <v/>
      </c>
      <c r="I1064" s="184">
        <v>8</v>
      </c>
      <c r="J1064" s="176">
        <v>17</v>
      </c>
      <c r="K1064" s="181">
        <f t="shared" si="182"/>
        <v>0.47060000000000002</v>
      </c>
      <c r="L1064" s="161"/>
      <c r="M1064" s="187">
        <f t="shared" si="178"/>
        <v>0.16639999999999999</v>
      </c>
      <c r="N1064" s="162">
        <f t="shared" si="179"/>
        <v>0.21340000000000001</v>
      </c>
      <c r="O1064" s="188">
        <f t="shared" si="180"/>
        <v>4</v>
      </c>
      <c r="P1064" s="161"/>
      <c r="Q1064" s="192">
        <f t="shared" si="183"/>
        <v>0.47060000000000002</v>
      </c>
      <c r="R1064" s="174">
        <f t="shared" si="184"/>
        <v>8</v>
      </c>
      <c r="S1064" s="174">
        <f t="shared" si="185"/>
        <v>0</v>
      </c>
      <c r="T1064" s="175" t="str">
        <f t="shared" si="181"/>
        <v>cha22</v>
      </c>
      <c r="U1064" s="193">
        <f t="shared" si="186"/>
        <v>3</v>
      </c>
    </row>
    <row r="1065" spans="1:21" s="145" customFormat="1" x14ac:dyDescent="0.2">
      <c r="A1065" s="160">
        <v>3517</v>
      </c>
      <c r="B1065" s="144">
        <v>3517239763</v>
      </c>
      <c r="C1065" s="161" t="s">
        <v>105</v>
      </c>
      <c r="D1065" s="144">
        <v>239</v>
      </c>
      <c r="E1065" s="144">
        <v>763</v>
      </c>
      <c r="F1065" s="161" t="s">
        <v>508</v>
      </c>
      <c r="G1065" s="180" t="str">
        <f t="shared" si="176"/>
        <v/>
      </c>
      <c r="H1065" s="181" t="str">
        <f t="shared" si="177"/>
        <v/>
      </c>
      <c r="I1065" s="184">
        <v>1</v>
      </c>
      <c r="J1065" s="176">
        <v>1</v>
      </c>
      <c r="K1065" s="181">
        <f t="shared" si="182"/>
        <v>1</v>
      </c>
      <c r="L1065" s="161"/>
      <c r="M1065" s="187">
        <f t="shared" si="178"/>
        <v>0.1095</v>
      </c>
      <c r="N1065" s="162">
        <f t="shared" si="179"/>
        <v>0.1943</v>
      </c>
      <c r="O1065" s="188">
        <f t="shared" si="180"/>
        <v>4</v>
      </c>
      <c r="P1065" s="161"/>
      <c r="Q1065" s="192">
        <f t="shared" si="183"/>
        <v>1</v>
      </c>
      <c r="R1065" s="174">
        <f t="shared" si="184"/>
        <v>1</v>
      </c>
      <c r="S1065" s="174">
        <f t="shared" si="185"/>
        <v>0</v>
      </c>
      <c r="T1065" s="175" t="str">
        <f t="shared" si="181"/>
        <v>cha22</v>
      </c>
      <c r="U1065" s="193">
        <f t="shared" si="186"/>
        <v>3</v>
      </c>
    </row>
    <row r="1066" spans="1:21" s="145" customFormat="1" x14ac:dyDescent="0.2">
      <c r="A1066" s="160">
        <v>3517</v>
      </c>
      <c r="B1066" s="144">
        <v>3517239780</v>
      </c>
      <c r="C1066" s="161" t="s">
        <v>105</v>
      </c>
      <c r="D1066" s="144">
        <v>239</v>
      </c>
      <c r="E1066" s="144">
        <v>780</v>
      </c>
      <c r="F1066" s="161" t="s">
        <v>968</v>
      </c>
      <c r="G1066" s="180" t="str">
        <f t="shared" si="176"/>
        <v/>
      </c>
      <c r="H1066" s="181" t="str">
        <f t="shared" si="177"/>
        <v/>
      </c>
      <c r="I1066" s="184">
        <v>0</v>
      </c>
      <c r="J1066" s="176">
        <v>3</v>
      </c>
      <c r="K1066" s="181">
        <f t="shared" si="182"/>
        <v>0</v>
      </c>
      <c r="L1066" s="161"/>
      <c r="M1066" s="187">
        <f t="shared" si="178"/>
        <v>0.2576</v>
      </c>
      <c r="N1066" s="162">
        <f t="shared" si="179"/>
        <v>0.25230000000000002</v>
      </c>
      <c r="O1066" s="188">
        <f t="shared" si="180"/>
        <v>5</v>
      </c>
      <c r="P1066" s="161"/>
      <c r="Q1066" s="192">
        <f t="shared" si="183"/>
        <v>0</v>
      </c>
      <c r="R1066" s="174">
        <f t="shared" si="184"/>
        <v>0</v>
      </c>
      <c r="S1066" s="174">
        <f t="shared" si="185"/>
        <v>0</v>
      </c>
      <c r="T1066" s="175" t="str">
        <f t="shared" si="181"/>
        <v>cha22</v>
      </c>
      <c r="U1066" s="193">
        <f t="shared" si="186"/>
        <v>3</v>
      </c>
    </row>
    <row r="1067" spans="1:21" s="145" customFormat="1" x14ac:dyDescent="0.2">
      <c r="A1067" s="160">
        <v>3518</v>
      </c>
      <c r="B1067" s="144">
        <v>3518149128</v>
      </c>
      <c r="C1067" s="161" t="s">
        <v>1013</v>
      </c>
      <c r="D1067" s="144">
        <v>149</v>
      </c>
      <c r="E1067" s="144">
        <v>128</v>
      </c>
      <c r="F1067" s="161" t="s">
        <v>693</v>
      </c>
      <c r="G1067" s="180" t="str">
        <f t="shared" si="176"/>
        <v/>
      </c>
      <c r="H1067" s="181" t="str">
        <f t="shared" si="177"/>
        <v/>
      </c>
      <c r="I1067" s="184">
        <v>18</v>
      </c>
      <c r="J1067" s="176">
        <v>22</v>
      </c>
      <c r="K1067" s="181">
        <f t="shared" si="182"/>
        <v>0.81820000000000004</v>
      </c>
      <c r="L1067" s="161"/>
      <c r="M1067" s="187">
        <f t="shared" si="178"/>
        <v>0.49669999999999997</v>
      </c>
      <c r="N1067" s="162">
        <f t="shared" si="179"/>
        <v>0.54890000000000005</v>
      </c>
      <c r="O1067" s="188">
        <f t="shared" si="180"/>
        <v>10</v>
      </c>
      <c r="P1067" s="161"/>
      <c r="Q1067" s="192">
        <f t="shared" si="183"/>
        <v>0.81820000000000004</v>
      </c>
      <c r="R1067" s="174">
        <f t="shared" si="184"/>
        <v>18</v>
      </c>
      <c r="S1067" s="174">
        <f t="shared" si="185"/>
        <v>0</v>
      </c>
      <c r="T1067" s="175" t="str">
        <f t="shared" si="181"/>
        <v>cha22</v>
      </c>
      <c r="U1067" s="193">
        <f t="shared" si="186"/>
        <v>2</v>
      </c>
    </row>
    <row r="1068" spans="1:21" s="145" customFormat="1" x14ac:dyDescent="0.2">
      <c r="A1068" s="160">
        <v>3518</v>
      </c>
      <c r="B1068" s="144">
        <v>3518149149</v>
      </c>
      <c r="C1068" s="161" t="s">
        <v>1013</v>
      </c>
      <c r="D1068" s="144">
        <v>149</v>
      </c>
      <c r="E1068" s="144">
        <v>149</v>
      </c>
      <c r="F1068" s="161" t="s">
        <v>715</v>
      </c>
      <c r="G1068" s="180" t="str">
        <f t="shared" si="176"/>
        <v/>
      </c>
      <c r="H1068" s="181" t="str">
        <f t="shared" si="177"/>
        <v/>
      </c>
      <c r="I1068" s="184">
        <v>112</v>
      </c>
      <c r="J1068" s="176">
        <v>128</v>
      </c>
      <c r="K1068" s="181">
        <f t="shared" si="182"/>
        <v>0.875</v>
      </c>
      <c r="L1068" s="161"/>
      <c r="M1068" s="187">
        <f t="shared" si="178"/>
        <v>0.91359999999999997</v>
      </c>
      <c r="N1068" s="162">
        <f t="shared" si="179"/>
        <v>0.81120000000000003</v>
      </c>
      <c r="O1068" s="188">
        <f t="shared" si="180"/>
        <v>12</v>
      </c>
      <c r="P1068" s="161"/>
      <c r="Q1068" s="192">
        <f t="shared" si="183"/>
        <v>0.91359999999999997</v>
      </c>
      <c r="R1068" s="174">
        <f t="shared" si="184"/>
        <v>117</v>
      </c>
      <c r="S1068" s="174">
        <f t="shared" si="185"/>
        <v>5</v>
      </c>
      <c r="T1068" s="175" t="str">
        <f t="shared" si="181"/>
        <v>dist16</v>
      </c>
      <c r="U1068" s="193">
        <f t="shared" si="186"/>
        <v>2</v>
      </c>
    </row>
    <row r="1069" spans="1:21" s="145" customFormat="1" x14ac:dyDescent="0.2">
      <c r="A1069" s="160">
        <v>3518</v>
      </c>
      <c r="B1069" s="144">
        <v>3518149181</v>
      </c>
      <c r="C1069" s="161" t="s">
        <v>1013</v>
      </c>
      <c r="D1069" s="144">
        <v>149</v>
      </c>
      <c r="E1069" s="144">
        <v>181</v>
      </c>
      <c r="F1069" s="161" t="s">
        <v>747</v>
      </c>
      <c r="G1069" s="180" t="str">
        <f t="shared" si="176"/>
        <v/>
      </c>
      <c r="H1069" s="181" t="str">
        <f t="shared" si="177"/>
        <v/>
      </c>
      <c r="I1069" s="184">
        <v>7</v>
      </c>
      <c r="J1069" s="176">
        <v>9</v>
      </c>
      <c r="K1069" s="181">
        <f t="shared" si="182"/>
        <v>0.77780000000000005</v>
      </c>
      <c r="L1069" s="161"/>
      <c r="M1069" s="187">
        <f t="shared" si="178"/>
        <v>0.46789999999999998</v>
      </c>
      <c r="N1069" s="162">
        <f t="shared" si="179"/>
        <v>0.4466</v>
      </c>
      <c r="O1069" s="188">
        <f t="shared" si="180"/>
        <v>9</v>
      </c>
      <c r="P1069" s="161"/>
      <c r="Q1069" s="192">
        <f t="shared" si="183"/>
        <v>0.77780000000000005</v>
      </c>
      <c r="R1069" s="174">
        <f t="shared" si="184"/>
        <v>7</v>
      </c>
      <c r="S1069" s="174">
        <f t="shared" si="185"/>
        <v>0</v>
      </c>
      <c r="T1069" s="175" t="str">
        <f t="shared" si="181"/>
        <v>cha22</v>
      </c>
      <c r="U1069" s="193">
        <f t="shared" si="186"/>
        <v>2</v>
      </c>
    </row>
    <row r="1070" spans="1:21" s="145" customFormat="1" ht="6.95" customHeight="1" x14ac:dyDescent="0.2">
      <c r="A1070" s="160"/>
      <c r="B1070" s="144"/>
      <c r="C1070" s="161"/>
      <c r="D1070" s="144"/>
      <c r="E1070" s="144"/>
      <c r="F1070" s="161"/>
      <c r="G1070" s="182"/>
      <c r="H1070" s="183"/>
      <c r="I1070" s="185"/>
      <c r="J1070" s="186"/>
      <c r="K1070" s="183"/>
      <c r="L1070" s="161"/>
      <c r="M1070" s="189"/>
      <c r="N1070" s="163"/>
      <c r="O1070" s="190"/>
      <c r="P1070" s="161"/>
      <c r="Q1070" s="194"/>
      <c r="R1070" s="195"/>
      <c r="S1070" s="195"/>
      <c r="T1070" s="195"/>
      <c r="U1070" s="196"/>
    </row>
    <row r="1071" spans="1:21" s="145" customFormat="1" x14ac:dyDescent="0.2">
      <c r="A1071" s="164">
        <f>COUNTIF(A10:A1069,"yes")</f>
        <v>0</v>
      </c>
      <c r="B1071" s="165">
        <v>999999999</v>
      </c>
      <c r="C1071" s="166" t="s">
        <v>97</v>
      </c>
      <c r="D1071" s="166" t="s">
        <v>97</v>
      </c>
      <c r="E1071" s="166" t="s">
        <v>97</v>
      </c>
      <c r="F1071" s="166" t="s">
        <v>97</v>
      </c>
      <c r="G1071" s="167" t="s">
        <v>97</v>
      </c>
      <c r="H1071" s="166" t="s">
        <v>97</v>
      </c>
      <c r="I1071" s="177">
        <f>SUM(I10:I1070)</f>
        <v>24339</v>
      </c>
      <c r="J1071" s="169">
        <f>SUM(J10:J1070)</f>
        <v>45750</v>
      </c>
      <c r="K1071" s="168" t="s">
        <v>97</v>
      </c>
      <c r="L1071" s="143"/>
      <c r="M1071" s="167" t="s">
        <v>97</v>
      </c>
      <c r="N1071" s="166" t="s">
        <v>97</v>
      </c>
      <c r="O1071" s="168" t="s">
        <v>97</v>
      </c>
      <c r="P1071" s="143"/>
      <c r="Q1071" s="167" t="s">
        <v>97</v>
      </c>
      <c r="R1071" s="169">
        <f>SUM(R10:R1070)</f>
        <v>27557</v>
      </c>
      <c r="S1071" s="169">
        <f>SUM(S10:S1070)</f>
        <v>3218</v>
      </c>
      <c r="T1071" s="166" t="s">
        <v>97</v>
      </c>
      <c r="U1071" s="168" t="s">
        <v>97</v>
      </c>
    </row>
    <row r="1072" spans="1:21" s="145" customFormat="1" x14ac:dyDescent="0.2">
      <c r="G1072" s="144"/>
      <c r="H1072" s="144"/>
      <c r="I1072" s="144"/>
      <c r="J1072" s="144"/>
      <c r="K1072" s="144"/>
      <c r="M1072" s="144"/>
      <c r="N1072" s="144"/>
      <c r="O1072" s="144"/>
    </row>
    <row r="1073" spans="7:15" s="145" customFormat="1" x14ac:dyDescent="0.2">
      <c r="G1073" s="144"/>
      <c r="H1073" s="144"/>
      <c r="I1073" s="144"/>
      <c r="J1073" s="144"/>
      <c r="K1073" s="144"/>
      <c r="M1073" s="144"/>
      <c r="N1073" s="144"/>
      <c r="O1073" s="144"/>
    </row>
    <row r="1074" spans="7:15" s="145" customFormat="1" x14ac:dyDescent="0.2">
      <c r="G1074" s="144"/>
      <c r="H1074" s="144"/>
      <c r="I1074" s="144"/>
      <c r="J1074" s="144"/>
      <c r="K1074" s="144"/>
      <c r="M1074" s="144"/>
      <c r="N1074" s="144"/>
      <c r="O1074" s="144"/>
    </row>
    <row r="1075" spans="7:15" s="145" customFormat="1" x14ac:dyDescent="0.2">
      <c r="G1075" s="144"/>
      <c r="H1075" s="144"/>
      <c r="I1075" s="144"/>
      <c r="J1075" s="144"/>
      <c r="K1075" s="144"/>
      <c r="M1075" s="144"/>
      <c r="N1075" s="144"/>
      <c r="O1075" s="144"/>
    </row>
    <row r="1076" spans="7:15" s="145" customFormat="1" x14ac:dyDescent="0.2">
      <c r="G1076" s="144"/>
      <c r="H1076" s="144"/>
      <c r="I1076" s="144"/>
      <c r="J1076" s="144"/>
      <c r="K1076" s="144"/>
      <c r="M1076" s="144"/>
      <c r="N1076" s="144"/>
      <c r="O1076" s="144"/>
    </row>
  </sheetData>
  <autoFilter ref="A9:AD1069" xr:uid="{B5A46D3E-7964-4884-BCF8-99FB0899AFE7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1a175f6fd76af162c8631baf02b0c7de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18e3a758e1be3a571da4157f53c3d381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description="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DESE-231-73733</_dlc_DocId>
    <_dlc_DocIdUrl xmlns="733efe1c-5bbe-4968-87dc-d400e65c879f">
      <Url>https://sharepoint.doemass.org/ese/webteam/cps/_layouts/DocIdRedir.aspx?ID=DESE-231-73733</Url>
      <Description>DESE-231-73733</Description>
    </_dlc_DocIdUrl>
  </documentManagement>
</p:properties>
</file>

<file path=customXml/itemProps1.xml><?xml version="1.0" encoding="utf-8"?>
<ds:datastoreItem xmlns:ds="http://schemas.openxmlformats.org/officeDocument/2006/customXml" ds:itemID="{0971EC50-8DB1-4A95-ADEE-D1D3505823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80EA5E-D0AE-4469-BE34-87CC3DD6B6B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916835C-7C0F-4C31-8CA7-361C72B6A0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BC0A5AC-88C1-447E-8532-8DDE71F440A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0a4e05da-b9bc-4326-ad73-01ef31b95567"/>
    <ds:schemaRef ds:uri="http://www.w3.org/XML/1998/namespace"/>
    <ds:schemaRef ds:uri="733efe1c-5bbe-4968-87dc-d400e65c879f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codes</vt:lpstr>
      <vt:lpstr>dislow</vt:lpstr>
      <vt:lpstr>camp loc</vt:lpstr>
      <vt:lpstr>lowincgroups</vt:lpstr>
      <vt:lpstr>16 fnd enro</vt:lpstr>
      <vt:lpstr>l o w   i n c o m e</vt:lpstr>
      <vt:lpstr>code436</vt:lpstr>
      <vt:lpstr>codeCHA</vt:lpstr>
      <vt:lpstr>ecodis_cha_16</vt:lpstr>
      <vt:lpstr>ecodis_distr_all</vt:lpstr>
      <vt:lpstr>lowinc_bysend</vt:lpstr>
      <vt:lpstr>lowincgroup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FY22 Foundation Budget Low Income (Q1)</dc:title>
  <dc:subject/>
  <dc:creator>DESE</dc:creator>
  <cp:lastModifiedBy>Zou, Dong (EOE)</cp:lastModifiedBy>
  <dcterms:created xsi:type="dcterms:W3CDTF">2019-11-01T19:27:41Z</dcterms:created>
  <dcterms:modified xsi:type="dcterms:W3CDTF">2021-09-20T21:39:05Z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Sep 20 2021</vt:lpwstr>
  </property>
</Properties>
</file>